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dc\project\CGH_DGHA\BR_GAP\ILB\SEROLOGY &amp; INCIDENCE TEAM\INCIDENCE ASSAYS\2. Avidity Assay (LAg, rIDR-M AI, LS-EIA)\LAg Data Management File\1. Maxim\"/>
    </mc:Choice>
  </mc:AlternateContent>
  <bookViews>
    <workbookView xWindow="3214" yWindow="-9" windowWidth="12120" windowHeight="7320" tabRatio="682" firstSheet="3" activeTab="3"/>
  </bookViews>
  <sheets>
    <sheet name="Specs and Initial PMs" sheetId="30445" r:id="rId1"/>
    <sheet name="Initial Results" sheetId="30441" r:id="rId2"/>
    <sheet name="Confirm PMs" sheetId="30448" r:id="rId3"/>
    <sheet name="Confirm Results" sheetId="30449" r:id="rId4"/>
    <sheet name="Confirmatory vs. Initial " sheetId="30453" r:id="rId5"/>
    <sheet name="Failed Runs" sheetId="30454" r:id="rId6"/>
    <sheet name="QC" sheetId="30450" r:id="rId7"/>
    <sheet name="All Data" sheetId="30447" r:id="rId8"/>
    <sheet name="Final Summary" sheetId="30452" r:id="rId9"/>
  </sheets>
  <externalReferences>
    <externalReference r:id="rId10"/>
    <externalReference r:id="rId11"/>
  </externalReferences>
  <definedNames>
    <definedName name="_xlnm._FilterDatabase" localSheetId="7" hidden="1">'All Data'!$A$3:$S$4</definedName>
    <definedName name="_xlnm._FilterDatabase" localSheetId="3" hidden="1">'Confirm Results'!$P$5:$V$1445</definedName>
    <definedName name="_xlnm._FilterDatabase" localSheetId="5" hidden="1">'Failed Runs'!$S$4:$Y$259</definedName>
    <definedName name="_xlnm._FilterDatabase" localSheetId="1" hidden="1">'Initial Results'!$P$5:$V$1253</definedName>
    <definedName name="BED_Train" localSheetId="2">'[1]Concordance OD-n'!#REF!</definedName>
    <definedName name="BED_Train" localSheetId="3">'[2]Concordance OD-n'!#REF!</definedName>
    <definedName name="BED_Train" localSheetId="0">'[1]Concordance OD-n'!#REF!</definedName>
    <definedName name="BED_Train">'[2]Concordance OD-n'!#REF!</definedName>
    <definedName name="CAL" localSheetId="3">'Confirm Results'!$S$298:$V$298</definedName>
    <definedName name="CAL">'Initial Results'!$S$298:$V$298</definedName>
    <definedName name="CAL_1a" localSheetId="3">'Confirm Results'!$S$8:$V$8</definedName>
    <definedName name="CAL_1a">'Initial Results'!$S$8:$V$8</definedName>
    <definedName name="CAL_1b" localSheetId="3">'Confirm Results'!$S$9:$V$9</definedName>
    <definedName name="CAL_1b">'Initial Results'!$S$9:$V$9</definedName>
    <definedName name="CAL_1c" localSheetId="3">'Confirm Results'!$S$10:$V$10</definedName>
    <definedName name="CAL_1c">'Initial Results'!$S$10:$V$10</definedName>
    <definedName name="confirm" localSheetId="3">'Confirm Results'!$V$17:$V$101</definedName>
    <definedName name="confirm">'Initial Results'!$V$17:$V$101</definedName>
    <definedName name="_xlnm.Criteria" localSheetId="3">'Confirm Results'!$V$17</definedName>
    <definedName name="_xlnm.Criteria" localSheetId="1">'Initial Results'!$V$17</definedName>
    <definedName name="HPC" localSheetId="3">'Confirm Results'!$S$208:$V$208</definedName>
    <definedName name="HPC">'Initial Results'!$S$208:$V$208</definedName>
    <definedName name="HPC_1a" localSheetId="3">'Confirm Results'!$S$14:$V$14</definedName>
    <definedName name="HPC_1a">'Initial Results'!$S$14:$V$14</definedName>
    <definedName name="HPC_1b" localSheetId="3">'Confirm Results'!$S$15:$V$15</definedName>
    <definedName name="HPC_1b">'Initial Results'!$S$15:$V$15</definedName>
    <definedName name="HPC_1c" localSheetId="3">'Confirm Results'!$S$16:$V$16</definedName>
    <definedName name="HPC_1c">'Initial Results'!$S$16:$V$16</definedName>
    <definedName name="ID" localSheetId="3">'Confirm Results'!$R$17:$R$101</definedName>
    <definedName name="ID">'Initial Results'!$R$17:$R$101</definedName>
    <definedName name="LPC" localSheetId="3">'Confirm Results'!$S$300:$V$300</definedName>
    <definedName name="LPC">'Initial Results'!$S$300:$V$300</definedName>
    <definedName name="LPC_1a" localSheetId="3">'Confirm Results'!$S$11:$V$11</definedName>
    <definedName name="LPC_1a">'Initial Results'!$S$11:$V$11</definedName>
    <definedName name="LPC_1b" localSheetId="3">'Confirm Results'!$S$12:$V$12</definedName>
    <definedName name="LPC_1b">'Initial Results'!$S$12:$V$12</definedName>
    <definedName name="LPC_1c" localSheetId="3">'Confirm Results'!$S$13:$V$13</definedName>
    <definedName name="LPC_1c">'Initial Results'!$S$13:$V$13</definedName>
    <definedName name="Median" localSheetId="3">'Confirm Results'!$T$6:$T$1157</definedName>
    <definedName name="Median">'Initial Results'!$T$6:$T$1157</definedName>
    <definedName name="Neg" localSheetId="3">'Confirm Results'!$S$295:$V$295</definedName>
    <definedName name="Neg">'Initial Results'!$S$295:$V$295</definedName>
    <definedName name="Neg_1a" localSheetId="3">'Confirm Results'!$S$6:$V$6</definedName>
    <definedName name="Neg_1a">'Initial Results'!$S$6:$V$6</definedName>
    <definedName name="Neg_1b" localSheetId="3">'Confirm Results'!$S$7:$V$7</definedName>
    <definedName name="Neg_1b">'Initial Results'!$S$7:$V$7</definedName>
    <definedName name="OD" localSheetId="3">'Confirm Results'!$S$6:$S$1157</definedName>
    <definedName name="OD">'Initial Results'!$S$6:$S$1157</definedName>
    <definedName name="ODn" localSheetId="3">'Confirm Results'!$U$6:$U$1157</definedName>
    <definedName name="ODn">'Initial Results'!$U$6:$U$1157</definedName>
    <definedName name="Plate_No." localSheetId="3">'Confirm Results'!$P$6:$P$1157</definedName>
    <definedName name="Plate_No.">'Initial Results'!$P$6:$P$1157</definedName>
    <definedName name="_xlnm.Print_Area" localSheetId="2">'Confirm PMs'!$E$11:$Q$29</definedName>
    <definedName name="_xlnm.Print_Area" localSheetId="3">'Confirm Results'!$P$1:$AC$113</definedName>
    <definedName name="_xlnm.Print_Area" localSheetId="1">'Initial Results'!$P$1:$AB$113</definedName>
    <definedName name="_xlnm.Print_Area" localSheetId="0">'Specs and Initial PMs'!$G$11:$S$29</definedName>
    <definedName name="Result" localSheetId="3">'Confirm Results'!$V$6:$V$1157</definedName>
    <definedName name="Result">'Initial Results'!$V$6:$V$1157</definedName>
    <definedName name="Spec_ID" localSheetId="3">'Confirm Results'!$R$6:$R$1157</definedName>
    <definedName name="Spec_ID">'Initial Results'!$R$6:$R$1157</definedName>
    <definedName name="Well_ID" localSheetId="3">'Confirm Results'!$Q$6:$Q$1157</definedName>
    <definedName name="Well_ID">'Initial Results'!$Q$6:$Q$1157</definedName>
  </definedNames>
  <calcPr calcId="162913"/>
</workbook>
</file>

<file path=xl/calcChain.xml><?xml version="1.0" encoding="utf-8"?>
<calcChain xmlns="http://schemas.openxmlformats.org/spreadsheetml/2006/main">
  <c r="V1442" i="30449" l="1"/>
  <c r="V1439" i="30449"/>
  <c r="V1436" i="30449"/>
  <c r="V1433" i="30449"/>
  <c r="V1430" i="30449"/>
  <c r="V1427" i="30449"/>
  <c r="V1424" i="30449"/>
  <c r="V1421" i="30449"/>
  <c r="V1418" i="30449"/>
  <c r="V1415" i="30449"/>
  <c r="V1412" i="30449"/>
  <c r="V1409" i="30449"/>
  <c r="V1406" i="30449"/>
  <c r="V1403" i="30449"/>
  <c r="V1400" i="30449"/>
  <c r="V1397" i="30449"/>
  <c r="V1394" i="30449"/>
  <c r="V1391" i="30449"/>
  <c r="V1388" i="30449"/>
  <c r="V1385" i="30449"/>
  <c r="V1382" i="30449"/>
  <c r="V1379" i="30449"/>
  <c r="V1376" i="30449"/>
  <c r="V1373" i="30449"/>
  <c r="V1370" i="30449"/>
  <c r="V1367" i="30449"/>
  <c r="V1364" i="30449"/>
  <c r="V1361" i="30449"/>
  <c r="V1346" i="30449"/>
  <c r="V1343" i="30449"/>
  <c r="V1340" i="30449"/>
  <c r="V1337" i="30449"/>
  <c r="V1334" i="30449"/>
  <c r="V1331" i="30449"/>
  <c r="V1328" i="30449"/>
  <c r="V1325" i="30449"/>
  <c r="V1322" i="30449"/>
  <c r="V1319" i="30449"/>
  <c r="V1316" i="30449"/>
  <c r="V1313" i="30449"/>
  <c r="V1310" i="30449"/>
  <c r="V1307" i="30449"/>
  <c r="V1304" i="30449"/>
  <c r="V1301" i="30449"/>
  <c r="V1298" i="30449"/>
  <c r="V1295" i="30449"/>
  <c r="V1292" i="30449"/>
  <c r="V1289" i="30449"/>
  <c r="V1286" i="30449"/>
  <c r="V1283" i="30449"/>
  <c r="V1280" i="30449"/>
  <c r="V1277" i="30449"/>
  <c r="V1274" i="30449"/>
  <c r="V1271" i="30449"/>
  <c r="V1268" i="30449"/>
  <c r="V1265" i="30449"/>
  <c r="V1250" i="30449"/>
  <c r="V1247" i="30449"/>
  <c r="V1244" i="30449"/>
  <c r="V1241" i="30449"/>
  <c r="V1238" i="30449"/>
  <c r="V1235" i="30449"/>
  <c r="V1232" i="30449"/>
  <c r="V1229" i="30449"/>
  <c r="V1226" i="30449"/>
  <c r="V1223" i="30449"/>
  <c r="V1220" i="30449"/>
  <c r="V1217" i="30449"/>
  <c r="V1214" i="30449"/>
  <c r="V1211" i="30449"/>
  <c r="V1208" i="30449"/>
  <c r="V1205" i="30449"/>
  <c r="V1202" i="30449"/>
  <c r="V1199" i="30449"/>
  <c r="V1196" i="30449"/>
  <c r="V1193" i="30449"/>
  <c r="V1190" i="30449"/>
  <c r="V1187" i="30449"/>
  <c r="V1184" i="30449"/>
  <c r="V1181" i="30449"/>
  <c r="V1178" i="30449"/>
  <c r="V1175" i="30449"/>
  <c r="V1172" i="30449"/>
  <c r="V1169" i="30449"/>
  <c r="V1154" i="30449"/>
  <c r="V1151" i="30449"/>
  <c r="V1148" i="30449"/>
  <c r="V1145" i="30449"/>
  <c r="V1142" i="30449"/>
  <c r="V1139" i="30449"/>
  <c r="V1136" i="30449"/>
  <c r="V1133" i="30449"/>
  <c r="V1130" i="30449"/>
  <c r="V1127" i="30449"/>
  <c r="V1124" i="30449"/>
  <c r="V1121" i="30449"/>
  <c r="V1118" i="30449"/>
  <c r="V1115" i="30449"/>
  <c r="V1112" i="30449"/>
  <c r="V1109" i="30449"/>
  <c r="V1106" i="30449"/>
  <c r="V1103" i="30449"/>
  <c r="V1100" i="30449"/>
  <c r="V1097" i="30449"/>
  <c r="V1094" i="30449"/>
  <c r="V1091" i="30449"/>
  <c r="V1088" i="30449"/>
  <c r="V1085" i="30449"/>
  <c r="V1082" i="30449"/>
  <c r="V1079" i="30449"/>
  <c r="V1076" i="30449"/>
  <c r="V1073" i="30449"/>
  <c r="V1058" i="30449"/>
  <c r="V1055" i="30449"/>
  <c r="V1052" i="30449"/>
  <c r="V1049" i="30449"/>
  <c r="V1046" i="30449"/>
  <c r="V1043" i="30449"/>
  <c r="V1040" i="30449"/>
  <c r="V1037" i="30449"/>
  <c r="V1034" i="30449"/>
  <c r="V1031" i="30449"/>
  <c r="V1028" i="30449"/>
  <c r="V1025" i="30449"/>
  <c r="V1022" i="30449"/>
  <c r="V1019" i="30449"/>
  <c r="V1016" i="30449"/>
  <c r="V1013" i="30449"/>
  <c r="V1010" i="30449"/>
  <c r="V1007" i="30449"/>
  <c r="V1004" i="30449"/>
  <c r="V1001" i="30449"/>
  <c r="V998" i="30449"/>
  <c r="V995" i="30449"/>
  <c r="V992" i="30449"/>
  <c r="V989" i="30449"/>
  <c r="V986" i="30449"/>
  <c r="V983" i="30449"/>
  <c r="V980" i="30449"/>
  <c r="V977" i="30449"/>
  <c r="V962" i="30449"/>
  <c r="V959" i="30449"/>
  <c r="V956" i="30449"/>
  <c r="V953" i="30449"/>
  <c r="V950" i="30449"/>
  <c r="V947" i="30449"/>
  <c r="V944" i="30449"/>
  <c r="V941" i="30449"/>
  <c r="V938" i="30449"/>
  <c r="V935" i="30449"/>
  <c r="V932" i="30449"/>
  <c r="V929" i="30449"/>
  <c r="V926" i="30449"/>
  <c r="V923" i="30449"/>
  <c r="V920" i="30449"/>
  <c r="V917" i="30449"/>
  <c r="V914" i="30449"/>
  <c r="V911" i="30449"/>
  <c r="V908" i="30449"/>
  <c r="V905" i="30449"/>
  <c r="V902" i="30449"/>
  <c r="V899" i="30449"/>
  <c r="V896" i="30449"/>
  <c r="V893" i="30449"/>
  <c r="V890" i="30449"/>
  <c r="V887" i="30449"/>
  <c r="V884" i="30449"/>
  <c r="V881" i="30449"/>
  <c r="V866" i="30449"/>
  <c r="V863" i="30449"/>
  <c r="V860" i="30449"/>
  <c r="V857" i="30449"/>
  <c r="V854" i="30449"/>
  <c r="V851" i="30449"/>
  <c r="V848" i="30449"/>
  <c r="V845" i="30449"/>
  <c r="V842" i="30449"/>
  <c r="V839" i="30449"/>
  <c r="V836" i="30449"/>
  <c r="V833" i="30449"/>
  <c r="V830" i="30449"/>
  <c r="V827" i="30449"/>
  <c r="V824" i="30449"/>
  <c r="V821" i="30449"/>
  <c r="V818" i="30449"/>
  <c r="V815" i="30449"/>
  <c r="V812" i="30449"/>
  <c r="V809" i="30449"/>
  <c r="V806" i="30449"/>
  <c r="V803" i="30449"/>
  <c r="V800" i="30449"/>
  <c r="V797" i="30449"/>
  <c r="V794" i="30449"/>
  <c r="V791" i="30449"/>
  <c r="V788" i="30449"/>
  <c r="V785" i="30449"/>
  <c r="V770" i="30449"/>
  <c r="V767" i="30449"/>
  <c r="V764" i="30449"/>
  <c r="V761" i="30449"/>
  <c r="V758" i="30449"/>
  <c r="V755" i="30449"/>
  <c r="V752" i="30449"/>
  <c r="V749" i="30449"/>
  <c r="V746" i="30449"/>
  <c r="V743" i="30449"/>
  <c r="V740" i="30449"/>
  <c r="V737" i="30449"/>
  <c r="V734" i="30449"/>
  <c r="V731" i="30449"/>
  <c r="V728" i="30449"/>
  <c r="V725" i="30449"/>
  <c r="V722" i="30449"/>
  <c r="V719" i="30449"/>
  <c r="V716" i="30449"/>
  <c r="V713" i="30449"/>
  <c r="V710" i="30449"/>
  <c r="V707" i="30449"/>
  <c r="V704" i="30449"/>
  <c r="V701" i="30449"/>
  <c r="V698" i="30449"/>
  <c r="V695" i="30449"/>
  <c r="V692" i="30449"/>
  <c r="V689" i="30449"/>
  <c r="V674" i="30449"/>
  <c r="V671" i="30449"/>
  <c r="V668" i="30449"/>
  <c r="V665" i="30449"/>
  <c r="V662" i="30449"/>
  <c r="V659" i="30449"/>
  <c r="V656" i="30449"/>
  <c r="V653" i="30449"/>
  <c r="V650" i="30449"/>
  <c r="V647" i="30449"/>
  <c r="V644" i="30449"/>
  <c r="V641" i="30449"/>
  <c r="V638" i="30449"/>
  <c r="V635" i="30449"/>
  <c r="V632" i="30449"/>
  <c r="V629" i="30449"/>
  <c r="V626" i="30449"/>
  <c r="V623" i="30449"/>
  <c r="V620" i="30449"/>
  <c r="V617" i="30449"/>
  <c r="V614" i="30449"/>
  <c r="V611" i="30449"/>
  <c r="V608" i="30449"/>
  <c r="V605" i="30449"/>
  <c r="V602" i="30449"/>
  <c r="V599" i="30449"/>
  <c r="V596" i="30449"/>
  <c r="V593" i="30449"/>
  <c r="V578" i="30449"/>
  <c r="V575" i="30449"/>
  <c r="V572" i="30449"/>
  <c r="V569" i="30449"/>
  <c r="V566" i="30449"/>
  <c r="V563" i="30449"/>
  <c r="V560" i="30449"/>
  <c r="V557" i="30449"/>
  <c r="V554" i="30449"/>
  <c r="V551" i="30449"/>
  <c r="V548" i="30449"/>
  <c r="V545" i="30449"/>
  <c r="V542" i="30449"/>
  <c r="V539" i="30449"/>
  <c r="V536" i="30449"/>
  <c r="V533" i="30449"/>
  <c r="V530" i="30449"/>
  <c r="V527" i="30449"/>
  <c r="V524" i="30449"/>
  <c r="V521" i="30449"/>
  <c r="V518" i="30449"/>
  <c r="V515" i="30449"/>
  <c r="V512" i="30449"/>
  <c r="V509" i="30449"/>
  <c r="V506" i="30449"/>
  <c r="V503" i="30449"/>
  <c r="V500" i="30449"/>
  <c r="V497" i="30449"/>
  <c r="V482" i="30449"/>
  <c r="V479" i="30449"/>
  <c r="V476" i="30449"/>
  <c r="V473" i="30449"/>
  <c r="V470" i="30449"/>
  <c r="V467" i="30449"/>
  <c r="V464" i="30449"/>
  <c r="V461" i="30449"/>
  <c r="V458" i="30449"/>
  <c r="V455" i="30449"/>
  <c r="V452" i="30449"/>
  <c r="V449" i="30449"/>
  <c r="V446" i="30449"/>
  <c r="V443" i="30449"/>
  <c r="V440" i="30449"/>
  <c r="V437" i="30449"/>
  <c r="V434" i="30449"/>
  <c r="V431" i="30449"/>
  <c r="V428" i="30449"/>
  <c r="V425" i="30449"/>
  <c r="V422" i="30449"/>
  <c r="V419" i="30449"/>
  <c r="V416" i="30449"/>
  <c r="V413" i="30449"/>
  <c r="V410" i="30449"/>
  <c r="V407" i="30449"/>
  <c r="V404" i="30449"/>
  <c r="V401" i="30449"/>
  <c r="V386" i="30449"/>
  <c r="V383" i="30449"/>
  <c r="V380" i="30449"/>
  <c r="V377" i="30449"/>
  <c r="V374" i="30449"/>
  <c r="V371" i="30449"/>
  <c r="V368" i="30449"/>
  <c r="V365" i="30449"/>
  <c r="V362" i="30449"/>
  <c r="V359" i="30449"/>
  <c r="V356" i="30449"/>
  <c r="V353" i="30449"/>
  <c r="V350" i="30449"/>
  <c r="V347" i="30449"/>
  <c r="V344" i="30449"/>
  <c r="V341" i="30449"/>
  <c r="V338" i="30449"/>
  <c r="V335" i="30449"/>
  <c r="V332" i="30449"/>
  <c r="V329" i="30449"/>
  <c r="V326" i="30449"/>
  <c r="V323" i="30449"/>
  <c r="V320" i="30449"/>
  <c r="V317" i="30449"/>
  <c r="V314" i="30449"/>
  <c r="V311" i="30449"/>
  <c r="V308" i="30449"/>
  <c r="V305" i="30449"/>
  <c r="V290" i="30449"/>
  <c r="V287" i="30449"/>
  <c r="V284" i="30449"/>
  <c r="V281" i="30449"/>
  <c r="V278" i="30449"/>
  <c r="V275" i="30449"/>
  <c r="V272" i="30449"/>
  <c r="V269" i="30449"/>
  <c r="V266" i="30449"/>
  <c r="V263" i="30449"/>
  <c r="V260" i="30449"/>
  <c r="V257" i="30449"/>
  <c r="V254" i="30449"/>
  <c r="V251" i="30449"/>
  <c r="V248" i="30449"/>
  <c r="V245" i="30449"/>
  <c r="V242" i="30449"/>
  <c r="V239" i="30449"/>
  <c r="V236" i="30449"/>
  <c r="V233" i="30449"/>
  <c r="V230" i="30449"/>
  <c r="V227" i="30449"/>
  <c r="V224" i="30449"/>
  <c r="V221" i="30449"/>
  <c r="V218" i="30449"/>
  <c r="V215" i="30449"/>
  <c r="V212" i="30449"/>
  <c r="V209" i="30449"/>
  <c r="V194" i="30449"/>
  <c r="V191" i="30449"/>
  <c r="V188" i="30449"/>
  <c r="V185" i="30449"/>
  <c r="V182" i="30449"/>
  <c r="V179" i="30449"/>
  <c r="V176" i="30449"/>
  <c r="V173" i="30449"/>
  <c r="V170" i="30449"/>
  <c r="V167" i="30449"/>
  <c r="V164" i="30449"/>
  <c r="V161" i="30449"/>
  <c r="V158" i="30449"/>
  <c r="V155" i="30449"/>
  <c r="V152" i="30449"/>
  <c r="V149" i="30449"/>
  <c r="V146" i="30449"/>
  <c r="V143" i="30449"/>
  <c r="V140" i="30449"/>
  <c r="V137" i="30449"/>
  <c r="V134" i="30449"/>
  <c r="V131" i="30449"/>
  <c r="V128" i="30449"/>
  <c r="V125" i="30449"/>
  <c r="V122" i="30449"/>
  <c r="V119" i="30449"/>
  <c r="V116" i="30449"/>
  <c r="V113" i="30449"/>
  <c r="V98" i="30449"/>
  <c r="V102" i="30449"/>
  <c r="V103" i="30449"/>
  <c r="V95" i="30449"/>
  <c r="V92" i="30449"/>
  <c r="V89" i="30449"/>
  <c r="V86" i="30449"/>
  <c r="V83" i="30449"/>
  <c r="V80" i="30449"/>
  <c r="V77" i="30449"/>
  <c r="V74" i="30449"/>
  <c r="V71" i="30449"/>
  <c r="V68" i="30449"/>
  <c r="V65" i="30449"/>
  <c r="V62" i="30449"/>
  <c r="V59" i="30449"/>
  <c r="V56" i="30449"/>
  <c r="V53" i="30449"/>
  <c r="V50" i="30449"/>
  <c r="V47" i="30449"/>
  <c r="V44" i="30449"/>
  <c r="V41" i="30449"/>
  <c r="V38" i="30449"/>
  <c r="V35" i="30449"/>
  <c r="V32" i="30449"/>
  <c r="V29" i="30449"/>
  <c r="V26" i="30449"/>
  <c r="V23" i="30449"/>
  <c r="V20" i="30449"/>
  <c r="V17" i="30449"/>
  <c r="E78" i="30450" l="1"/>
  <c r="T78" i="30450" s="1"/>
  <c r="E77" i="30450"/>
  <c r="E76" i="30450"/>
  <c r="T76" i="30450"/>
  <c r="E75" i="30450"/>
  <c r="E74" i="30450"/>
  <c r="E73" i="30450"/>
  <c r="E72" i="30450"/>
  <c r="T72" i="30450" s="1"/>
  <c r="E71" i="30450"/>
  <c r="E70" i="30450"/>
  <c r="E69" i="30450"/>
  <c r="T69" i="30450" s="1"/>
  <c r="E68" i="30450"/>
  <c r="T68" i="30450" s="1"/>
  <c r="E67" i="30450"/>
  <c r="T67" i="30450" s="1"/>
  <c r="T70" i="30450"/>
  <c r="T73" i="30450"/>
  <c r="T74" i="30450"/>
  <c r="T77" i="30450"/>
  <c r="E66" i="30450"/>
  <c r="T66" i="30450" s="1"/>
  <c r="C65" i="30450"/>
  <c r="C64" i="30450"/>
  <c r="C63" i="30450"/>
  <c r="C62" i="30450"/>
  <c r="R62" i="30450" s="1"/>
  <c r="C61" i="30450"/>
  <c r="C60" i="30450"/>
  <c r="R60" i="30450" s="1"/>
  <c r="C59" i="30450"/>
  <c r="C58" i="30450"/>
  <c r="R58" i="30450" s="1"/>
  <c r="C57" i="30450"/>
  <c r="C56" i="30450"/>
  <c r="C55" i="30450"/>
  <c r="C54" i="30450"/>
  <c r="R54" i="30450" s="1"/>
  <c r="C53" i="30450"/>
  <c r="C52" i="30450"/>
  <c r="R52" i="30450" s="1"/>
  <c r="C51" i="30450"/>
  <c r="C50" i="30450"/>
  <c r="R50" i="30450" s="1"/>
  <c r="C49" i="30450"/>
  <c r="C48" i="30450"/>
  <c r="C47" i="30450"/>
  <c r="R47" i="30450" s="1"/>
  <c r="C46" i="30450"/>
  <c r="R46" i="30450" s="1"/>
  <c r="C45" i="30450"/>
  <c r="R45" i="30450" s="1"/>
  <c r="C44" i="30450"/>
  <c r="R44" i="30450" s="1"/>
  <c r="C43" i="30450"/>
  <c r="R43" i="30450" s="1"/>
  <c r="C42" i="30450"/>
  <c r="R42" i="30450"/>
  <c r="C41" i="30450"/>
  <c r="C40" i="30450"/>
  <c r="C39" i="30450"/>
  <c r="R39" i="30450"/>
  <c r="C38" i="30450"/>
  <c r="R38" i="30450" s="1"/>
  <c r="B38" i="30450"/>
  <c r="P67" i="30450"/>
  <c r="P68" i="30450"/>
  <c r="P69" i="30450"/>
  <c r="P70" i="30450"/>
  <c r="P71" i="30450"/>
  <c r="P72" i="30450"/>
  <c r="P73" i="30450"/>
  <c r="P74" i="30450"/>
  <c r="P75" i="30450"/>
  <c r="P76" i="30450"/>
  <c r="P77" i="30450"/>
  <c r="P78" i="30450"/>
  <c r="P66" i="30450"/>
  <c r="T75" i="30450"/>
  <c r="T71" i="30450"/>
  <c r="D78" i="30450"/>
  <c r="S78" i="30450"/>
  <c r="D77" i="30450"/>
  <c r="S77" i="30450" s="1"/>
  <c r="D76" i="30450"/>
  <c r="S76" i="30450" s="1"/>
  <c r="D75" i="30450"/>
  <c r="S75" i="30450" s="1"/>
  <c r="D74" i="30450"/>
  <c r="S74" i="30450" s="1"/>
  <c r="D73" i="30450"/>
  <c r="S73" i="30450" s="1"/>
  <c r="D72" i="30450"/>
  <c r="S72" i="30450" s="1"/>
  <c r="D71" i="30450"/>
  <c r="S71" i="30450" s="1"/>
  <c r="D70" i="30450"/>
  <c r="S70" i="30450" s="1"/>
  <c r="D69" i="30450"/>
  <c r="S69" i="30450" s="1"/>
  <c r="D68" i="30450"/>
  <c r="S68" i="30450" s="1"/>
  <c r="D67" i="30450"/>
  <c r="S67" i="30450" s="1"/>
  <c r="D66" i="30450"/>
  <c r="S66" i="30450"/>
  <c r="C78" i="30450"/>
  <c r="R78" i="30450" s="1"/>
  <c r="C77" i="30450"/>
  <c r="R77" i="30450" s="1"/>
  <c r="C76" i="30450"/>
  <c r="R76" i="30450" s="1"/>
  <c r="C75" i="30450"/>
  <c r="R75" i="30450" s="1"/>
  <c r="C74" i="30450"/>
  <c r="R74" i="30450" s="1"/>
  <c r="C73" i="30450"/>
  <c r="R73" i="30450"/>
  <c r="C72" i="30450"/>
  <c r="R72" i="30450" s="1"/>
  <c r="C71" i="30450"/>
  <c r="R71" i="30450" s="1"/>
  <c r="C70" i="30450"/>
  <c r="R70" i="30450"/>
  <c r="C69" i="30450"/>
  <c r="R69" i="30450" s="1"/>
  <c r="C68" i="30450"/>
  <c r="R68" i="30450" s="1"/>
  <c r="C66" i="30450"/>
  <c r="R66" i="30450" s="1"/>
  <c r="C67" i="30450"/>
  <c r="R67" i="30450" s="1"/>
  <c r="B78" i="30450"/>
  <c r="Q78" i="30450" s="1"/>
  <c r="B77" i="30450"/>
  <c r="Q77" i="30450"/>
  <c r="B76" i="30450"/>
  <c r="Q76" i="30450" s="1"/>
  <c r="B75" i="30450"/>
  <c r="Q75" i="30450"/>
  <c r="B74" i="30450"/>
  <c r="Q74" i="30450" s="1"/>
  <c r="B73" i="30450"/>
  <c r="Q73" i="30450" s="1"/>
  <c r="B72" i="30450"/>
  <c r="Q72" i="30450" s="1"/>
  <c r="B71" i="30450"/>
  <c r="Q71" i="30450" s="1"/>
  <c r="B70" i="30450"/>
  <c r="Q70" i="30450" s="1"/>
  <c r="B69" i="30450"/>
  <c r="Q69" i="30450" s="1"/>
  <c r="B68" i="30450"/>
  <c r="Q68" i="30450" s="1"/>
  <c r="B67" i="30450"/>
  <c r="Q67" i="30450" s="1"/>
  <c r="B66" i="30450"/>
  <c r="Q66" i="30450" s="1"/>
  <c r="Q252" i="30454"/>
  <c r="Q232" i="30454"/>
  <c r="Q212" i="30454"/>
  <c r="Q192" i="30454"/>
  <c r="Q172" i="30454"/>
  <c r="Q152" i="30454"/>
  <c r="Q132" i="30454"/>
  <c r="Q112" i="30454"/>
  <c r="Q92" i="30454"/>
  <c r="Q72" i="30454"/>
  <c r="Q52" i="30454"/>
  <c r="Q32" i="30454"/>
  <c r="Q12" i="30454"/>
  <c r="V255" i="30454"/>
  <c r="V254" i="30454"/>
  <c r="V253" i="30454"/>
  <c r="W253" i="30454" s="1"/>
  <c r="V252" i="30454"/>
  <c r="V251" i="30454"/>
  <c r="V250" i="30454"/>
  <c r="V249" i="30454"/>
  <c r="V248" i="30454"/>
  <c r="V247" i="30454"/>
  <c r="V246" i="30454"/>
  <c r="V245" i="30454"/>
  <c r="W245" i="30454" s="1"/>
  <c r="V235" i="30454"/>
  <c r="V234" i="30454"/>
  <c r="V233" i="30454"/>
  <c r="V232" i="30454"/>
  <c r="W230" i="30454" s="1"/>
  <c r="V231" i="30454"/>
  <c r="V230" i="30454"/>
  <c r="V229" i="30454"/>
  <c r="V228" i="30454"/>
  <c r="W227" i="30454" s="1"/>
  <c r="V227" i="30454"/>
  <c r="V226" i="30454"/>
  <c r="V225" i="30454"/>
  <c r="W225" i="30454"/>
  <c r="Y225" i="30454" s="1"/>
  <c r="V215" i="30454"/>
  <c r="V214" i="30454"/>
  <c r="V213" i="30454"/>
  <c r="V212" i="30454"/>
  <c r="V211" i="30454"/>
  <c r="V210" i="30454"/>
  <c r="V209" i="30454"/>
  <c r="V208" i="30454"/>
  <c r="V207" i="30454"/>
  <c r="V206" i="30454"/>
  <c r="V205" i="30454"/>
  <c r="V195" i="30454"/>
  <c r="V194" i="30454"/>
  <c r="V193" i="30454"/>
  <c r="V192" i="30454"/>
  <c r="V191" i="30454"/>
  <c r="V190" i="30454"/>
  <c r="V189" i="30454"/>
  <c r="V188" i="30454"/>
  <c r="V187" i="30454"/>
  <c r="V186" i="30454"/>
  <c r="V185" i="30454"/>
  <c r="V175" i="30454"/>
  <c r="V174" i="30454"/>
  <c r="V173" i="30454"/>
  <c r="V172" i="30454"/>
  <c r="V171" i="30454"/>
  <c r="V170" i="30454"/>
  <c r="V169" i="30454"/>
  <c r="V168" i="30454"/>
  <c r="V167" i="30454"/>
  <c r="V166" i="30454"/>
  <c r="W165" i="30454" s="1"/>
  <c r="V165" i="30454"/>
  <c r="V155" i="30454"/>
  <c r="V154" i="30454"/>
  <c r="V153" i="30454"/>
  <c r="V152" i="30454"/>
  <c r="V151" i="30454"/>
  <c r="V150" i="30454"/>
  <c r="V149" i="30454"/>
  <c r="V148" i="30454"/>
  <c r="V147" i="30454"/>
  <c r="V146" i="30454"/>
  <c r="V145" i="30454"/>
  <c r="V135" i="30454"/>
  <c r="V134" i="30454"/>
  <c r="V133" i="30454"/>
  <c r="V132" i="30454"/>
  <c r="V131" i="30454"/>
  <c r="V130" i="30454"/>
  <c r="V129" i="30454"/>
  <c r="V128" i="30454"/>
  <c r="V127" i="30454"/>
  <c r="V126" i="30454"/>
  <c r="V125" i="30454"/>
  <c r="V115" i="30454"/>
  <c r="V114" i="30454"/>
  <c r="V113" i="30454"/>
  <c r="V112" i="30454"/>
  <c r="V111" i="30454"/>
  <c r="V110" i="30454"/>
  <c r="V109" i="30454"/>
  <c r="V108" i="30454"/>
  <c r="V107" i="30454"/>
  <c r="V106" i="30454"/>
  <c r="V105" i="30454"/>
  <c r="V95" i="30454"/>
  <c r="V94" i="30454"/>
  <c r="V93" i="30454"/>
  <c r="V92" i="30454"/>
  <c r="V91" i="30454"/>
  <c r="V90" i="30454"/>
  <c r="V89" i="30454"/>
  <c r="V88" i="30454"/>
  <c r="V87" i="30454"/>
  <c r="V86" i="30454"/>
  <c r="V85" i="30454"/>
  <c r="V75" i="30454"/>
  <c r="V74" i="30454"/>
  <c r="V73" i="30454"/>
  <c r="V72" i="30454"/>
  <c r="V71" i="30454"/>
  <c r="V70" i="30454"/>
  <c r="V69" i="30454"/>
  <c r="V68" i="30454"/>
  <c r="V67" i="30454"/>
  <c r="V66" i="30454"/>
  <c r="V65" i="30454"/>
  <c r="V55" i="30454"/>
  <c r="V54" i="30454"/>
  <c r="V53" i="30454"/>
  <c r="V52" i="30454"/>
  <c r="V51" i="30454"/>
  <c r="V50" i="30454"/>
  <c r="V49" i="30454"/>
  <c r="V48" i="30454"/>
  <c r="V47" i="30454"/>
  <c r="V46" i="30454"/>
  <c r="V45" i="30454"/>
  <c r="W45" i="30454" s="1"/>
  <c r="Y45" i="30454" s="1"/>
  <c r="V35" i="30454"/>
  <c r="V34" i="30454"/>
  <c r="V33" i="30454"/>
  <c r="V32" i="30454"/>
  <c r="V31" i="30454"/>
  <c r="V30" i="30454"/>
  <c r="V29" i="30454"/>
  <c r="V28" i="30454"/>
  <c r="W27" i="30454" s="1"/>
  <c r="V27" i="30454"/>
  <c r="V26" i="30454"/>
  <c r="V25" i="30454"/>
  <c r="V14" i="30454"/>
  <c r="W13" i="30454" s="1"/>
  <c r="V15" i="30454"/>
  <c r="V13" i="30454"/>
  <c r="V6" i="30454"/>
  <c r="V7" i="30454"/>
  <c r="W7" i="30454" s="1"/>
  <c r="V8" i="30454"/>
  <c r="V9" i="30454"/>
  <c r="V10" i="30454"/>
  <c r="V11" i="30454"/>
  <c r="V12" i="30454"/>
  <c r="V5" i="30454"/>
  <c r="S1358" i="30449"/>
  <c r="S1366" i="30449"/>
  <c r="S1374" i="30449"/>
  <c r="S1382" i="30449"/>
  <c r="S1390" i="30449"/>
  <c r="S1398" i="30449"/>
  <c r="S1406" i="30449"/>
  <c r="S1414" i="30449"/>
  <c r="S1422" i="30449"/>
  <c r="S1430" i="30449"/>
  <c r="S1438" i="30449"/>
  <c r="S1359" i="30449"/>
  <c r="S1367" i="30449"/>
  <c r="S1375" i="30449"/>
  <c r="S1383" i="30449"/>
  <c r="S1391" i="30449"/>
  <c r="S1399" i="30449"/>
  <c r="S1407" i="30449"/>
  <c r="S1415" i="30449"/>
  <c r="S1423" i="30449"/>
  <c r="S1431" i="30449"/>
  <c r="S1439" i="30449"/>
  <c r="S1360" i="30449"/>
  <c r="S1368" i="30449"/>
  <c r="S1376" i="30449"/>
  <c r="S1384" i="30449"/>
  <c r="S1392" i="30449"/>
  <c r="S1400" i="30449"/>
  <c r="S1408" i="30449"/>
  <c r="S1416" i="30449"/>
  <c r="T1415" i="30449" s="1"/>
  <c r="S1424" i="30449"/>
  <c r="S1432" i="30449"/>
  <c r="S1440" i="30449"/>
  <c r="S1361" i="30449"/>
  <c r="S1369" i="30449"/>
  <c r="S1377" i="30449"/>
  <c r="S1385" i="30449"/>
  <c r="S1393" i="30449"/>
  <c r="S1401" i="30449"/>
  <c r="S1409" i="30449"/>
  <c r="S1417" i="30449"/>
  <c r="S1425" i="30449"/>
  <c r="S1433" i="30449"/>
  <c r="S1441" i="30449"/>
  <c r="S1362" i="30449"/>
  <c r="S1370" i="30449"/>
  <c r="S1378" i="30449"/>
  <c r="S1386" i="30449"/>
  <c r="S1394" i="30449"/>
  <c r="S1402" i="30449"/>
  <c r="S1410" i="30449"/>
  <c r="S1418" i="30449"/>
  <c r="S1426" i="30449"/>
  <c r="S1434" i="30449"/>
  <c r="S1442" i="30449"/>
  <c r="S1363" i="30449"/>
  <c r="S1371" i="30449"/>
  <c r="S1379" i="30449"/>
  <c r="S1387" i="30449"/>
  <c r="S1395" i="30449"/>
  <c r="S1403" i="30449"/>
  <c r="S1411" i="30449"/>
  <c r="S1419" i="30449"/>
  <c r="S1427" i="30449"/>
  <c r="S1435" i="30449"/>
  <c r="S1443" i="30449"/>
  <c r="S1364" i="30449"/>
  <c r="S1372" i="30449"/>
  <c r="T1370" i="30449" s="1"/>
  <c r="S1380" i="30449"/>
  <c r="S1388" i="30449"/>
  <c r="S1396" i="30449"/>
  <c r="S1404" i="30449"/>
  <c r="T1403" i="30449" s="1"/>
  <c r="S1412" i="30449"/>
  <c r="S1420" i="30449"/>
  <c r="S1428" i="30449"/>
  <c r="S1436" i="30449"/>
  <c r="S1444" i="30449"/>
  <c r="S1365" i="30449"/>
  <c r="S1373" i="30449"/>
  <c r="S1381" i="30449"/>
  <c r="S1389" i="30449"/>
  <c r="S1397" i="30449"/>
  <c r="S1405" i="30449"/>
  <c r="S1413" i="30449"/>
  <c r="S1421" i="30449"/>
  <c r="S1429" i="30449"/>
  <c r="S1437" i="30449"/>
  <c r="S1445" i="30449"/>
  <c r="S1351" i="30449"/>
  <c r="S1352" i="30449"/>
  <c r="S1353" i="30449"/>
  <c r="T1352" i="30449"/>
  <c r="S1354" i="30449"/>
  <c r="S1355" i="30449"/>
  <c r="S1356" i="30449"/>
  <c r="S1357" i="30449"/>
  <c r="S1350" i="30449"/>
  <c r="S1262" i="30449"/>
  <c r="S1270" i="30449"/>
  <c r="S1278" i="30449"/>
  <c r="S1286" i="30449"/>
  <c r="S1294" i="30449"/>
  <c r="S1302" i="30449"/>
  <c r="S1310" i="30449"/>
  <c r="T1310" i="30449" s="1"/>
  <c r="S1318" i="30449"/>
  <c r="S1326" i="30449"/>
  <c r="S1334" i="30449"/>
  <c r="S1342" i="30449"/>
  <c r="S1263" i="30449"/>
  <c r="S1271" i="30449"/>
  <c r="T1271" i="30449" s="1"/>
  <c r="S1279" i="30449"/>
  <c r="S1287" i="30449"/>
  <c r="S1295" i="30449"/>
  <c r="S1303" i="30449"/>
  <c r="S1311" i="30449"/>
  <c r="S1319" i="30449"/>
  <c r="S1327" i="30449"/>
  <c r="S1335" i="30449"/>
  <c r="S1343" i="30449"/>
  <c r="S1264" i="30449"/>
  <c r="S1272" i="30449"/>
  <c r="S1280" i="30449"/>
  <c r="S1288" i="30449"/>
  <c r="T1286" i="30449" s="1"/>
  <c r="S1296" i="30449"/>
  <c r="S1304" i="30449"/>
  <c r="S1312" i="30449"/>
  <c r="S1320" i="30449"/>
  <c r="S1328" i="30449"/>
  <c r="S1336" i="30449"/>
  <c r="S1344" i="30449"/>
  <c r="S1265" i="30449"/>
  <c r="S1273" i="30449"/>
  <c r="S1281" i="30449"/>
  <c r="S1289" i="30449"/>
  <c r="S1297" i="30449"/>
  <c r="S1305" i="30449"/>
  <c r="S1313" i="30449"/>
  <c r="S1321" i="30449"/>
  <c r="S1329" i="30449"/>
  <c r="S1337" i="30449"/>
  <c r="S1345" i="30449"/>
  <c r="S1266" i="30449"/>
  <c r="S1274" i="30449"/>
  <c r="T1274" i="30449" s="1"/>
  <c r="S1282" i="30449"/>
  <c r="S1290" i="30449"/>
  <c r="S1298" i="30449"/>
  <c r="S1306" i="30449"/>
  <c r="S1314" i="30449"/>
  <c r="S1322" i="30449"/>
  <c r="S1330" i="30449"/>
  <c r="S1338" i="30449"/>
  <c r="S1346" i="30449"/>
  <c r="S1267" i="30449"/>
  <c r="S1275" i="30449"/>
  <c r="S1283" i="30449"/>
  <c r="S1291" i="30449"/>
  <c r="S1299" i="30449"/>
  <c r="S1307" i="30449"/>
  <c r="S1315" i="30449"/>
  <c r="T1313" i="30449" s="1"/>
  <c r="S1323" i="30449"/>
  <c r="S1331" i="30449"/>
  <c r="S1339" i="30449"/>
  <c r="S1347" i="30449"/>
  <c r="S1268" i="30449"/>
  <c r="S1276" i="30449"/>
  <c r="S1284" i="30449"/>
  <c r="S1292" i="30449"/>
  <c r="S1300" i="30449"/>
  <c r="S1308" i="30449"/>
  <c r="S1316" i="30449"/>
  <c r="S1324" i="30449"/>
  <c r="S1332" i="30449"/>
  <c r="S1340" i="30449"/>
  <c r="S1348" i="30449"/>
  <c r="S1269" i="30449"/>
  <c r="S1277" i="30449"/>
  <c r="S1285" i="30449"/>
  <c r="S1293" i="30449"/>
  <c r="S1301" i="30449"/>
  <c r="S1309" i="30449"/>
  <c r="S1317" i="30449"/>
  <c r="T1316" i="30449" s="1"/>
  <c r="S1325" i="30449"/>
  <c r="S1333" i="30449"/>
  <c r="S1341" i="30449"/>
  <c r="S1349" i="30449"/>
  <c r="S1255" i="30449"/>
  <c r="S1256" i="30449"/>
  <c r="S1257" i="30449"/>
  <c r="S1258" i="30449"/>
  <c r="S1259" i="30449"/>
  <c r="S1260" i="30449"/>
  <c r="S1261" i="30449"/>
  <c r="S1254" i="30449"/>
  <c r="S1253" i="30449"/>
  <c r="S1252" i="30449"/>
  <c r="S1251" i="30449"/>
  <c r="S1250" i="30449"/>
  <c r="S1249" i="30449"/>
  <c r="S1248" i="30449"/>
  <c r="S1247" i="30449"/>
  <c r="S1246" i="30449"/>
  <c r="S1245" i="30449"/>
  <c r="S1244" i="30449"/>
  <c r="S1243" i="30449"/>
  <c r="S1242" i="30449"/>
  <c r="S1241" i="30449"/>
  <c r="S1240" i="30449"/>
  <c r="S1239" i="30449"/>
  <c r="S1238" i="30449"/>
  <c r="S1237" i="30449"/>
  <c r="S1236" i="30449"/>
  <c r="S1235" i="30449"/>
  <c r="S1234" i="30449"/>
  <c r="S1233" i="30449"/>
  <c r="S1232" i="30449"/>
  <c r="S1231" i="30449"/>
  <c r="S1230" i="30449"/>
  <c r="S1229" i="30449"/>
  <c r="S1228" i="30449"/>
  <c r="S1227" i="30449"/>
  <c r="S1226" i="30449"/>
  <c r="S1225" i="30449"/>
  <c r="S1224" i="30449"/>
  <c r="S1223" i="30449"/>
  <c r="S1222" i="30449"/>
  <c r="S1221" i="30449"/>
  <c r="S1220" i="30449"/>
  <c r="S1219" i="30449"/>
  <c r="S1218" i="30449"/>
  <c r="S1217" i="30449"/>
  <c r="S1216" i="30449"/>
  <c r="S1215" i="30449"/>
  <c r="S1214" i="30449"/>
  <c r="S1213" i="30449"/>
  <c r="S1212" i="30449"/>
  <c r="S1211" i="30449"/>
  <c r="S1210" i="30449"/>
  <c r="S1209" i="30449"/>
  <c r="S1208" i="30449"/>
  <c r="S1207" i="30449"/>
  <c r="S1206" i="30449"/>
  <c r="S1205" i="30449"/>
  <c r="S1204" i="30449"/>
  <c r="S1203" i="30449"/>
  <c r="S1202" i="30449"/>
  <c r="S1201" i="30449"/>
  <c r="S1200" i="30449"/>
  <c r="S1199" i="30449"/>
  <c r="S1198" i="30449"/>
  <c r="S1197" i="30449"/>
  <c r="S1196" i="30449"/>
  <c r="S1195" i="30449"/>
  <c r="S1194" i="30449"/>
  <c r="S1193" i="30449"/>
  <c r="S1192" i="30449"/>
  <c r="S1191" i="30449"/>
  <c r="S1190" i="30449"/>
  <c r="S1189" i="30449"/>
  <c r="S1188" i="30449"/>
  <c r="T1187" i="30449" s="1"/>
  <c r="S1187" i="30449"/>
  <c r="S1186" i="30449"/>
  <c r="S1185" i="30449"/>
  <c r="S1184" i="30449"/>
  <c r="S1183" i="30449"/>
  <c r="S1182" i="30449"/>
  <c r="S1181" i="30449"/>
  <c r="S1180" i="30449"/>
  <c r="S1179" i="30449"/>
  <c r="S1178" i="30449"/>
  <c r="S1177" i="30449"/>
  <c r="S1176" i="30449"/>
  <c r="S1175" i="30449"/>
  <c r="S1174" i="30449"/>
  <c r="S1173" i="30449"/>
  <c r="S1172" i="30449"/>
  <c r="S1171" i="30449"/>
  <c r="S1170" i="30449"/>
  <c r="S1169" i="30449"/>
  <c r="S1168" i="30449"/>
  <c r="S1167" i="30449"/>
  <c r="S1166" i="30449"/>
  <c r="S1165" i="30449"/>
  <c r="S1164" i="30449"/>
  <c r="S1163" i="30449"/>
  <c r="S1162" i="30449"/>
  <c r="S1161" i="30449"/>
  <c r="S1160" i="30449"/>
  <c r="S1159" i="30449"/>
  <c r="S1158" i="30449"/>
  <c r="S1157" i="30449"/>
  <c r="S1156" i="30449"/>
  <c r="S1155" i="30449"/>
  <c r="S1154" i="30449"/>
  <c r="S1153" i="30449"/>
  <c r="S1152" i="30449"/>
  <c r="S1151" i="30449"/>
  <c r="S1150" i="30449"/>
  <c r="S1149" i="30449"/>
  <c r="S1148" i="30449"/>
  <c r="T1148" i="30449" s="1"/>
  <c r="S1147" i="30449"/>
  <c r="S1146" i="30449"/>
  <c r="S1145" i="30449"/>
  <c r="S1144" i="30449"/>
  <c r="S1143" i="30449"/>
  <c r="S1142" i="30449"/>
  <c r="S1141" i="30449"/>
  <c r="S1140" i="30449"/>
  <c r="S1139" i="30449"/>
  <c r="S1138" i="30449"/>
  <c r="S1137" i="30449"/>
  <c r="S1136" i="30449"/>
  <c r="S1135" i="30449"/>
  <c r="S1134" i="30449"/>
  <c r="S1133" i="30449"/>
  <c r="S1132" i="30449"/>
  <c r="S1131" i="30449"/>
  <c r="S1130" i="30449"/>
  <c r="S1129" i="30449"/>
  <c r="S1128" i="30449"/>
  <c r="S1127" i="30449"/>
  <c r="S1126" i="30449"/>
  <c r="S1125" i="30449"/>
  <c r="S1124" i="30449"/>
  <c r="S1123" i="30449"/>
  <c r="S1122" i="30449"/>
  <c r="S1121" i="30449"/>
  <c r="S1120" i="30449"/>
  <c r="S1119" i="30449"/>
  <c r="S1118" i="30449"/>
  <c r="S1117" i="30449"/>
  <c r="S1116" i="30449"/>
  <c r="T1115" i="30449" s="1"/>
  <c r="S1115" i="30449"/>
  <c r="S1114" i="30449"/>
  <c r="S1113" i="30449"/>
  <c r="S1112" i="30449"/>
  <c r="S1111" i="30449"/>
  <c r="S1110" i="30449"/>
  <c r="S1109" i="30449"/>
  <c r="S1108" i="30449"/>
  <c r="S1107" i="30449"/>
  <c r="S1106" i="30449"/>
  <c r="S1105" i="30449"/>
  <c r="S1104" i="30449"/>
  <c r="S1103" i="30449"/>
  <c r="S1102" i="30449"/>
  <c r="S1101" i="30449"/>
  <c r="S1100" i="30449"/>
  <c r="S1099" i="30449"/>
  <c r="S1098" i="30449"/>
  <c r="S1097" i="30449"/>
  <c r="S1096" i="30449"/>
  <c r="T1094" i="30449" s="1"/>
  <c r="S1095" i="30449"/>
  <c r="S1094" i="30449"/>
  <c r="S1093" i="30449"/>
  <c r="S1092" i="30449"/>
  <c r="S1091" i="30449"/>
  <c r="S1090" i="30449"/>
  <c r="S1089" i="30449"/>
  <c r="S1088" i="30449"/>
  <c r="T1088" i="30449" s="1"/>
  <c r="S1087" i="30449"/>
  <c r="S1086" i="30449"/>
  <c r="S1085" i="30449"/>
  <c r="T1085" i="30449" s="1"/>
  <c r="S1084" i="30449"/>
  <c r="S1083" i="30449"/>
  <c r="S1082" i="30449"/>
  <c r="S1081" i="30449"/>
  <c r="S1080" i="30449"/>
  <c r="S1079" i="30449"/>
  <c r="S1078" i="30449"/>
  <c r="S1077" i="30449"/>
  <c r="S1076" i="30449"/>
  <c r="S1075" i="30449"/>
  <c r="S1074" i="30449"/>
  <c r="S1073" i="30449"/>
  <c r="T1073" i="30449" s="1"/>
  <c r="S1072" i="30449"/>
  <c r="S1071" i="30449"/>
  <c r="S1070" i="30449"/>
  <c r="S1069" i="30449"/>
  <c r="S1068" i="30449"/>
  <c r="S1067" i="30449"/>
  <c r="S1066" i="30449"/>
  <c r="S1065" i="30449"/>
  <c r="S1064" i="30449"/>
  <c r="S1063" i="30449"/>
  <c r="S1062" i="30449"/>
  <c r="T1062" i="30449" s="1"/>
  <c r="S1061" i="30449"/>
  <c r="S1060" i="30449"/>
  <c r="S1059" i="30449"/>
  <c r="S1058" i="30449"/>
  <c r="S1057" i="30449"/>
  <c r="S1056" i="30449"/>
  <c r="S1055" i="30449"/>
  <c r="T1055" i="30449" s="1"/>
  <c r="S1054" i="30449"/>
  <c r="S1053" i="30449"/>
  <c r="S1052" i="30449"/>
  <c r="S1051" i="30449"/>
  <c r="S1050" i="30449"/>
  <c r="S1049" i="30449"/>
  <c r="S1048" i="30449"/>
  <c r="S1047" i="30449"/>
  <c r="S1046" i="30449"/>
  <c r="S1045" i="30449"/>
  <c r="S1044" i="30449"/>
  <c r="S1043" i="30449"/>
  <c r="S1042" i="30449"/>
  <c r="S1041" i="30449"/>
  <c r="S1040" i="30449"/>
  <c r="S1039" i="30449"/>
  <c r="T1037" i="30449" s="1"/>
  <c r="S1038" i="30449"/>
  <c r="S1037" i="30449"/>
  <c r="S1036" i="30449"/>
  <c r="S1035" i="30449"/>
  <c r="S1034" i="30449"/>
  <c r="S1033" i="30449"/>
  <c r="S1032" i="30449"/>
  <c r="S1031" i="30449"/>
  <c r="S1030" i="30449"/>
  <c r="S1029" i="30449"/>
  <c r="S1028" i="30449"/>
  <c r="S1027" i="30449"/>
  <c r="S1026" i="30449"/>
  <c r="S1025" i="30449"/>
  <c r="S1024" i="30449"/>
  <c r="S1023" i="30449"/>
  <c r="S1022" i="30449"/>
  <c r="S1021" i="30449"/>
  <c r="S1020" i="30449"/>
  <c r="S1019" i="30449"/>
  <c r="S1018" i="30449"/>
  <c r="S1017" i="30449"/>
  <c r="S1016" i="30449"/>
  <c r="S1015" i="30449"/>
  <c r="T1013" i="30449" s="1"/>
  <c r="S1014" i="30449"/>
  <c r="S1013" i="30449"/>
  <c r="S1012" i="30449"/>
  <c r="S1011" i="30449"/>
  <c r="S1010" i="30449"/>
  <c r="S1009" i="30449"/>
  <c r="S1008" i="30449"/>
  <c r="S1007" i="30449"/>
  <c r="S1006" i="30449"/>
  <c r="S1005" i="30449"/>
  <c r="S1004" i="30449"/>
  <c r="S1003" i="30449"/>
  <c r="S1002" i="30449"/>
  <c r="S1001" i="30449"/>
  <c r="S1000" i="30449"/>
  <c r="S999" i="30449"/>
  <c r="T998" i="30449" s="1"/>
  <c r="S998" i="30449"/>
  <c r="S997" i="30449"/>
  <c r="S996" i="30449"/>
  <c r="S995" i="30449"/>
  <c r="S994" i="30449"/>
  <c r="S993" i="30449"/>
  <c r="S992" i="30449"/>
  <c r="S991" i="30449"/>
  <c r="S990" i="30449"/>
  <c r="S989" i="30449"/>
  <c r="S988" i="30449"/>
  <c r="S987" i="30449"/>
  <c r="S986" i="30449"/>
  <c r="S985" i="30449"/>
  <c r="S984" i="30449"/>
  <c r="S983" i="30449"/>
  <c r="S982" i="30449"/>
  <c r="S981" i="30449"/>
  <c r="S980" i="30449"/>
  <c r="S979" i="30449"/>
  <c r="S978" i="30449"/>
  <c r="S977" i="30449"/>
  <c r="S976" i="30449"/>
  <c r="S975" i="30449"/>
  <c r="S974" i="30449"/>
  <c r="S973" i="30449"/>
  <c r="S972" i="30449"/>
  <c r="S971" i="30449"/>
  <c r="S970" i="30449"/>
  <c r="S969" i="30449"/>
  <c r="S968" i="30449"/>
  <c r="S967" i="30449"/>
  <c r="S966" i="30449"/>
  <c r="S965" i="30449"/>
  <c r="S964" i="30449"/>
  <c r="S963" i="30449"/>
  <c r="S962" i="30449"/>
  <c r="S961" i="30449"/>
  <c r="S960" i="30449"/>
  <c r="S959" i="30449"/>
  <c r="S958" i="30449"/>
  <c r="S957" i="30449"/>
  <c r="T956" i="30449" s="1"/>
  <c r="S956" i="30449"/>
  <c r="S955" i="30449"/>
  <c r="S954" i="30449"/>
  <c r="S953" i="30449"/>
  <c r="T953" i="30449" s="1"/>
  <c r="S952" i="30449"/>
  <c r="S951" i="30449"/>
  <c r="S950" i="30449"/>
  <c r="S949" i="30449"/>
  <c r="S948" i="30449"/>
  <c r="S947" i="30449"/>
  <c r="S946" i="30449"/>
  <c r="S945" i="30449"/>
  <c r="S944" i="30449"/>
  <c r="S943" i="30449"/>
  <c r="S942" i="30449"/>
  <c r="S941" i="30449"/>
  <c r="T941" i="30449" s="1"/>
  <c r="S940" i="30449"/>
  <c r="S939" i="30449"/>
  <c r="S938" i="30449"/>
  <c r="S937" i="30449"/>
  <c r="T935" i="30449" s="1"/>
  <c r="S936" i="30449"/>
  <c r="S935" i="30449"/>
  <c r="S934" i="30449"/>
  <c r="S933" i="30449"/>
  <c r="S932" i="30449"/>
  <c r="S931" i="30449"/>
  <c r="S930" i="30449"/>
  <c r="S929" i="30449"/>
  <c r="T929" i="30449" s="1"/>
  <c r="S928" i="30449"/>
  <c r="S927" i="30449"/>
  <c r="S926" i="30449"/>
  <c r="S925" i="30449"/>
  <c r="T923" i="30449" s="1"/>
  <c r="S924" i="30449"/>
  <c r="S923" i="30449"/>
  <c r="S922" i="30449"/>
  <c r="S921" i="30449"/>
  <c r="T920" i="30449" s="1"/>
  <c r="S920" i="30449"/>
  <c r="S919" i="30449"/>
  <c r="S918" i="30449"/>
  <c r="S917" i="30449"/>
  <c r="T917" i="30449" s="1"/>
  <c r="S916" i="30449"/>
  <c r="S915" i="30449"/>
  <c r="S914" i="30449"/>
  <c r="S913" i="30449"/>
  <c r="S912" i="30449"/>
  <c r="S911" i="30449"/>
  <c r="S910" i="30449"/>
  <c r="S909" i="30449"/>
  <c r="T908" i="30449" s="1"/>
  <c r="S908" i="30449"/>
  <c r="S907" i="30449"/>
  <c r="S906" i="30449"/>
  <c r="S905" i="30449"/>
  <c r="T905" i="30449" s="1"/>
  <c r="S904" i="30449"/>
  <c r="S903" i="30449"/>
  <c r="S902" i="30449"/>
  <c r="S901" i="30449"/>
  <c r="T899" i="30449" s="1"/>
  <c r="S900" i="30449"/>
  <c r="S899" i="30449"/>
  <c r="S898" i="30449"/>
  <c r="S897" i="30449"/>
  <c r="T896" i="30449" s="1"/>
  <c r="S896" i="30449"/>
  <c r="S895" i="30449"/>
  <c r="S894" i="30449"/>
  <c r="S893" i="30449"/>
  <c r="T893" i="30449" s="1"/>
  <c r="S892" i="30449"/>
  <c r="S891" i="30449"/>
  <c r="T890" i="30449" s="1"/>
  <c r="S890" i="30449"/>
  <c r="S889" i="30449"/>
  <c r="T887" i="30449" s="1"/>
  <c r="S888" i="30449"/>
  <c r="S887" i="30449"/>
  <c r="S886" i="30449"/>
  <c r="S885" i="30449"/>
  <c r="T884" i="30449" s="1"/>
  <c r="S884" i="30449"/>
  <c r="S883" i="30449"/>
  <c r="S882" i="30449"/>
  <c r="S881" i="30449"/>
  <c r="T881" i="30449" s="1"/>
  <c r="S880" i="30449"/>
  <c r="S879" i="30449"/>
  <c r="T878" i="30449" s="1"/>
  <c r="I60" i="30450" s="1"/>
  <c r="M60" i="30450" s="1"/>
  <c r="S878" i="30449"/>
  <c r="S877" i="30449"/>
  <c r="T875" i="30449" s="1"/>
  <c r="H60" i="30450" s="1"/>
  <c r="L60" i="30450" s="1"/>
  <c r="S876" i="30449"/>
  <c r="S875" i="30449"/>
  <c r="S874" i="30449"/>
  <c r="S873" i="30449"/>
  <c r="T872" i="30449" s="1"/>
  <c r="S872" i="30449"/>
  <c r="S871" i="30449"/>
  <c r="T870" i="30449" s="1"/>
  <c r="F60" i="30450" s="1"/>
  <c r="J60" i="30450" s="1"/>
  <c r="S870" i="30449"/>
  <c r="S869" i="30449"/>
  <c r="S868" i="30449"/>
  <c r="S867" i="30449"/>
  <c r="S866" i="30449"/>
  <c r="S865" i="30449"/>
  <c r="T863" i="30449" s="1"/>
  <c r="S864" i="30449"/>
  <c r="S863" i="30449"/>
  <c r="S862" i="30449"/>
  <c r="S861" i="30449"/>
  <c r="T860" i="30449" s="1"/>
  <c r="S860" i="30449"/>
  <c r="S859" i="30449"/>
  <c r="S858" i="30449"/>
  <c r="S857" i="30449"/>
  <c r="S856" i="30449"/>
  <c r="S855" i="30449"/>
  <c r="S854" i="30449"/>
  <c r="S853" i="30449"/>
  <c r="S852" i="30449"/>
  <c r="S851" i="30449"/>
  <c r="S850" i="30449"/>
  <c r="S849" i="30449"/>
  <c r="T848" i="30449" s="1"/>
  <c r="S848" i="30449"/>
  <c r="S847" i="30449"/>
  <c r="S846" i="30449"/>
  <c r="S845" i="30449"/>
  <c r="S844" i="30449"/>
  <c r="S843" i="30449"/>
  <c r="S842" i="30449"/>
  <c r="S841" i="30449"/>
  <c r="S840" i="30449"/>
  <c r="S839" i="30449"/>
  <c r="S838" i="30449"/>
  <c r="S837" i="30449"/>
  <c r="S836" i="30449"/>
  <c r="S835" i="30449"/>
  <c r="S834" i="30449"/>
  <c r="S833" i="30449"/>
  <c r="S832" i="30449"/>
  <c r="S831" i="30449"/>
  <c r="S830" i="30449"/>
  <c r="S829" i="30449"/>
  <c r="S828" i="30449"/>
  <c r="S827" i="30449"/>
  <c r="S826" i="30449"/>
  <c r="S825" i="30449"/>
  <c r="S824" i="30449"/>
  <c r="S823" i="30449"/>
  <c r="S822" i="30449"/>
  <c r="S821" i="30449"/>
  <c r="S820" i="30449"/>
  <c r="S819" i="30449"/>
  <c r="S818" i="30449"/>
  <c r="S817" i="30449"/>
  <c r="S816" i="30449"/>
  <c r="S815" i="30449"/>
  <c r="S814" i="30449"/>
  <c r="S813" i="30449"/>
  <c r="S812" i="30449"/>
  <c r="S811" i="30449"/>
  <c r="S810" i="30449"/>
  <c r="S809" i="30449"/>
  <c r="T809" i="30449" s="1"/>
  <c r="S808" i="30449"/>
  <c r="S807" i="30449"/>
  <c r="S806" i="30449"/>
  <c r="S805" i="30449"/>
  <c r="S804" i="30449"/>
  <c r="S803" i="30449"/>
  <c r="S802" i="30449"/>
  <c r="S801" i="30449"/>
  <c r="S800" i="30449"/>
  <c r="S799" i="30449"/>
  <c r="S798" i="30449"/>
  <c r="S797" i="30449"/>
  <c r="T797" i="30449" s="1"/>
  <c r="S796" i="30449"/>
  <c r="S795" i="30449"/>
  <c r="S794" i="30449"/>
  <c r="S793" i="30449"/>
  <c r="S792" i="30449"/>
  <c r="S791" i="30449"/>
  <c r="S790" i="30449"/>
  <c r="S789" i="30449"/>
  <c r="S788" i="30449"/>
  <c r="S787" i="30449"/>
  <c r="S786" i="30449"/>
  <c r="S785" i="30449"/>
  <c r="T785" i="30449" s="1"/>
  <c r="S784" i="30449"/>
  <c r="S783" i="30449"/>
  <c r="S782" i="30449"/>
  <c r="S781" i="30449"/>
  <c r="S780" i="30449"/>
  <c r="S779" i="30449"/>
  <c r="S778" i="30449"/>
  <c r="S777" i="30449"/>
  <c r="S776" i="30449"/>
  <c r="S775" i="30449"/>
  <c r="S774" i="30449"/>
  <c r="S773" i="30449"/>
  <c r="S772" i="30449"/>
  <c r="S771" i="30449"/>
  <c r="S770" i="30449"/>
  <c r="S769" i="30449"/>
  <c r="T767" i="30449" s="1"/>
  <c r="S768" i="30449"/>
  <c r="S767" i="30449"/>
  <c r="S766" i="30449"/>
  <c r="S765" i="30449"/>
  <c r="S764" i="30449"/>
  <c r="S763" i="30449"/>
  <c r="S762" i="30449"/>
  <c r="S761" i="30449"/>
  <c r="S760" i="30449"/>
  <c r="S759" i="30449"/>
  <c r="S758" i="30449"/>
  <c r="S757" i="30449"/>
  <c r="S756" i="30449"/>
  <c r="S755" i="30449"/>
  <c r="S754" i="30449"/>
  <c r="S753" i="30449"/>
  <c r="S752" i="30449"/>
  <c r="S751" i="30449"/>
  <c r="S750" i="30449"/>
  <c r="S749" i="30449"/>
  <c r="S748" i="30449"/>
  <c r="S747" i="30449"/>
  <c r="T746" i="30449" s="1"/>
  <c r="S746" i="30449"/>
  <c r="S745" i="30449"/>
  <c r="S744" i="30449"/>
  <c r="S743" i="30449"/>
  <c r="S742" i="30449"/>
  <c r="S741" i="30449"/>
  <c r="S740" i="30449"/>
  <c r="S739" i="30449"/>
  <c r="S738" i="30449"/>
  <c r="S737" i="30449"/>
  <c r="S736" i="30449"/>
  <c r="S735" i="30449"/>
  <c r="S734" i="30449"/>
  <c r="S733" i="30449"/>
  <c r="S732" i="30449"/>
  <c r="S731" i="30449"/>
  <c r="S730" i="30449"/>
  <c r="S729" i="30449"/>
  <c r="S728" i="30449"/>
  <c r="S727" i="30449"/>
  <c r="S726" i="30449"/>
  <c r="S725" i="30449"/>
  <c r="T725" i="30449" s="1"/>
  <c r="S724" i="30449"/>
  <c r="S723" i="30449"/>
  <c r="S722" i="30449"/>
  <c r="S721" i="30449"/>
  <c r="S720" i="30449"/>
  <c r="S719" i="30449"/>
  <c r="S718" i="30449"/>
  <c r="S717" i="30449"/>
  <c r="T716" i="30449" s="1"/>
  <c r="S716" i="30449"/>
  <c r="S715" i="30449"/>
  <c r="S714" i="30449"/>
  <c r="S713" i="30449"/>
  <c r="T713" i="30449" s="1"/>
  <c r="S712" i="30449"/>
  <c r="S711" i="30449"/>
  <c r="S710" i="30449"/>
  <c r="S709" i="30449"/>
  <c r="S708" i="30449"/>
  <c r="S707" i="30449"/>
  <c r="S706" i="30449"/>
  <c r="S705" i="30449"/>
  <c r="S704" i="30449"/>
  <c r="S703" i="30449"/>
  <c r="S702" i="30449"/>
  <c r="T701" i="30449"/>
  <c r="S701" i="30449"/>
  <c r="S700" i="30449"/>
  <c r="S699" i="30449"/>
  <c r="S698" i="30449"/>
  <c r="T698" i="30449" s="1"/>
  <c r="S697" i="30449"/>
  <c r="S696" i="30449"/>
  <c r="S695" i="30449"/>
  <c r="S694" i="30449"/>
  <c r="S693" i="30449"/>
  <c r="S692" i="30449"/>
  <c r="S691" i="30449"/>
  <c r="S690" i="30449"/>
  <c r="S689" i="30449"/>
  <c r="S688" i="30449"/>
  <c r="S687" i="30449"/>
  <c r="S686" i="30449"/>
  <c r="T686" i="30449" s="1"/>
  <c r="S685" i="30449"/>
  <c r="S684" i="30449"/>
  <c r="S683" i="30449"/>
  <c r="S682" i="30449"/>
  <c r="S681" i="30449"/>
  <c r="S680" i="30449"/>
  <c r="S679" i="30449"/>
  <c r="S678" i="30449"/>
  <c r="S677" i="30449"/>
  <c r="S676" i="30449"/>
  <c r="S675" i="30449"/>
  <c r="S674" i="30449"/>
  <c r="T674" i="30449" s="1"/>
  <c r="S673" i="30449"/>
  <c r="S672" i="30449"/>
  <c r="S671" i="30449"/>
  <c r="S670" i="30449"/>
  <c r="S669" i="30449"/>
  <c r="S668" i="30449"/>
  <c r="S667" i="30449"/>
  <c r="S666" i="30449"/>
  <c r="S665" i="30449"/>
  <c r="S664" i="30449"/>
  <c r="S663" i="30449"/>
  <c r="S662" i="30449"/>
  <c r="T662" i="30449" s="1"/>
  <c r="S661" i="30449"/>
  <c r="S660" i="30449"/>
  <c r="S659" i="30449"/>
  <c r="S658" i="30449"/>
  <c r="S657" i="30449"/>
  <c r="S656" i="30449"/>
  <c r="S655" i="30449"/>
  <c r="S654" i="30449"/>
  <c r="S653" i="30449"/>
  <c r="S652" i="30449"/>
  <c r="S651" i="30449"/>
  <c r="S650" i="30449"/>
  <c r="T650" i="30449" s="1"/>
  <c r="S649" i="30449"/>
  <c r="S648" i="30449"/>
  <c r="S647" i="30449"/>
  <c r="S646" i="30449"/>
  <c r="T644" i="30449" s="1"/>
  <c r="S645" i="30449"/>
  <c r="S644" i="30449"/>
  <c r="S643" i="30449"/>
  <c r="S642" i="30449"/>
  <c r="S641" i="30449"/>
  <c r="S640" i="30449"/>
  <c r="S639" i="30449"/>
  <c r="S638" i="30449"/>
  <c r="S637" i="30449"/>
  <c r="S636" i="30449"/>
  <c r="S635" i="30449"/>
  <c r="S634" i="30449"/>
  <c r="T632" i="30449" s="1"/>
  <c r="S633" i="30449"/>
  <c r="S632" i="30449"/>
  <c r="S631" i="30449"/>
  <c r="S630" i="30449"/>
  <c r="T629" i="30449" s="1"/>
  <c r="S629" i="30449"/>
  <c r="S628" i="30449"/>
  <c r="S627" i="30449"/>
  <c r="S626" i="30449"/>
  <c r="S625" i="30449"/>
  <c r="S624" i="30449"/>
  <c r="S623" i="30449"/>
  <c r="S622" i="30449"/>
  <c r="S621" i="30449"/>
  <c r="S620" i="30449"/>
  <c r="S619" i="30449"/>
  <c r="S618" i="30449"/>
  <c r="S617" i="30449"/>
  <c r="S616" i="30449"/>
  <c r="S615" i="30449"/>
  <c r="S614" i="30449"/>
  <c r="S613" i="30449"/>
  <c r="S612" i="30449"/>
  <c r="S611" i="30449"/>
  <c r="S610" i="30449"/>
  <c r="S609" i="30449"/>
  <c r="S608" i="30449"/>
  <c r="S607" i="30449"/>
  <c r="S606" i="30449"/>
  <c r="S605" i="30449"/>
  <c r="S604" i="30449"/>
  <c r="S603" i="30449"/>
  <c r="S602" i="30449"/>
  <c r="T602" i="30449" s="1"/>
  <c r="S601" i="30449"/>
  <c r="S600" i="30449"/>
  <c r="S599" i="30449"/>
  <c r="S598" i="30449"/>
  <c r="S597" i="30449"/>
  <c r="S596" i="30449"/>
  <c r="S595" i="30449"/>
  <c r="S594" i="30449"/>
  <c r="S593" i="30449"/>
  <c r="S592" i="30449"/>
  <c r="S591" i="30449"/>
  <c r="S590" i="30449"/>
  <c r="S589" i="30449"/>
  <c r="S588" i="30449"/>
  <c r="S587" i="30449"/>
  <c r="S586" i="30449"/>
  <c r="S585" i="30449"/>
  <c r="S584" i="30449"/>
  <c r="S583" i="30449"/>
  <c r="S582" i="30449"/>
  <c r="S581" i="30449"/>
  <c r="S580" i="30449"/>
  <c r="S579" i="30449"/>
  <c r="S578" i="30449"/>
  <c r="S577" i="30449"/>
  <c r="S576" i="30449"/>
  <c r="S575" i="30449"/>
  <c r="S574" i="30449"/>
  <c r="S573" i="30449"/>
  <c r="S572" i="30449"/>
  <c r="S571" i="30449"/>
  <c r="S570" i="30449"/>
  <c r="S569" i="30449"/>
  <c r="S568" i="30449"/>
  <c r="S567" i="30449"/>
  <c r="S566" i="30449"/>
  <c r="S565" i="30449"/>
  <c r="S564" i="30449"/>
  <c r="S563" i="30449"/>
  <c r="S562" i="30449"/>
  <c r="S561" i="30449"/>
  <c r="S560" i="30449"/>
  <c r="S559" i="30449"/>
  <c r="S558" i="30449"/>
  <c r="S557" i="30449"/>
  <c r="S556" i="30449"/>
  <c r="S555" i="30449"/>
  <c r="S554" i="30449"/>
  <c r="S553" i="30449"/>
  <c r="S552" i="30449"/>
  <c r="S551" i="30449"/>
  <c r="S550" i="30449"/>
  <c r="S549" i="30449"/>
  <c r="S548" i="30449"/>
  <c r="S547" i="30449"/>
  <c r="S546" i="30449"/>
  <c r="S545" i="30449"/>
  <c r="S544" i="30449"/>
  <c r="S543" i="30449"/>
  <c r="S542" i="30449"/>
  <c r="S541" i="30449"/>
  <c r="S540" i="30449"/>
  <c r="S539" i="30449"/>
  <c r="S538" i="30449"/>
  <c r="S537" i="30449"/>
  <c r="S536" i="30449"/>
  <c r="S535" i="30449"/>
  <c r="S534" i="30449"/>
  <c r="S533" i="30449"/>
  <c r="S532" i="30449"/>
  <c r="S531" i="30449"/>
  <c r="S530" i="30449"/>
  <c r="S529" i="30449"/>
  <c r="S528" i="30449"/>
  <c r="T527" i="30449" s="1"/>
  <c r="S527" i="30449"/>
  <c r="S526" i="30449"/>
  <c r="S525" i="30449"/>
  <c r="S524" i="30449"/>
  <c r="S523" i="30449"/>
  <c r="S522" i="30449"/>
  <c r="S521" i="30449"/>
  <c r="S520" i="30449"/>
  <c r="S519" i="30449"/>
  <c r="S518" i="30449"/>
  <c r="S517" i="30449"/>
  <c r="S516" i="30449"/>
  <c r="S515" i="30449"/>
  <c r="S514" i="30449"/>
  <c r="S513" i="30449"/>
  <c r="S512" i="30449"/>
  <c r="S511" i="30449"/>
  <c r="S510" i="30449"/>
  <c r="S509" i="30449"/>
  <c r="S508" i="30449"/>
  <c r="S507" i="30449"/>
  <c r="S506" i="30449"/>
  <c r="S505" i="30449"/>
  <c r="S504" i="30449"/>
  <c r="S503" i="30449"/>
  <c r="S502" i="30449"/>
  <c r="S501" i="30449"/>
  <c r="S500" i="30449"/>
  <c r="S499" i="30449"/>
  <c r="S498" i="30449"/>
  <c r="S497" i="30449"/>
  <c r="S496" i="30449"/>
  <c r="S495" i="30449"/>
  <c r="S494" i="30449"/>
  <c r="S493" i="30449"/>
  <c r="S492" i="30449"/>
  <c r="S491" i="30449"/>
  <c r="S490" i="30449"/>
  <c r="S489" i="30449"/>
  <c r="S488" i="30449"/>
  <c r="S487" i="30449"/>
  <c r="S486" i="30449"/>
  <c r="T486" i="30449" s="1"/>
  <c r="F56" i="30450" s="1"/>
  <c r="J56" i="30450" s="1"/>
  <c r="S485" i="30449"/>
  <c r="S484" i="30449"/>
  <c r="S483" i="30449"/>
  <c r="S482" i="30449"/>
  <c r="S481" i="30449"/>
  <c r="S480" i="30449"/>
  <c r="S479" i="30449"/>
  <c r="S478" i="30449"/>
  <c r="S477" i="30449"/>
  <c r="S476" i="30449"/>
  <c r="S475" i="30449"/>
  <c r="S474" i="30449"/>
  <c r="S473" i="30449"/>
  <c r="S472" i="30449"/>
  <c r="S471" i="30449"/>
  <c r="S470" i="30449"/>
  <c r="S469" i="30449"/>
  <c r="S468" i="30449"/>
  <c r="S467" i="30449"/>
  <c r="S466" i="30449"/>
  <c r="T464" i="30449" s="1"/>
  <c r="S465" i="30449"/>
  <c r="S464" i="30449"/>
  <c r="S463" i="30449"/>
  <c r="S462" i="30449"/>
  <c r="S461" i="30449"/>
  <c r="S460" i="30449"/>
  <c r="S459" i="30449"/>
  <c r="S458" i="30449"/>
  <c r="S457" i="30449"/>
  <c r="S456" i="30449"/>
  <c r="S455" i="30449"/>
  <c r="S454" i="30449"/>
  <c r="S453" i="30449"/>
  <c r="S452" i="30449"/>
  <c r="S451" i="30449"/>
  <c r="S450" i="30449"/>
  <c r="S449" i="30449"/>
  <c r="S448" i="30449"/>
  <c r="S447" i="30449"/>
  <c r="S446" i="30449"/>
  <c r="S445" i="30449"/>
  <c r="S444" i="30449"/>
  <c r="S443" i="30449"/>
  <c r="S442" i="30449"/>
  <c r="S441" i="30449"/>
  <c r="S440" i="30449"/>
  <c r="S439" i="30449"/>
  <c r="S438" i="30449"/>
  <c r="S437" i="30449"/>
  <c r="S436" i="30449"/>
  <c r="S435" i="30449"/>
  <c r="S434" i="30449"/>
  <c r="S433" i="30449"/>
  <c r="S432" i="30449"/>
  <c r="S431" i="30449"/>
  <c r="S430" i="30449"/>
  <c r="S429" i="30449"/>
  <c r="S428" i="30449"/>
  <c r="S427" i="30449"/>
  <c r="S426" i="30449"/>
  <c r="S425" i="30449"/>
  <c r="S424" i="30449"/>
  <c r="S423" i="30449"/>
  <c r="S422" i="30449"/>
  <c r="S421" i="30449"/>
  <c r="S420" i="30449"/>
  <c r="S419" i="30449"/>
  <c r="S418" i="30449"/>
  <c r="S417" i="30449"/>
  <c r="S416" i="30449"/>
  <c r="S415" i="30449"/>
  <c r="S414" i="30449"/>
  <c r="S413" i="30449"/>
  <c r="S412" i="30449"/>
  <c r="S411" i="30449"/>
  <c r="S410" i="30449"/>
  <c r="S409" i="30449"/>
  <c r="S408" i="30449"/>
  <c r="S407" i="30449"/>
  <c r="S406" i="30449"/>
  <c r="S405" i="30449"/>
  <c r="S404" i="30449"/>
  <c r="S403" i="30449"/>
  <c r="S402" i="30449"/>
  <c r="S401" i="30449"/>
  <c r="S400" i="30449"/>
  <c r="S399" i="30449"/>
  <c r="S398" i="30449"/>
  <c r="S397" i="30449"/>
  <c r="S396" i="30449"/>
  <c r="S395" i="30449"/>
  <c r="S394" i="30449"/>
  <c r="S393" i="30449"/>
  <c r="S392" i="30449"/>
  <c r="S391" i="30449"/>
  <c r="S390" i="30449"/>
  <c r="S389" i="30449"/>
  <c r="S388" i="30449"/>
  <c r="S387" i="30449"/>
  <c r="S386" i="30449"/>
  <c r="S385" i="30449"/>
  <c r="S384" i="30449"/>
  <c r="S383" i="30449"/>
  <c r="S382" i="30449"/>
  <c r="S381" i="30449"/>
  <c r="S380" i="30449"/>
  <c r="S379" i="30449"/>
  <c r="S378" i="30449"/>
  <c r="S377" i="30449"/>
  <c r="S376" i="30449"/>
  <c r="S375" i="30449"/>
  <c r="S374" i="30449"/>
  <c r="S373" i="30449"/>
  <c r="S372" i="30449"/>
  <c r="S371" i="30449"/>
  <c r="S370" i="30449"/>
  <c r="S369" i="30449"/>
  <c r="T368" i="30449" s="1"/>
  <c r="S368" i="30449"/>
  <c r="S367" i="30449"/>
  <c r="S366" i="30449"/>
  <c r="S365" i="30449"/>
  <c r="S364" i="30449"/>
  <c r="S363" i="30449"/>
  <c r="S362" i="30449"/>
  <c r="S361" i="30449"/>
  <c r="S360" i="30449"/>
  <c r="S359" i="30449"/>
  <c r="S358" i="30449"/>
  <c r="S357" i="30449"/>
  <c r="S356" i="30449"/>
  <c r="S355" i="30449"/>
  <c r="S354" i="30449"/>
  <c r="S353" i="30449"/>
  <c r="S352" i="30449"/>
  <c r="S351" i="30449"/>
  <c r="S350" i="30449"/>
  <c r="S349" i="30449"/>
  <c r="S348" i="30449"/>
  <c r="S347" i="30449"/>
  <c r="S346" i="30449"/>
  <c r="S345" i="30449"/>
  <c r="S344" i="30449"/>
  <c r="S343" i="30449"/>
  <c r="S342" i="30449"/>
  <c r="S341" i="30449"/>
  <c r="S340" i="30449"/>
  <c r="S339" i="30449"/>
  <c r="S338" i="30449"/>
  <c r="S337" i="30449"/>
  <c r="S336" i="30449"/>
  <c r="S335" i="30449"/>
  <c r="S334" i="30449"/>
  <c r="S333" i="30449"/>
  <c r="T332" i="30449" s="1"/>
  <c r="S332" i="30449"/>
  <c r="S331" i="30449"/>
  <c r="S330" i="30449"/>
  <c r="S329" i="30449"/>
  <c r="S328" i="30449"/>
  <c r="S327" i="30449"/>
  <c r="S326" i="30449"/>
  <c r="S325" i="30449"/>
  <c r="S324" i="30449"/>
  <c r="S323" i="30449"/>
  <c r="S322" i="30449"/>
  <c r="S321" i="30449"/>
  <c r="S320" i="30449"/>
  <c r="S319" i="30449"/>
  <c r="S318" i="30449"/>
  <c r="S317" i="30449"/>
  <c r="S316" i="30449"/>
  <c r="S315" i="30449"/>
  <c r="S314" i="30449"/>
  <c r="S313" i="30449"/>
  <c r="S312" i="30449"/>
  <c r="S311" i="30449"/>
  <c r="S310" i="30449"/>
  <c r="S309" i="30449"/>
  <c r="S308" i="30449"/>
  <c r="S307" i="30449"/>
  <c r="S306" i="30449"/>
  <c r="S305" i="30449"/>
  <c r="S304" i="30449"/>
  <c r="S303" i="30449"/>
  <c r="S302" i="30449"/>
  <c r="S301" i="30449"/>
  <c r="S300" i="30449"/>
  <c r="S299" i="30449"/>
  <c r="T299" i="30449" s="1"/>
  <c r="H54" i="30450" s="1"/>
  <c r="L54" i="30450" s="1"/>
  <c r="S298" i="30449"/>
  <c r="S297" i="30449"/>
  <c r="S296" i="30449"/>
  <c r="S295" i="30449"/>
  <c r="S294" i="30449"/>
  <c r="S293" i="30449"/>
  <c r="S292" i="30449"/>
  <c r="S291" i="30449"/>
  <c r="S290" i="30449"/>
  <c r="S289" i="30449"/>
  <c r="S288" i="30449"/>
  <c r="S287" i="30449"/>
  <c r="S286" i="30449"/>
  <c r="S285" i="30449"/>
  <c r="S284" i="30449"/>
  <c r="S283" i="30449"/>
  <c r="S282" i="30449"/>
  <c r="S281" i="30449"/>
  <c r="S280" i="30449"/>
  <c r="S279" i="30449"/>
  <c r="T278" i="30449" s="1"/>
  <c r="S278" i="30449"/>
  <c r="S277" i="30449"/>
  <c r="S276" i="30449"/>
  <c r="S275" i="30449"/>
  <c r="S274" i="30449"/>
  <c r="S273" i="30449"/>
  <c r="S272" i="30449"/>
  <c r="S271" i="30449"/>
  <c r="S270" i="30449"/>
  <c r="S269" i="30449"/>
  <c r="S268" i="30449"/>
  <c r="S267" i="30449"/>
  <c r="S266" i="30449"/>
  <c r="S265" i="30449"/>
  <c r="S264" i="30449"/>
  <c r="S263" i="30449"/>
  <c r="S262" i="30449"/>
  <c r="S261" i="30449"/>
  <c r="S260" i="30449"/>
  <c r="S259" i="30449"/>
  <c r="S258" i="30449"/>
  <c r="S257" i="30449"/>
  <c r="S256" i="30449"/>
  <c r="S255" i="30449"/>
  <c r="S254" i="30449"/>
  <c r="S253" i="30449"/>
  <c r="S252" i="30449"/>
  <c r="S251" i="30449"/>
  <c r="S250" i="30449"/>
  <c r="S249" i="30449"/>
  <c r="S248" i="30449"/>
  <c r="S247" i="30449"/>
  <c r="S246" i="30449"/>
  <c r="S245" i="30449"/>
  <c r="S244" i="30449"/>
  <c r="S243" i="30449"/>
  <c r="S242" i="30449"/>
  <c r="S241" i="30449"/>
  <c r="S240" i="30449"/>
  <c r="S239" i="30449"/>
  <c r="S238" i="30449"/>
  <c r="S237" i="30449"/>
  <c r="S236" i="30449"/>
  <c r="S235" i="30449"/>
  <c r="S234" i="30449"/>
  <c r="S233" i="30449"/>
  <c r="S232" i="30449"/>
  <c r="S231" i="30449"/>
  <c r="T230" i="30449" s="1"/>
  <c r="S230" i="30449"/>
  <c r="S229" i="30449"/>
  <c r="S228" i="30449"/>
  <c r="S227" i="30449"/>
  <c r="S226" i="30449"/>
  <c r="S225" i="30449"/>
  <c r="S224" i="30449"/>
  <c r="S223" i="30449"/>
  <c r="T221" i="30449" s="1"/>
  <c r="S222" i="30449"/>
  <c r="S221" i="30449"/>
  <c r="S220" i="30449"/>
  <c r="S219" i="30449"/>
  <c r="S218" i="30449"/>
  <c r="S217" i="30449"/>
  <c r="S216" i="30449"/>
  <c r="S215" i="30449"/>
  <c r="S214" i="30449"/>
  <c r="S213" i="30449"/>
  <c r="S212" i="30449"/>
  <c r="S211" i="30449"/>
  <c r="S210" i="30449"/>
  <c r="S209" i="30449"/>
  <c r="S208" i="30449"/>
  <c r="S207" i="30449"/>
  <c r="S206" i="30449"/>
  <c r="S205" i="30449"/>
  <c r="S204" i="30449"/>
  <c r="S203" i="30449"/>
  <c r="S202" i="30449"/>
  <c r="S201" i="30449"/>
  <c r="S200" i="30449"/>
  <c r="S199" i="30449"/>
  <c r="T198" i="30449" s="1"/>
  <c r="F53" i="30450" s="1"/>
  <c r="J53" i="30450" s="1"/>
  <c r="S198" i="30449"/>
  <c r="S197" i="30449"/>
  <c r="S196" i="30449"/>
  <c r="S195" i="30449"/>
  <c r="S194" i="30449"/>
  <c r="S193" i="30449"/>
  <c r="S192" i="30449"/>
  <c r="S191" i="30449"/>
  <c r="S190" i="30449"/>
  <c r="S189" i="30449"/>
  <c r="T188" i="30449" s="1"/>
  <c r="S188" i="30449"/>
  <c r="S187" i="30449"/>
  <c r="T185" i="30449" s="1"/>
  <c r="S186" i="30449"/>
  <c r="S185" i="30449"/>
  <c r="S184" i="30449"/>
  <c r="S183" i="30449"/>
  <c r="S182" i="30449"/>
  <c r="S181" i="30449"/>
  <c r="S180" i="30449"/>
  <c r="S179" i="30449"/>
  <c r="S178" i="30449"/>
  <c r="S177" i="30449"/>
  <c r="S176" i="30449"/>
  <c r="S175" i="30449"/>
  <c r="S174" i="30449"/>
  <c r="T173" i="30449" s="1"/>
  <c r="S173" i="30449"/>
  <c r="S172" i="30449"/>
  <c r="S171" i="30449"/>
  <c r="S170" i="30449"/>
  <c r="S169" i="30449"/>
  <c r="S168" i="30449"/>
  <c r="S167" i="30449"/>
  <c r="S166" i="30449"/>
  <c r="S165" i="30449"/>
  <c r="S164" i="30449"/>
  <c r="S163" i="30449"/>
  <c r="S162" i="30449"/>
  <c r="T161" i="30449" s="1"/>
  <c r="S161" i="30449"/>
  <c r="S160" i="30449"/>
  <c r="S159" i="30449"/>
  <c r="S158" i="30449"/>
  <c r="S157" i="30449"/>
  <c r="S156" i="30449"/>
  <c r="S155" i="30449"/>
  <c r="S154" i="30449"/>
  <c r="S153" i="30449"/>
  <c r="S152" i="30449"/>
  <c r="S151" i="30449"/>
  <c r="S150" i="30449"/>
  <c r="S149" i="30449"/>
  <c r="S148" i="30449"/>
  <c r="S147" i="30449"/>
  <c r="S146" i="30449"/>
  <c r="S145" i="30449"/>
  <c r="S144" i="30449"/>
  <c r="S143" i="30449"/>
  <c r="S142" i="30449"/>
  <c r="S141" i="30449"/>
  <c r="S140" i="30449"/>
  <c r="S139" i="30449"/>
  <c r="S138" i="30449"/>
  <c r="S137" i="30449"/>
  <c r="S136" i="30449"/>
  <c r="S135" i="30449"/>
  <c r="S134" i="30449"/>
  <c r="S133" i="30449"/>
  <c r="S132" i="30449"/>
  <c r="S131" i="30449"/>
  <c r="S130" i="30449"/>
  <c r="S129" i="30449"/>
  <c r="S128" i="30449"/>
  <c r="S127" i="30449"/>
  <c r="S126" i="30449"/>
  <c r="S125" i="30449"/>
  <c r="S124" i="30449"/>
  <c r="S123" i="30449"/>
  <c r="S122" i="30449"/>
  <c r="S121" i="30449"/>
  <c r="S120" i="30449"/>
  <c r="S119" i="30449"/>
  <c r="S118" i="30449"/>
  <c r="S117" i="30449"/>
  <c r="S116" i="30449"/>
  <c r="T116" i="30449" s="1"/>
  <c r="S115" i="30449"/>
  <c r="S114" i="30449"/>
  <c r="S113" i="30449"/>
  <c r="S112" i="30449"/>
  <c r="S111" i="30449"/>
  <c r="S110" i="30449"/>
  <c r="S109" i="30449"/>
  <c r="S108" i="30449"/>
  <c r="S107" i="30449"/>
  <c r="S106" i="30449"/>
  <c r="S105" i="30449"/>
  <c r="S104" i="30449"/>
  <c r="S103" i="30449"/>
  <c r="S102" i="30449"/>
  <c r="S101" i="30449"/>
  <c r="S100" i="30449"/>
  <c r="S99" i="30449"/>
  <c r="S98" i="30449"/>
  <c r="S97" i="30449"/>
  <c r="S96" i="30449"/>
  <c r="S95" i="30449"/>
  <c r="S94" i="30449"/>
  <c r="S93" i="30449"/>
  <c r="S92" i="30449"/>
  <c r="S91" i="30449"/>
  <c r="S90" i="30449"/>
  <c r="S89" i="30449"/>
  <c r="S88" i="30449"/>
  <c r="S87" i="30449"/>
  <c r="T86" i="30449" s="1"/>
  <c r="S86" i="30449"/>
  <c r="S85" i="30449"/>
  <c r="S84" i="30449"/>
  <c r="S83" i="30449"/>
  <c r="S82" i="30449"/>
  <c r="S81" i="30449"/>
  <c r="S80" i="30449"/>
  <c r="S79" i="30449"/>
  <c r="S78" i="30449"/>
  <c r="S77" i="30449"/>
  <c r="S76" i="30449"/>
  <c r="S75" i="30449"/>
  <c r="S74" i="30449"/>
  <c r="S73" i="30449"/>
  <c r="S72" i="30449"/>
  <c r="S71" i="30449"/>
  <c r="S70" i="30449"/>
  <c r="S69" i="30449"/>
  <c r="T68" i="30449" s="1"/>
  <c r="S68" i="30449"/>
  <c r="S67" i="30449"/>
  <c r="S66" i="30449"/>
  <c r="S65" i="30449"/>
  <c r="S64" i="30449"/>
  <c r="S63" i="30449"/>
  <c r="S62" i="30449"/>
  <c r="S61" i="30449"/>
  <c r="S60" i="30449"/>
  <c r="S59" i="30449"/>
  <c r="S58" i="30449"/>
  <c r="S57" i="30449"/>
  <c r="S56" i="30449"/>
  <c r="S55" i="30449"/>
  <c r="S54" i="30449"/>
  <c r="S53" i="30449"/>
  <c r="S52" i="30449"/>
  <c r="S51" i="30449"/>
  <c r="S50" i="30449"/>
  <c r="S49" i="30449"/>
  <c r="S48" i="30449"/>
  <c r="S47" i="30449"/>
  <c r="S46" i="30449"/>
  <c r="S45" i="30449"/>
  <c r="S44" i="30449"/>
  <c r="S43" i="30449"/>
  <c r="S42" i="30449"/>
  <c r="S41" i="30449"/>
  <c r="T41" i="30449" s="1"/>
  <c r="S40" i="30449"/>
  <c r="S39" i="30449"/>
  <c r="S38" i="30449"/>
  <c r="S37" i="30449"/>
  <c r="S36" i="30449"/>
  <c r="S35" i="30449"/>
  <c r="S34" i="30449"/>
  <c r="S33" i="30449"/>
  <c r="S32" i="30449"/>
  <c r="S31" i="30449"/>
  <c r="S30" i="30449"/>
  <c r="S29" i="30449"/>
  <c r="T29" i="30449" s="1"/>
  <c r="S28" i="30449"/>
  <c r="S27" i="30449"/>
  <c r="S26" i="30449"/>
  <c r="S25" i="30449"/>
  <c r="S24" i="30449"/>
  <c r="S23" i="30449"/>
  <c r="S22" i="30449"/>
  <c r="S21" i="30449"/>
  <c r="S20" i="30449"/>
  <c r="S19" i="30449"/>
  <c r="S18" i="30449"/>
  <c r="S17" i="30449"/>
  <c r="T17" i="30449" s="1"/>
  <c r="S16" i="30449"/>
  <c r="S15" i="30449"/>
  <c r="S14" i="30449"/>
  <c r="S13" i="30449"/>
  <c r="S12" i="30449"/>
  <c r="S11" i="30449"/>
  <c r="S10" i="30449"/>
  <c r="S9" i="30449"/>
  <c r="S8" i="30449"/>
  <c r="S7" i="30449"/>
  <c r="S6" i="30449"/>
  <c r="S6" i="30441"/>
  <c r="S1206" i="30441"/>
  <c r="S1207" i="30441"/>
  <c r="S1208" i="30441"/>
  <c r="S1209" i="30441"/>
  <c r="S1210" i="30441"/>
  <c r="S1211" i="30441"/>
  <c r="S1212" i="30441"/>
  <c r="S1213" i="30441"/>
  <c r="S1166" i="30441"/>
  <c r="S1174" i="30441"/>
  <c r="S1182" i="30441"/>
  <c r="S1190" i="30441"/>
  <c r="S1198" i="30441"/>
  <c r="S1214" i="30441"/>
  <c r="S1222" i="30441"/>
  <c r="S1230" i="30441"/>
  <c r="S1238" i="30441"/>
  <c r="S1246" i="30441"/>
  <c r="S1167" i="30441"/>
  <c r="S1175" i="30441"/>
  <c r="S1183" i="30441"/>
  <c r="S1191" i="30441"/>
  <c r="S1199" i="30441"/>
  <c r="S1215" i="30441"/>
  <c r="S1223" i="30441"/>
  <c r="S1231" i="30441"/>
  <c r="S1239" i="30441"/>
  <c r="S1247" i="30441"/>
  <c r="S1168" i="30441"/>
  <c r="S1176" i="30441"/>
  <c r="S1184" i="30441"/>
  <c r="S1192" i="30441"/>
  <c r="S1200" i="30441"/>
  <c r="S1216" i="30441"/>
  <c r="S1224" i="30441"/>
  <c r="S1232" i="30441"/>
  <c r="S1240" i="30441"/>
  <c r="S1248" i="30441"/>
  <c r="S1169" i="30441"/>
  <c r="S1177" i="30441"/>
  <c r="S1185" i="30441"/>
  <c r="S1193" i="30441"/>
  <c r="S1201" i="30441"/>
  <c r="S1217" i="30441"/>
  <c r="S1225" i="30441"/>
  <c r="S1233" i="30441"/>
  <c r="S1241" i="30441"/>
  <c r="S1249" i="30441"/>
  <c r="S1170" i="30441"/>
  <c r="S1178" i="30441"/>
  <c r="S1186" i="30441"/>
  <c r="S1194" i="30441"/>
  <c r="S1202" i="30441"/>
  <c r="S1218" i="30441"/>
  <c r="S1226" i="30441"/>
  <c r="S1234" i="30441"/>
  <c r="S1242" i="30441"/>
  <c r="S1250" i="30441"/>
  <c r="S1171" i="30441"/>
  <c r="S1179" i="30441"/>
  <c r="S1187" i="30441"/>
  <c r="S1195" i="30441"/>
  <c r="S1203" i="30441"/>
  <c r="S1219" i="30441"/>
  <c r="S1227" i="30441"/>
  <c r="S1235" i="30441"/>
  <c r="S1243" i="30441"/>
  <c r="S1251" i="30441"/>
  <c r="S1172" i="30441"/>
  <c r="S1180" i="30441"/>
  <c r="S1188" i="30441"/>
  <c r="S1196" i="30441"/>
  <c r="S1204" i="30441"/>
  <c r="S1220" i="30441"/>
  <c r="S1228" i="30441"/>
  <c r="S1236" i="30441"/>
  <c r="S1244" i="30441"/>
  <c r="S1252" i="30441"/>
  <c r="S1173" i="30441"/>
  <c r="S1181" i="30441"/>
  <c r="S1189" i="30441"/>
  <c r="S1197" i="30441"/>
  <c r="S1205" i="30441"/>
  <c r="S1221" i="30441"/>
  <c r="S1229" i="30441"/>
  <c r="S1237" i="30441"/>
  <c r="S1245" i="30441"/>
  <c r="S1253" i="30441"/>
  <c r="S1159" i="30441"/>
  <c r="S1160" i="30441"/>
  <c r="S1161" i="30441"/>
  <c r="S1162" i="30441"/>
  <c r="S1163" i="30441"/>
  <c r="S1164" i="30441"/>
  <c r="S1165" i="30441"/>
  <c r="S1158" i="30441"/>
  <c r="T1158" i="30441" s="1"/>
  <c r="S1070" i="30441"/>
  <c r="S1078" i="30441"/>
  <c r="S1086" i="30441"/>
  <c r="S1094" i="30441"/>
  <c r="S1102" i="30441"/>
  <c r="S1110" i="30441"/>
  <c r="S1118" i="30441"/>
  <c r="S1126" i="30441"/>
  <c r="S1134" i="30441"/>
  <c r="S1142" i="30441"/>
  <c r="S1150" i="30441"/>
  <c r="S1071" i="30441"/>
  <c r="S1079" i="30441"/>
  <c r="S1087" i="30441"/>
  <c r="S1095" i="30441"/>
  <c r="S1103" i="30441"/>
  <c r="S1111" i="30441"/>
  <c r="S1119" i="30441"/>
  <c r="S1127" i="30441"/>
  <c r="S1135" i="30441"/>
  <c r="S1143" i="30441"/>
  <c r="S1151" i="30441"/>
  <c r="S1072" i="30441"/>
  <c r="S1080" i="30441"/>
  <c r="S1088" i="30441"/>
  <c r="S1096" i="30441"/>
  <c r="S1104" i="30441"/>
  <c r="S1112" i="30441"/>
  <c r="S1120" i="30441"/>
  <c r="S1128" i="30441"/>
  <c r="S1136" i="30441"/>
  <c r="S1144" i="30441"/>
  <c r="S1152" i="30441"/>
  <c r="S1073" i="30441"/>
  <c r="S1081" i="30441"/>
  <c r="S1089" i="30441"/>
  <c r="S1097" i="30441"/>
  <c r="S1105" i="30441"/>
  <c r="S1113" i="30441"/>
  <c r="S1121" i="30441"/>
  <c r="S1129" i="30441"/>
  <c r="S1137" i="30441"/>
  <c r="S1145" i="30441"/>
  <c r="S1153" i="30441"/>
  <c r="S1074" i="30441"/>
  <c r="S1082" i="30441"/>
  <c r="S1090" i="30441"/>
  <c r="S1098" i="30441"/>
  <c r="S1106" i="30441"/>
  <c r="S1114" i="30441"/>
  <c r="S1122" i="30441"/>
  <c r="S1130" i="30441"/>
  <c r="S1138" i="30441"/>
  <c r="S1146" i="30441"/>
  <c r="S1154" i="30441"/>
  <c r="S1075" i="30441"/>
  <c r="S1083" i="30441"/>
  <c r="S1091" i="30441"/>
  <c r="S1099" i="30441"/>
  <c r="S1107" i="30441"/>
  <c r="S1115" i="30441"/>
  <c r="S1123" i="30441"/>
  <c r="S1131" i="30441"/>
  <c r="S1139" i="30441"/>
  <c r="S1147" i="30441"/>
  <c r="S1155" i="30441"/>
  <c r="S1076" i="30441"/>
  <c r="S1084" i="30441"/>
  <c r="S1092" i="30441"/>
  <c r="S1100" i="30441"/>
  <c r="S1108" i="30441"/>
  <c r="S1116" i="30441"/>
  <c r="S1124" i="30441"/>
  <c r="S1132" i="30441"/>
  <c r="S1140" i="30441"/>
  <c r="S1148" i="30441"/>
  <c r="S1156" i="30441"/>
  <c r="S1077" i="30441"/>
  <c r="S1085" i="30441"/>
  <c r="S1093" i="30441"/>
  <c r="S1101" i="30441"/>
  <c r="S1109" i="30441"/>
  <c r="S1117" i="30441"/>
  <c r="S1125" i="30441"/>
  <c r="S1133" i="30441"/>
  <c r="S1141" i="30441"/>
  <c r="S1149" i="30441"/>
  <c r="S1157" i="30441"/>
  <c r="S1063" i="30441"/>
  <c r="S1064" i="30441"/>
  <c r="S1065" i="30441"/>
  <c r="S1066" i="30441"/>
  <c r="S1067" i="30441"/>
  <c r="S1068" i="30441"/>
  <c r="S1069" i="30441"/>
  <c r="S1062" i="30441"/>
  <c r="S974" i="30441"/>
  <c r="S982" i="30441"/>
  <c r="S990" i="30441"/>
  <c r="S998" i="30441"/>
  <c r="S1006" i="30441"/>
  <c r="S1014" i="30441"/>
  <c r="S1022" i="30441"/>
  <c r="S1030" i="30441"/>
  <c r="S1038" i="30441"/>
  <c r="S1046" i="30441"/>
  <c r="S1054" i="30441"/>
  <c r="S975" i="30441"/>
  <c r="S983" i="30441"/>
  <c r="S991" i="30441"/>
  <c r="S999" i="30441"/>
  <c r="S1007" i="30441"/>
  <c r="S1015" i="30441"/>
  <c r="S1023" i="30441"/>
  <c r="S1031" i="30441"/>
  <c r="S1039" i="30441"/>
  <c r="S1047" i="30441"/>
  <c r="S1055" i="30441"/>
  <c r="S976" i="30441"/>
  <c r="S984" i="30441"/>
  <c r="S992" i="30441"/>
  <c r="S1000" i="30441"/>
  <c r="S1008" i="30441"/>
  <c r="S1016" i="30441"/>
  <c r="S1024" i="30441"/>
  <c r="S1032" i="30441"/>
  <c r="S1040" i="30441"/>
  <c r="S1048" i="30441"/>
  <c r="S1056" i="30441"/>
  <c r="S977" i="30441"/>
  <c r="S985" i="30441"/>
  <c r="S993" i="30441"/>
  <c r="S1001" i="30441"/>
  <c r="S1009" i="30441"/>
  <c r="S1017" i="30441"/>
  <c r="S1025" i="30441"/>
  <c r="S1033" i="30441"/>
  <c r="S1041" i="30441"/>
  <c r="S1049" i="30441"/>
  <c r="S1057" i="30441"/>
  <c r="S978" i="30441"/>
  <c r="S986" i="30441"/>
  <c r="S994" i="30441"/>
  <c r="S1002" i="30441"/>
  <c r="S1010" i="30441"/>
  <c r="S1018" i="30441"/>
  <c r="S1026" i="30441"/>
  <c r="S1034" i="30441"/>
  <c r="S1042" i="30441"/>
  <c r="S1050" i="30441"/>
  <c r="S1058" i="30441"/>
  <c r="S979" i="30441"/>
  <c r="S987" i="30441"/>
  <c r="S995" i="30441"/>
  <c r="S1003" i="30441"/>
  <c r="S1011" i="30441"/>
  <c r="S1019" i="30441"/>
  <c r="S1027" i="30441"/>
  <c r="S1035" i="30441"/>
  <c r="S1043" i="30441"/>
  <c r="S1051" i="30441"/>
  <c r="S1059" i="30441"/>
  <c r="S980" i="30441"/>
  <c r="S988" i="30441"/>
  <c r="S996" i="30441"/>
  <c r="S1004" i="30441"/>
  <c r="S1012" i="30441"/>
  <c r="S1020" i="30441"/>
  <c r="S1028" i="30441"/>
  <c r="S1036" i="30441"/>
  <c r="S1044" i="30441"/>
  <c r="S1052" i="30441"/>
  <c r="S1060" i="30441"/>
  <c r="S981" i="30441"/>
  <c r="S989" i="30441"/>
  <c r="S997" i="30441"/>
  <c r="S1005" i="30441"/>
  <c r="S1013" i="30441"/>
  <c r="S1021" i="30441"/>
  <c r="S1029" i="30441"/>
  <c r="S1037" i="30441"/>
  <c r="S1045" i="30441"/>
  <c r="S1053" i="30441"/>
  <c r="S1061" i="30441"/>
  <c r="S967" i="30441"/>
  <c r="S968" i="30441"/>
  <c r="S969" i="30441"/>
  <c r="S970" i="30441"/>
  <c r="S971" i="30441"/>
  <c r="S972" i="30441"/>
  <c r="S973" i="30441"/>
  <c r="S966" i="30441"/>
  <c r="S878" i="30441"/>
  <c r="S886" i="30441"/>
  <c r="S894" i="30441"/>
  <c r="S902" i="30441"/>
  <c r="S910" i="30441"/>
  <c r="S918" i="30441"/>
  <c r="S926" i="30441"/>
  <c r="S934" i="30441"/>
  <c r="S942" i="30441"/>
  <c r="S950" i="30441"/>
  <c r="S958" i="30441"/>
  <c r="S879" i="30441"/>
  <c r="S887" i="30441"/>
  <c r="S895" i="30441"/>
  <c r="S903" i="30441"/>
  <c r="S911" i="30441"/>
  <c r="S919" i="30441"/>
  <c r="S927" i="30441"/>
  <c r="S935" i="30441"/>
  <c r="S943" i="30441"/>
  <c r="S951" i="30441"/>
  <c r="S959" i="30441"/>
  <c r="S880" i="30441"/>
  <c r="S888" i="30441"/>
  <c r="S896" i="30441"/>
  <c r="S904" i="30441"/>
  <c r="S912" i="30441"/>
  <c r="S920" i="30441"/>
  <c r="S928" i="30441"/>
  <c r="S936" i="30441"/>
  <c r="S944" i="30441"/>
  <c r="S952" i="30441"/>
  <c r="S960" i="30441"/>
  <c r="S881" i="30441"/>
  <c r="S889" i="30441"/>
  <c r="S897" i="30441"/>
  <c r="S905" i="30441"/>
  <c r="S913" i="30441"/>
  <c r="S921" i="30441"/>
  <c r="S929" i="30441"/>
  <c r="S937" i="30441"/>
  <c r="S945" i="30441"/>
  <c r="S953" i="30441"/>
  <c r="S961" i="30441"/>
  <c r="S882" i="30441"/>
  <c r="S890" i="30441"/>
  <c r="S898" i="30441"/>
  <c r="S906" i="30441"/>
  <c r="S914" i="30441"/>
  <c r="S922" i="30441"/>
  <c r="S930" i="30441"/>
  <c r="S938" i="30441"/>
  <c r="S946" i="30441"/>
  <c r="S954" i="30441"/>
  <c r="S962" i="30441"/>
  <c r="S883" i="30441"/>
  <c r="S891" i="30441"/>
  <c r="S899" i="30441"/>
  <c r="S907" i="30441"/>
  <c r="S915" i="30441"/>
  <c r="S923" i="30441"/>
  <c r="S931" i="30441"/>
  <c r="S939" i="30441"/>
  <c r="S947" i="30441"/>
  <c r="S955" i="30441"/>
  <c r="S963" i="30441"/>
  <c r="S884" i="30441"/>
  <c r="S892" i="30441"/>
  <c r="S900" i="30441"/>
  <c r="S908" i="30441"/>
  <c r="S916" i="30441"/>
  <c r="S924" i="30441"/>
  <c r="S932" i="30441"/>
  <c r="S940" i="30441"/>
  <c r="S948" i="30441"/>
  <c r="S956" i="30441"/>
  <c r="S964" i="30441"/>
  <c r="S885" i="30441"/>
  <c r="S893" i="30441"/>
  <c r="S901" i="30441"/>
  <c r="S909" i="30441"/>
  <c r="S917" i="30441"/>
  <c r="S925" i="30441"/>
  <c r="S933" i="30441"/>
  <c r="S941" i="30441"/>
  <c r="S949" i="30441"/>
  <c r="S957" i="30441"/>
  <c r="S965" i="30441"/>
  <c r="S871" i="30441"/>
  <c r="S872" i="30441"/>
  <c r="S873" i="30441"/>
  <c r="S874" i="30441"/>
  <c r="S875" i="30441"/>
  <c r="S876" i="30441"/>
  <c r="S877" i="30441"/>
  <c r="S870" i="30441"/>
  <c r="S782" i="30441"/>
  <c r="S790" i="30441"/>
  <c r="S798" i="30441"/>
  <c r="S806" i="30441"/>
  <c r="S814" i="30441"/>
  <c r="S822" i="30441"/>
  <c r="S830" i="30441"/>
  <c r="S838" i="30441"/>
  <c r="S846" i="30441"/>
  <c r="S854" i="30441"/>
  <c r="S862" i="30441"/>
  <c r="S783" i="30441"/>
  <c r="S791" i="30441"/>
  <c r="S799" i="30441"/>
  <c r="S807" i="30441"/>
  <c r="S815" i="30441"/>
  <c r="S823" i="30441"/>
  <c r="S831" i="30441"/>
  <c r="S839" i="30441"/>
  <c r="S847" i="30441"/>
  <c r="S855" i="30441"/>
  <c r="S863" i="30441"/>
  <c r="S784" i="30441"/>
  <c r="S792" i="30441"/>
  <c r="S800" i="30441"/>
  <c r="S808" i="30441"/>
  <c r="S816" i="30441"/>
  <c r="S824" i="30441"/>
  <c r="S832" i="30441"/>
  <c r="S840" i="30441"/>
  <c r="S848" i="30441"/>
  <c r="S856" i="30441"/>
  <c r="S864" i="30441"/>
  <c r="S785" i="30441"/>
  <c r="S793" i="30441"/>
  <c r="S801" i="30441"/>
  <c r="S809" i="30441"/>
  <c r="S817" i="30441"/>
  <c r="S825" i="30441"/>
  <c r="S833" i="30441"/>
  <c r="S841" i="30441"/>
  <c r="S849" i="30441"/>
  <c r="S857" i="30441"/>
  <c r="S865" i="30441"/>
  <c r="S786" i="30441"/>
  <c r="S794" i="30441"/>
  <c r="S802" i="30441"/>
  <c r="S810" i="30441"/>
  <c r="S818" i="30441"/>
  <c r="S826" i="30441"/>
  <c r="S834" i="30441"/>
  <c r="S842" i="30441"/>
  <c r="S850" i="30441"/>
  <c r="S858" i="30441"/>
  <c r="S866" i="30441"/>
  <c r="S787" i="30441"/>
  <c r="S795" i="30441"/>
  <c r="S803" i="30441"/>
  <c r="S811" i="30441"/>
  <c r="S819" i="30441"/>
  <c r="S827" i="30441"/>
  <c r="S835" i="30441"/>
  <c r="S843" i="30441"/>
  <c r="S851" i="30441"/>
  <c r="S859" i="30441"/>
  <c r="S867" i="30441"/>
  <c r="S788" i="30441"/>
  <c r="S796" i="30441"/>
  <c r="S804" i="30441"/>
  <c r="S812" i="30441"/>
  <c r="S820" i="30441"/>
  <c r="S828" i="30441"/>
  <c r="S836" i="30441"/>
  <c r="S844" i="30441"/>
  <c r="S852" i="30441"/>
  <c r="S860" i="30441"/>
  <c r="S868" i="30441"/>
  <c r="S789" i="30441"/>
  <c r="S797" i="30441"/>
  <c r="S805" i="30441"/>
  <c r="S813" i="30441"/>
  <c r="S821" i="30441"/>
  <c r="S829" i="30441"/>
  <c r="S837" i="30441"/>
  <c r="S845" i="30441"/>
  <c r="S853" i="30441"/>
  <c r="S861" i="30441"/>
  <c r="S869" i="30441"/>
  <c r="S775" i="30441"/>
  <c r="S776" i="30441"/>
  <c r="S777" i="30441"/>
  <c r="S778" i="30441"/>
  <c r="S779" i="30441"/>
  <c r="S780" i="30441"/>
  <c r="S781" i="30441"/>
  <c r="S774" i="30441"/>
  <c r="S686" i="30441"/>
  <c r="S694" i="30441"/>
  <c r="S702" i="30441"/>
  <c r="S710" i="30441"/>
  <c r="S718" i="30441"/>
  <c r="S726" i="30441"/>
  <c r="S734" i="30441"/>
  <c r="S742" i="30441"/>
  <c r="S750" i="30441"/>
  <c r="S758" i="30441"/>
  <c r="S766" i="30441"/>
  <c r="S687" i="30441"/>
  <c r="S695" i="30441"/>
  <c r="S703" i="30441"/>
  <c r="S711" i="30441"/>
  <c r="S719" i="30441"/>
  <c r="S727" i="30441"/>
  <c r="S735" i="30441"/>
  <c r="S743" i="30441"/>
  <c r="S751" i="30441"/>
  <c r="S759" i="30441"/>
  <c r="S767" i="30441"/>
  <c r="S688" i="30441"/>
  <c r="S696" i="30441"/>
  <c r="S704" i="30441"/>
  <c r="S712" i="30441"/>
  <c r="S720" i="30441"/>
  <c r="S728" i="30441"/>
  <c r="S736" i="30441"/>
  <c r="S744" i="30441"/>
  <c r="S752" i="30441"/>
  <c r="S760" i="30441"/>
  <c r="S768" i="30441"/>
  <c r="S689" i="30441"/>
  <c r="S697" i="30441"/>
  <c r="S705" i="30441"/>
  <c r="S713" i="30441"/>
  <c r="S721" i="30441"/>
  <c r="S729" i="30441"/>
  <c r="S737" i="30441"/>
  <c r="S745" i="30441"/>
  <c r="S753" i="30441"/>
  <c r="S761" i="30441"/>
  <c r="S769" i="30441"/>
  <c r="S690" i="30441"/>
  <c r="S698" i="30441"/>
  <c r="S706" i="30441"/>
  <c r="S714" i="30441"/>
  <c r="S722" i="30441"/>
  <c r="S730" i="30441"/>
  <c r="S738" i="30441"/>
  <c r="S746" i="30441"/>
  <c r="S754" i="30441"/>
  <c r="S762" i="30441"/>
  <c r="S770" i="30441"/>
  <c r="S691" i="30441"/>
  <c r="S699" i="30441"/>
  <c r="S707" i="30441"/>
  <c r="S715" i="30441"/>
  <c r="S723" i="30441"/>
  <c r="S731" i="30441"/>
  <c r="S739" i="30441"/>
  <c r="S747" i="30441"/>
  <c r="S755" i="30441"/>
  <c r="S763" i="30441"/>
  <c r="S771" i="30441"/>
  <c r="S692" i="30441"/>
  <c r="S700" i="30441"/>
  <c r="S708" i="30441"/>
  <c r="S716" i="30441"/>
  <c r="S724" i="30441"/>
  <c r="S732" i="30441"/>
  <c r="S740" i="30441"/>
  <c r="S748" i="30441"/>
  <c r="S756" i="30441"/>
  <c r="S764" i="30441"/>
  <c r="S772" i="30441"/>
  <c r="S693" i="30441"/>
  <c r="S701" i="30441"/>
  <c r="S709" i="30441"/>
  <c r="S717" i="30441"/>
  <c r="S725" i="30441"/>
  <c r="S733" i="30441"/>
  <c r="S741" i="30441"/>
  <c r="S749" i="30441"/>
  <c r="S757" i="30441"/>
  <c r="S765" i="30441"/>
  <c r="S773" i="30441"/>
  <c r="S679" i="30441"/>
  <c r="S680" i="30441"/>
  <c r="S681" i="30441"/>
  <c r="S682" i="30441"/>
  <c r="S683" i="30441"/>
  <c r="S684" i="30441"/>
  <c r="S685" i="30441"/>
  <c r="S678" i="30441"/>
  <c r="S647" i="30441"/>
  <c r="S648" i="30441"/>
  <c r="S649" i="30441"/>
  <c r="S650" i="30441"/>
  <c r="S651" i="30441"/>
  <c r="S652" i="30441"/>
  <c r="S653" i="30441"/>
  <c r="S646" i="30441"/>
  <c r="S590" i="30441"/>
  <c r="S598" i="30441"/>
  <c r="S606" i="30441"/>
  <c r="S614" i="30441"/>
  <c r="S622" i="30441"/>
  <c r="S630" i="30441"/>
  <c r="S638" i="30441"/>
  <c r="S654" i="30441"/>
  <c r="S662" i="30441"/>
  <c r="S670" i="30441"/>
  <c r="S591" i="30441"/>
  <c r="S599" i="30441"/>
  <c r="S607" i="30441"/>
  <c r="S615" i="30441"/>
  <c r="S623" i="30441"/>
  <c r="S631" i="30441"/>
  <c r="S639" i="30441"/>
  <c r="S655" i="30441"/>
  <c r="S663" i="30441"/>
  <c r="S671" i="30441"/>
  <c r="S592" i="30441"/>
  <c r="S600" i="30441"/>
  <c r="S608" i="30441"/>
  <c r="S616" i="30441"/>
  <c r="S624" i="30441"/>
  <c r="S632" i="30441"/>
  <c r="S640" i="30441"/>
  <c r="S656" i="30441"/>
  <c r="S664" i="30441"/>
  <c r="S672" i="30441"/>
  <c r="S593" i="30441"/>
  <c r="S601" i="30441"/>
  <c r="S609" i="30441"/>
  <c r="S617" i="30441"/>
  <c r="S625" i="30441"/>
  <c r="S633" i="30441"/>
  <c r="S641" i="30441"/>
  <c r="S657" i="30441"/>
  <c r="S665" i="30441"/>
  <c r="S673" i="30441"/>
  <c r="S594" i="30441"/>
  <c r="S602" i="30441"/>
  <c r="S610" i="30441"/>
  <c r="S618" i="30441"/>
  <c r="S626" i="30441"/>
  <c r="S634" i="30441"/>
  <c r="S642" i="30441"/>
  <c r="S658" i="30441"/>
  <c r="S666" i="30441"/>
  <c r="S674" i="30441"/>
  <c r="S595" i="30441"/>
  <c r="S603" i="30441"/>
  <c r="S611" i="30441"/>
  <c r="S619" i="30441"/>
  <c r="S627" i="30441"/>
  <c r="S635" i="30441"/>
  <c r="S643" i="30441"/>
  <c r="S659" i="30441"/>
  <c r="S667" i="30441"/>
  <c r="S675" i="30441"/>
  <c r="S596" i="30441"/>
  <c r="S604" i="30441"/>
  <c r="S612" i="30441"/>
  <c r="S620" i="30441"/>
  <c r="S628" i="30441"/>
  <c r="S636" i="30441"/>
  <c r="S644" i="30441"/>
  <c r="S660" i="30441"/>
  <c r="S668" i="30441"/>
  <c r="S676" i="30441"/>
  <c r="S597" i="30441"/>
  <c r="S605" i="30441"/>
  <c r="S613" i="30441"/>
  <c r="S621" i="30441"/>
  <c r="S629" i="30441"/>
  <c r="S637" i="30441"/>
  <c r="S645" i="30441"/>
  <c r="S661" i="30441"/>
  <c r="S669" i="30441"/>
  <c r="S677" i="30441"/>
  <c r="S583" i="30441"/>
  <c r="S584" i="30441"/>
  <c r="S585" i="30441"/>
  <c r="S586" i="30441"/>
  <c r="S587" i="30441"/>
  <c r="S588" i="30441"/>
  <c r="S589" i="30441"/>
  <c r="S582" i="30441"/>
  <c r="S558" i="30441"/>
  <c r="S566" i="30441"/>
  <c r="S574" i="30441"/>
  <c r="S559" i="30441"/>
  <c r="S567" i="30441"/>
  <c r="S575" i="30441"/>
  <c r="S560" i="30441"/>
  <c r="S568" i="30441"/>
  <c r="S576" i="30441"/>
  <c r="S561" i="30441"/>
  <c r="S569" i="30441"/>
  <c r="S577" i="30441"/>
  <c r="S562" i="30441"/>
  <c r="S570" i="30441"/>
  <c r="S578" i="30441"/>
  <c r="S563" i="30441"/>
  <c r="S571" i="30441"/>
  <c r="S579" i="30441"/>
  <c r="S564" i="30441"/>
  <c r="S572" i="30441"/>
  <c r="S580" i="30441"/>
  <c r="S565" i="30441"/>
  <c r="S573" i="30441"/>
  <c r="S581" i="30441"/>
  <c r="S550" i="30441"/>
  <c r="S551" i="30441"/>
  <c r="S552" i="30441"/>
  <c r="S553" i="30441"/>
  <c r="S554" i="30441"/>
  <c r="S555" i="30441"/>
  <c r="S556" i="30441"/>
  <c r="S557" i="30441"/>
  <c r="S543" i="30441"/>
  <c r="S544" i="30441"/>
  <c r="S545" i="30441"/>
  <c r="S546" i="30441"/>
  <c r="S547" i="30441"/>
  <c r="S548" i="30441"/>
  <c r="S549" i="30441"/>
  <c r="S542" i="30441"/>
  <c r="S535" i="30441"/>
  <c r="S536" i="30441"/>
  <c r="S537" i="30441"/>
  <c r="S538" i="30441"/>
  <c r="S539" i="30441"/>
  <c r="S540" i="30441"/>
  <c r="S541" i="30441"/>
  <c r="S534" i="30441"/>
  <c r="S527" i="30441"/>
  <c r="S528" i="30441"/>
  <c r="S529" i="30441"/>
  <c r="S530" i="30441"/>
  <c r="S531" i="30441"/>
  <c r="S532" i="30441"/>
  <c r="S533" i="30441"/>
  <c r="S526" i="30441"/>
  <c r="S519" i="30441"/>
  <c r="S520" i="30441"/>
  <c r="S521" i="30441"/>
  <c r="S522" i="30441"/>
  <c r="S523" i="30441"/>
  <c r="S524" i="30441"/>
  <c r="S525" i="30441"/>
  <c r="S518" i="30441"/>
  <c r="S511" i="30441"/>
  <c r="S512" i="30441"/>
  <c r="S513" i="30441"/>
  <c r="S514" i="30441"/>
  <c r="S515" i="30441"/>
  <c r="S516" i="30441"/>
  <c r="S517" i="30441"/>
  <c r="S510" i="30441"/>
  <c r="S502" i="30441"/>
  <c r="S503" i="30441"/>
  <c r="S504" i="30441"/>
  <c r="S505" i="30441"/>
  <c r="S506" i="30441"/>
  <c r="S507" i="30441"/>
  <c r="S508" i="30441"/>
  <c r="S509" i="30441"/>
  <c r="S495" i="30441"/>
  <c r="S496" i="30441"/>
  <c r="S497" i="30441"/>
  <c r="S498" i="30441"/>
  <c r="S499" i="30441"/>
  <c r="S500" i="30441"/>
  <c r="S501" i="30441"/>
  <c r="S494" i="30441"/>
  <c r="S487" i="30441"/>
  <c r="S488" i="30441"/>
  <c r="S489" i="30441"/>
  <c r="S490" i="30441"/>
  <c r="S491" i="30441"/>
  <c r="S492" i="30441"/>
  <c r="S493" i="30441"/>
  <c r="S486" i="30441"/>
  <c r="S479" i="30441"/>
  <c r="S480" i="30441"/>
  <c r="S481" i="30441"/>
  <c r="S482" i="30441"/>
  <c r="S483" i="30441"/>
  <c r="S484" i="30441"/>
  <c r="S485" i="30441"/>
  <c r="S478" i="30441"/>
  <c r="S471" i="30441"/>
  <c r="S472" i="30441"/>
  <c r="S473" i="30441"/>
  <c r="S474" i="30441"/>
  <c r="S475" i="30441"/>
  <c r="S476" i="30441"/>
  <c r="S477" i="30441"/>
  <c r="S470" i="30441"/>
  <c r="S463" i="30441"/>
  <c r="S464" i="30441"/>
  <c r="S465" i="30441"/>
  <c r="S466" i="30441"/>
  <c r="S467" i="30441"/>
  <c r="S468" i="30441"/>
  <c r="S469" i="30441"/>
  <c r="S462" i="30441"/>
  <c r="S455" i="30441"/>
  <c r="S456" i="30441"/>
  <c r="S457" i="30441"/>
  <c r="S458" i="30441"/>
  <c r="S459" i="30441"/>
  <c r="S460" i="30441"/>
  <c r="S461" i="30441"/>
  <c r="S454" i="30441"/>
  <c r="S447" i="30441"/>
  <c r="S448" i="30441"/>
  <c r="S449" i="30441"/>
  <c r="S450" i="30441"/>
  <c r="S451" i="30441"/>
  <c r="S452" i="30441"/>
  <c r="S453" i="30441"/>
  <c r="S446" i="30441"/>
  <c r="S439" i="30441"/>
  <c r="S440" i="30441"/>
  <c r="S441" i="30441"/>
  <c r="S442" i="30441"/>
  <c r="S443" i="30441"/>
  <c r="S444" i="30441"/>
  <c r="S445" i="30441"/>
  <c r="S438" i="30441"/>
  <c r="S431" i="30441"/>
  <c r="S432" i="30441"/>
  <c r="S433" i="30441"/>
  <c r="S434" i="30441"/>
  <c r="S435" i="30441"/>
  <c r="S436" i="30441"/>
  <c r="S437" i="30441"/>
  <c r="S430" i="30441"/>
  <c r="S423" i="30441"/>
  <c r="S424" i="30441"/>
  <c r="S425" i="30441"/>
  <c r="S426" i="30441"/>
  <c r="S427" i="30441"/>
  <c r="S428" i="30441"/>
  <c r="S429" i="30441"/>
  <c r="S422" i="30441"/>
  <c r="S415" i="30441"/>
  <c r="S416" i="30441"/>
  <c r="S417" i="30441"/>
  <c r="S418" i="30441"/>
  <c r="S419" i="30441"/>
  <c r="S420" i="30441"/>
  <c r="S421" i="30441"/>
  <c r="S414" i="30441"/>
  <c r="S407" i="30441"/>
  <c r="S408" i="30441"/>
  <c r="S409" i="30441"/>
  <c r="S410" i="30441"/>
  <c r="S411" i="30441"/>
  <c r="S412" i="30441"/>
  <c r="S413" i="30441"/>
  <c r="S406" i="30441"/>
  <c r="S399" i="30441"/>
  <c r="S400" i="30441"/>
  <c r="S401" i="30441"/>
  <c r="S402" i="30441"/>
  <c r="S403" i="30441"/>
  <c r="S404" i="30441"/>
  <c r="S405" i="30441"/>
  <c r="S398" i="30441"/>
  <c r="S391" i="30441"/>
  <c r="S392" i="30441"/>
  <c r="S393" i="30441"/>
  <c r="S394" i="30441"/>
  <c r="S395" i="30441"/>
  <c r="S396" i="30441"/>
  <c r="S397" i="30441"/>
  <c r="S390" i="30441"/>
  <c r="S389" i="30441"/>
  <c r="S383" i="30441"/>
  <c r="S384" i="30441"/>
  <c r="S385" i="30441"/>
  <c r="S386" i="30441"/>
  <c r="S387" i="30441"/>
  <c r="S388" i="30441"/>
  <c r="S382" i="30441"/>
  <c r="S375" i="30441"/>
  <c r="S376" i="30441"/>
  <c r="S377" i="30441"/>
  <c r="S378" i="30441"/>
  <c r="S379" i="30441"/>
  <c r="S380" i="30441"/>
  <c r="S381" i="30441"/>
  <c r="S374" i="30441"/>
  <c r="S367" i="30441"/>
  <c r="S368" i="30441"/>
  <c r="S369" i="30441"/>
  <c r="S370" i="30441"/>
  <c r="S371" i="30441"/>
  <c r="S372" i="30441"/>
  <c r="S373" i="30441"/>
  <c r="S366" i="30441"/>
  <c r="S359" i="30441"/>
  <c r="S360" i="30441"/>
  <c r="S361" i="30441"/>
  <c r="S362" i="30441"/>
  <c r="S363" i="30441"/>
  <c r="S364" i="30441"/>
  <c r="S365" i="30441"/>
  <c r="S358" i="30441"/>
  <c r="S351" i="30441"/>
  <c r="S352" i="30441"/>
  <c r="S353" i="30441"/>
  <c r="S354" i="30441"/>
  <c r="S355" i="30441"/>
  <c r="S356" i="30441"/>
  <c r="S357" i="30441"/>
  <c r="S350" i="30441"/>
  <c r="S343" i="30441"/>
  <c r="S344" i="30441"/>
  <c r="S345" i="30441"/>
  <c r="S346" i="30441"/>
  <c r="S347" i="30441"/>
  <c r="S348" i="30441"/>
  <c r="S349" i="30441"/>
  <c r="S342" i="30441"/>
  <c r="S335" i="30441"/>
  <c r="S336" i="30441"/>
  <c r="S337" i="30441"/>
  <c r="S338" i="30441"/>
  <c r="S339" i="30441"/>
  <c r="S340" i="30441"/>
  <c r="S341" i="30441"/>
  <c r="S334" i="30441"/>
  <c r="S327" i="30441"/>
  <c r="S328" i="30441"/>
  <c r="S329" i="30441"/>
  <c r="S330" i="30441"/>
  <c r="S331" i="30441"/>
  <c r="S332" i="30441"/>
  <c r="S333" i="30441"/>
  <c r="S326" i="30441"/>
  <c r="S319" i="30441"/>
  <c r="S320" i="30441"/>
  <c r="S321" i="30441"/>
  <c r="S322" i="30441"/>
  <c r="S323" i="30441"/>
  <c r="S324" i="30441"/>
  <c r="S325" i="30441"/>
  <c r="S318" i="30441"/>
  <c r="S311" i="30441"/>
  <c r="S312" i="30441"/>
  <c r="S313" i="30441"/>
  <c r="S314" i="30441"/>
  <c r="S315" i="30441"/>
  <c r="S316" i="30441"/>
  <c r="S317" i="30441"/>
  <c r="S310" i="30441"/>
  <c r="S303" i="30441"/>
  <c r="S304" i="30441"/>
  <c r="S305" i="30441"/>
  <c r="S306" i="30441"/>
  <c r="S307" i="30441"/>
  <c r="S308" i="30441"/>
  <c r="S309" i="30441"/>
  <c r="S302" i="30441"/>
  <c r="S295" i="30441"/>
  <c r="S296" i="30441"/>
  <c r="S297" i="30441"/>
  <c r="S298" i="30441"/>
  <c r="S299" i="30441"/>
  <c r="S300" i="30441"/>
  <c r="S301" i="30441"/>
  <c r="S294" i="30441"/>
  <c r="T294" i="30441" s="1"/>
  <c r="S287" i="30441"/>
  <c r="S288" i="30441"/>
  <c r="S289" i="30441"/>
  <c r="S290" i="30441"/>
  <c r="S291" i="30441"/>
  <c r="S292" i="30441"/>
  <c r="S293" i="30441"/>
  <c r="S286" i="30441"/>
  <c r="S279" i="30441"/>
  <c r="S280" i="30441"/>
  <c r="S281" i="30441"/>
  <c r="S282" i="30441"/>
  <c r="S283" i="30441"/>
  <c r="S284" i="30441"/>
  <c r="S285" i="30441"/>
  <c r="S278" i="30441"/>
  <c r="S271" i="30441"/>
  <c r="S272" i="30441"/>
  <c r="S273" i="30441"/>
  <c r="S274" i="30441"/>
  <c r="S275" i="30441"/>
  <c r="S276" i="30441"/>
  <c r="S277" i="30441"/>
  <c r="S270" i="30441"/>
  <c r="S263" i="30441"/>
  <c r="S264" i="30441"/>
  <c r="S265" i="30441"/>
  <c r="S266" i="30441"/>
  <c r="S267" i="30441"/>
  <c r="S268" i="30441"/>
  <c r="S269" i="30441"/>
  <c r="S262" i="30441"/>
  <c r="S255" i="30441"/>
  <c r="S256" i="30441"/>
  <c r="S257" i="30441"/>
  <c r="S258" i="30441"/>
  <c r="S259" i="30441"/>
  <c r="S260" i="30441"/>
  <c r="S261" i="30441"/>
  <c r="S254" i="30441"/>
  <c r="S247" i="30441"/>
  <c r="S248" i="30441"/>
  <c r="S249" i="30441"/>
  <c r="S250" i="30441"/>
  <c r="S251" i="30441"/>
  <c r="S252" i="30441"/>
  <c r="S253" i="30441"/>
  <c r="S246" i="30441"/>
  <c r="S239" i="30441"/>
  <c r="S240" i="30441"/>
  <c r="S241" i="30441"/>
  <c r="S242" i="30441"/>
  <c r="S243" i="30441"/>
  <c r="S244" i="30441"/>
  <c r="S245" i="30441"/>
  <c r="S238" i="30441"/>
  <c r="S231" i="30441"/>
  <c r="S232" i="30441"/>
  <c r="S233" i="30441"/>
  <c r="S234" i="30441"/>
  <c r="S235" i="30441"/>
  <c r="S236" i="30441"/>
  <c r="S237" i="30441"/>
  <c r="S230" i="30441"/>
  <c r="S223" i="30441"/>
  <c r="S224" i="30441"/>
  <c r="S225" i="30441"/>
  <c r="S226" i="30441"/>
  <c r="S227" i="30441"/>
  <c r="S228" i="30441"/>
  <c r="S229" i="30441"/>
  <c r="S222" i="30441"/>
  <c r="S215" i="30441"/>
  <c r="S216" i="30441"/>
  <c r="S217" i="30441"/>
  <c r="S218" i="30441"/>
  <c r="S219" i="30441"/>
  <c r="S220" i="30441"/>
  <c r="S221" i="30441"/>
  <c r="S214" i="30441"/>
  <c r="S207" i="30441"/>
  <c r="S208" i="30441"/>
  <c r="S209" i="30441"/>
  <c r="S210" i="30441"/>
  <c r="S211" i="30441"/>
  <c r="S212" i="30441"/>
  <c r="S213" i="30441"/>
  <c r="S206" i="30441"/>
  <c r="S199" i="30441"/>
  <c r="S200" i="30441"/>
  <c r="S201" i="30441"/>
  <c r="S202" i="30441"/>
  <c r="S203" i="30441"/>
  <c r="S204" i="30441"/>
  <c r="S205" i="30441"/>
  <c r="S198" i="30441"/>
  <c r="S191" i="30441"/>
  <c r="S192" i="30441"/>
  <c r="S193" i="30441"/>
  <c r="S194" i="30441"/>
  <c r="S195" i="30441"/>
  <c r="S196" i="30441"/>
  <c r="S197" i="30441"/>
  <c r="S190" i="30441"/>
  <c r="S183" i="30441"/>
  <c r="S184" i="30441"/>
  <c r="S185" i="30441"/>
  <c r="S186" i="30441"/>
  <c r="S187" i="30441"/>
  <c r="S188" i="30441"/>
  <c r="S189" i="30441"/>
  <c r="S182" i="30441"/>
  <c r="S175" i="30441"/>
  <c r="S176" i="30441"/>
  <c r="S177" i="30441"/>
  <c r="S178" i="30441"/>
  <c r="S179" i="30441"/>
  <c r="S180" i="30441"/>
  <c r="S181" i="30441"/>
  <c r="S174" i="30441"/>
  <c r="S167" i="30441"/>
  <c r="S168" i="30441"/>
  <c r="S169" i="30441"/>
  <c r="S170" i="30441"/>
  <c r="S171" i="30441"/>
  <c r="S172" i="30441"/>
  <c r="S173" i="30441"/>
  <c r="S166" i="30441"/>
  <c r="S159" i="30441"/>
  <c r="S160" i="30441"/>
  <c r="S161" i="30441"/>
  <c r="S162" i="30441"/>
  <c r="S163" i="30441"/>
  <c r="S164" i="30441"/>
  <c r="S165" i="30441"/>
  <c r="S158" i="30441"/>
  <c r="S151" i="30441"/>
  <c r="S152" i="30441"/>
  <c r="S153" i="30441"/>
  <c r="S154" i="30441"/>
  <c r="S155" i="30441"/>
  <c r="S156" i="30441"/>
  <c r="S157" i="30441"/>
  <c r="S150" i="30441"/>
  <c r="S143" i="30441"/>
  <c r="S144" i="30441"/>
  <c r="S145" i="30441"/>
  <c r="S146" i="30441"/>
  <c r="S147" i="30441"/>
  <c r="S148" i="30441"/>
  <c r="S149" i="30441"/>
  <c r="S142" i="30441"/>
  <c r="S135" i="30441"/>
  <c r="S136" i="30441"/>
  <c r="S137" i="30441"/>
  <c r="S138" i="30441"/>
  <c r="S139" i="30441"/>
  <c r="S140" i="30441"/>
  <c r="S141" i="30441"/>
  <c r="S134" i="30441"/>
  <c r="S127" i="30441"/>
  <c r="S128" i="30441"/>
  <c r="S129" i="30441"/>
  <c r="S130" i="30441"/>
  <c r="S131" i="30441"/>
  <c r="S132" i="30441"/>
  <c r="S133" i="30441"/>
  <c r="S126" i="30441"/>
  <c r="S119" i="30441"/>
  <c r="S120" i="30441"/>
  <c r="S121" i="30441"/>
  <c r="S122" i="30441"/>
  <c r="S123" i="30441"/>
  <c r="S124" i="30441"/>
  <c r="S125" i="30441"/>
  <c r="S118" i="30441"/>
  <c r="S111" i="30441"/>
  <c r="S112" i="30441"/>
  <c r="S113" i="30441"/>
  <c r="S114" i="30441"/>
  <c r="S115" i="30441"/>
  <c r="S116" i="30441"/>
  <c r="S117" i="30441"/>
  <c r="S110" i="30441"/>
  <c r="S103" i="30441"/>
  <c r="S104" i="30441"/>
  <c r="S105" i="30441"/>
  <c r="S106" i="30441"/>
  <c r="S107" i="30441"/>
  <c r="S108" i="30441"/>
  <c r="S109" i="30441"/>
  <c r="S102" i="30441"/>
  <c r="S95" i="30441"/>
  <c r="S96" i="30441"/>
  <c r="S97" i="30441"/>
  <c r="S98" i="30441"/>
  <c r="S99" i="30441"/>
  <c r="S100" i="30441"/>
  <c r="S101" i="30441"/>
  <c r="S94" i="30441"/>
  <c r="S87" i="30441"/>
  <c r="S88" i="30441"/>
  <c r="S89" i="30441"/>
  <c r="S90" i="30441"/>
  <c r="S91" i="30441"/>
  <c r="S92" i="30441"/>
  <c r="S93" i="30441"/>
  <c r="S86" i="30441"/>
  <c r="S79" i="30441"/>
  <c r="S80" i="30441"/>
  <c r="S81" i="30441"/>
  <c r="S82" i="30441"/>
  <c r="S83" i="30441"/>
  <c r="S84" i="30441"/>
  <c r="S85" i="30441"/>
  <c r="S78" i="30441"/>
  <c r="S71" i="30441"/>
  <c r="S72" i="30441"/>
  <c r="S73" i="30441"/>
  <c r="S74" i="30441"/>
  <c r="S75" i="30441"/>
  <c r="S76" i="30441"/>
  <c r="S77" i="30441"/>
  <c r="S70" i="30441"/>
  <c r="S63" i="30441"/>
  <c r="S64" i="30441"/>
  <c r="S65" i="30441"/>
  <c r="S66" i="30441"/>
  <c r="S67" i="30441"/>
  <c r="S68" i="30441"/>
  <c r="S69" i="30441"/>
  <c r="S62" i="30441"/>
  <c r="S55" i="30441"/>
  <c r="S56" i="30441"/>
  <c r="S57" i="30441"/>
  <c r="S58" i="30441"/>
  <c r="S59" i="30441"/>
  <c r="S60" i="30441"/>
  <c r="S61" i="30441"/>
  <c r="S54" i="30441"/>
  <c r="S47" i="30441"/>
  <c r="S48" i="30441"/>
  <c r="S49" i="30441"/>
  <c r="S50" i="30441"/>
  <c r="S51" i="30441"/>
  <c r="S52" i="30441"/>
  <c r="S53" i="30441"/>
  <c r="S46" i="30441"/>
  <c r="S39" i="30441"/>
  <c r="S40" i="30441"/>
  <c r="S41" i="30441"/>
  <c r="S42" i="30441"/>
  <c r="S43" i="30441"/>
  <c r="S44" i="30441"/>
  <c r="S45" i="30441"/>
  <c r="S38" i="30441"/>
  <c r="S31" i="30441"/>
  <c r="S32" i="30441"/>
  <c r="S33" i="30441"/>
  <c r="S34" i="30441"/>
  <c r="S35" i="30441"/>
  <c r="S36" i="30441"/>
  <c r="S37" i="30441"/>
  <c r="S30" i="30441"/>
  <c r="S23" i="30441"/>
  <c r="S24" i="30441"/>
  <c r="S25" i="30441"/>
  <c r="S26" i="30441"/>
  <c r="S27" i="30441"/>
  <c r="S28" i="30441"/>
  <c r="S29" i="30441"/>
  <c r="S22" i="30441"/>
  <c r="S15" i="30441"/>
  <c r="S16" i="30441"/>
  <c r="S17" i="30441"/>
  <c r="S18" i="30441"/>
  <c r="S19" i="30441"/>
  <c r="S20" i="30441"/>
  <c r="S21" i="30441"/>
  <c r="S14" i="30441"/>
  <c r="S7" i="30441"/>
  <c r="S8" i="30441"/>
  <c r="S9" i="30441"/>
  <c r="S10" i="30441"/>
  <c r="S11" i="30441"/>
  <c r="T11" i="30441" s="1"/>
  <c r="S12" i="30441"/>
  <c r="S13" i="30441"/>
  <c r="E65" i="30450"/>
  <c r="T65" i="30450" s="1"/>
  <c r="E64" i="30450"/>
  <c r="T64" i="30450" s="1"/>
  <c r="E63" i="30450"/>
  <c r="T63" i="30450"/>
  <c r="E62" i="30450"/>
  <c r="T62" i="30450" s="1"/>
  <c r="E61" i="30450"/>
  <c r="T61" i="30450" s="1"/>
  <c r="E60" i="30450"/>
  <c r="T60" i="30450" s="1"/>
  <c r="E59" i="30450"/>
  <c r="T59" i="30450" s="1"/>
  <c r="E58" i="30450"/>
  <c r="T58" i="30450" s="1"/>
  <c r="E57" i="30450"/>
  <c r="T57" i="30450"/>
  <c r="E56" i="30450"/>
  <c r="T56" i="30450" s="1"/>
  <c r="E55" i="30450"/>
  <c r="T55" i="30450" s="1"/>
  <c r="E54" i="30450"/>
  <c r="T54" i="30450" s="1"/>
  <c r="E53" i="30450"/>
  <c r="T53" i="30450" s="1"/>
  <c r="E52" i="30450"/>
  <c r="T52" i="30450" s="1"/>
  <c r="E50" i="30450"/>
  <c r="T50" i="30450" s="1"/>
  <c r="E49" i="30450"/>
  <c r="T49" i="30450" s="1"/>
  <c r="E48" i="30450"/>
  <c r="T48" i="30450" s="1"/>
  <c r="E47" i="30450"/>
  <c r="T47" i="30450" s="1"/>
  <c r="E46" i="30450"/>
  <c r="T46" i="30450"/>
  <c r="E45" i="30450"/>
  <c r="T45" i="30450" s="1"/>
  <c r="E44" i="30450"/>
  <c r="T44" i="30450" s="1"/>
  <c r="E43" i="30450"/>
  <c r="T43" i="30450" s="1"/>
  <c r="E42" i="30450"/>
  <c r="T42" i="30450" s="1"/>
  <c r="E41" i="30450"/>
  <c r="T41" i="30450" s="1"/>
  <c r="E40" i="30450"/>
  <c r="T40" i="30450"/>
  <c r="E38" i="30450"/>
  <c r="T38" i="30450" s="1"/>
  <c r="E39" i="30450"/>
  <c r="T39" i="30450" s="1"/>
  <c r="B65" i="30450"/>
  <c r="Q65" i="30450" s="1"/>
  <c r="Q266" i="30448"/>
  <c r="R497" i="30449"/>
  <c r="R500" i="30449"/>
  <c r="R503" i="30449"/>
  <c r="R506" i="30449"/>
  <c r="R509" i="30449"/>
  <c r="R512" i="30449"/>
  <c r="R515" i="30449"/>
  <c r="R518" i="30449"/>
  <c r="R521" i="30449"/>
  <c r="R524" i="30449"/>
  <c r="R527" i="30449"/>
  <c r="R530" i="30449"/>
  <c r="R533" i="30449"/>
  <c r="R536" i="30449"/>
  <c r="R539" i="30449"/>
  <c r="R542" i="30449"/>
  <c r="R545" i="30449"/>
  <c r="R548" i="30449"/>
  <c r="R551" i="30449"/>
  <c r="R554" i="30449"/>
  <c r="R557" i="30449"/>
  <c r="R560" i="30449"/>
  <c r="R563" i="30449"/>
  <c r="R566" i="30449"/>
  <c r="R569" i="30449"/>
  <c r="R572" i="30449"/>
  <c r="R575" i="30449"/>
  <c r="R578" i="30449"/>
  <c r="D64" i="30450"/>
  <c r="S64" i="30450" s="1"/>
  <c r="D65" i="30450"/>
  <c r="S65" i="30450" s="1"/>
  <c r="D63" i="30450"/>
  <c r="S63" i="30450"/>
  <c r="D62" i="30450"/>
  <c r="S62" i="30450" s="1"/>
  <c r="D61" i="30450"/>
  <c r="S61" i="30450" s="1"/>
  <c r="D60" i="30450"/>
  <c r="S60" i="30450" s="1"/>
  <c r="D59" i="30450"/>
  <c r="S59" i="30450" s="1"/>
  <c r="D58" i="30450"/>
  <c r="S58" i="30450" s="1"/>
  <c r="D57" i="30450"/>
  <c r="S57" i="30450" s="1"/>
  <c r="D56" i="30450"/>
  <c r="S56" i="30450" s="1"/>
  <c r="D55" i="30450"/>
  <c r="S55" i="30450" s="1"/>
  <c r="R55" i="30450"/>
  <c r="D54" i="30450"/>
  <c r="S54" i="30450" s="1"/>
  <c r="D53" i="30450"/>
  <c r="S53" i="30450" s="1"/>
  <c r="R53" i="30450"/>
  <c r="R65" i="30450"/>
  <c r="R64" i="30450"/>
  <c r="R63" i="30450"/>
  <c r="R61" i="30450"/>
  <c r="R59" i="30450"/>
  <c r="R57" i="30450"/>
  <c r="R56" i="30450"/>
  <c r="B64" i="30450"/>
  <c r="Q64" i="30450"/>
  <c r="B63" i="30450"/>
  <c r="Q63" i="30450" s="1"/>
  <c r="B62" i="30450"/>
  <c r="Q62" i="30450" s="1"/>
  <c r="B61" i="30450"/>
  <c r="Q61" i="30450" s="1"/>
  <c r="B60" i="30450"/>
  <c r="Q60" i="30450" s="1"/>
  <c r="B59" i="30450"/>
  <c r="Q59" i="30450" s="1"/>
  <c r="B58" i="30450"/>
  <c r="Q58" i="30450" s="1"/>
  <c r="B57" i="30450"/>
  <c r="Q57" i="30450" s="1"/>
  <c r="B56" i="30450"/>
  <c r="Q56" i="30450"/>
  <c r="B55" i="30450"/>
  <c r="Q55" i="30450" s="1"/>
  <c r="B54" i="30450"/>
  <c r="Q54" i="30450" s="1"/>
  <c r="B53" i="30450"/>
  <c r="Q53" i="30450" s="1"/>
  <c r="D52" i="30450"/>
  <c r="S52" i="30450" s="1"/>
  <c r="B52" i="30450"/>
  <c r="Q52" i="30450" s="1"/>
  <c r="E51" i="30450"/>
  <c r="T51" i="30450" s="1"/>
  <c r="D51" i="30450"/>
  <c r="S51" i="30450" s="1"/>
  <c r="R51" i="30450"/>
  <c r="B51" i="30450"/>
  <c r="Q51" i="30450" s="1"/>
  <c r="D50" i="30450"/>
  <c r="S50" i="30450"/>
  <c r="D49" i="30450"/>
  <c r="S49" i="30450" s="1"/>
  <c r="D48" i="30450"/>
  <c r="S48" i="30450" s="1"/>
  <c r="D47" i="30450"/>
  <c r="S47" i="30450" s="1"/>
  <c r="D46" i="30450"/>
  <c r="S46" i="30450" s="1"/>
  <c r="D45" i="30450"/>
  <c r="S45" i="30450" s="1"/>
  <c r="D44" i="30450"/>
  <c r="S44" i="30450" s="1"/>
  <c r="D43" i="30450"/>
  <c r="S43" i="30450" s="1"/>
  <c r="D42" i="30450"/>
  <c r="S42" i="30450"/>
  <c r="D41" i="30450"/>
  <c r="S41" i="30450" s="1"/>
  <c r="D40" i="30450"/>
  <c r="S40" i="30450" s="1"/>
  <c r="D39" i="30450"/>
  <c r="S39" i="30450" s="1"/>
  <c r="D38" i="30450"/>
  <c r="S38" i="30450" s="1"/>
  <c r="R49" i="30450"/>
  <c r="R48" i="30450"/>
  <c r="R41" i="30450"/>
  <c r="R40" i="30450"/>
  <c r="B50" i="30450"/>
  <c r="Q50" i="30450" s="1"/>
  <c r="B49" i="30450"/>
  <c r="Q49" i="30450" s="1"/>
  <c r="B48" i="30450"/>
  <c r="Q48" i="30450" s="1"/>
  <c r="B47" i="30450"/>
  <c r="Q47" i="30450" s="1"/>
  <c r="B46" i="30450"/>
  <c r="Q46" i="30450" s="1"/>
  <c r="B45" i="30450"/>
  <c r="Q45" i="30450" s="1"/>
  <c r="B44" i="30450"/>
  <c r="Q44" i="30450" s="1"/>
  <c r="B43" i="30450"/>
  <c r="Q43" i="30450" s="1"/>
  <c r="B42" i="30450"/>
  <c r="Q42" i="30450"/>
  <c r="B41" i="30450"/>
  <c r="Q41" i="30450" s="1"/>
  <c r="B40" i="30450"/>
  <c r="Q40" i="30450" s="1"/>
  <c r="B39" i="30450"/>
  <c r="Q39" i="30450" s="1"/>
  <c r="Q38" i="30450"/>
  <c r="A1109" i="30447"/>
  <c r="B1109" i="30447"/>
  <c r="A1106" i="30447"/>
  <c r="B1106" i="30447"/>
  <c r="A1107" i="30447"/>
  <c r="B1107" i="30447"/>
  <c r="I1107" i="30447" s="1"/>
  <c r="A1108" i="30447"/>
  <c r="B1108" i="30447"/>
  <c r="I1108" i="30447" s="1"/>
  <c r="A6" i="30447"/>
  <c r="B6" i="30447"/>
  <c r="A7" i="30447"/>
  <c r="B7" i="30447"/>
  <c r="I7" i="30447" s="1"/>
  <c r="A8" i="30447"/>
  <c r="B8" i="30447"/>
  <c r="A9" i="30447"/>
  <c r="B9" i="30447"/>
  <c r="I9" i="30447" s="1"/>
  <c r="K9" i="30447" s="1"/>
  <c r="A10" i="30447"/>
  <c r="B10" i="30447"/>
  <c r="A11" i="30447"/>
  <c r="B11" i="30447"/>
  <c r="A12" i="30447"/>
  <c r="B12" i="30447"/>
  <c r="A13" i="30447"/>
  <c r="B13" i="30447"/>
  <c r="I13" i="30447" s="1"/>
  <c r="A14" i="30447"/>
  <c r="B14" i="30447"/>
  <c r="A15" i="30447"/>
  <c r="B15" i="30447"/>
  <c r="I15" i="30447" s="1"/>
  <c r="K15" i="30447" s="1"/>
  <c r="A16" i="30447"/>
  <c r="B16" i="30447"/>
  <c r="A17" i="30447"/>
  <c r="B17" i="30447"/>
  <c r="I17" i="30447" s="1"/>
  <c r="A18" i="30447"/>
  <c r="B18" i="30447"/>
  <c r="A19" i="30447"/>
  <c r="B19" i="30447"/>
  <c r="I19" i="30447" s="1"/>
  <c r="A20" i="30447"/>
  <c r="B20" i="30447"/>
  <c r="A21" i="30447"/>
  <c r="B21" i="30447"/>
  <c r="I21" i="30447" s="1"/>
  <c r="A22" i="30447"/>
  <c r="B22" i="30447"/>
  <c r="I22" i="30447" s="1"/>
  <c r="K22" i="30447" s="1"/>
  <c r="A23" i="30447"/>
  <c r="B23" i="30447"/>
  <c r="I23" i="30447" s="1"/>
  <c r="A24" i="30447"/>
  <c r="B24" i="30447"/>
  <c r="I24" i="30447" s="1"/>
  <c r="A25" i="30447"/>
  <c r="B25" i="30447"/>
  <c r="I25" i="30447" s="1"/>
  <c r="A26" i="30447"/>
  <c r="B26" i="30447"/>
  <c r="I26" i="30447" s="1"/>
  <c r="K26" i="30447" s="1"/>
  <c r="A27" i="30447"/>
  <c r="B27" i="30447"/>
  <c r="I27" i="30447" s="1"/>
  <c r="A28" i="30447"/>
  <c r="B28" i="30447"/>
  <c r="I28" i="30447" s="1"/>
  <c r="A29" i="30447"/>
  <c r="B29" i="30447"/>
  <c r="I29" i="30447" s="1"/>
  <c r="K29" i="30447" s="1"/>
  <c r="A30" i="30447"/>
  <c r="B30" i="30447"/>
  <c r="I30" i="30447" s="1"/>
  <c r="K30" i="30447" s="1"/>
  <c r="A31" i="30447"/>
  <c r="B31" i="30447"/>
  <c r="I31" i="30447" s="1"/>
  <c r="A32" i="30447"/>
  <c r="B32" i="30447"/>
  <c r="O32" i="30447" s="1"/>
  <c r="A33" i="30447"/>
  <c r="B33" i="30447"/>
  <c r="I33" i="30447" s="1"/>
  <c r="A34" i="30447"/>
  <c r="B34" i="30447"/>
  <c r="I34" i="30447" s="1"/>
  <c r="A35" i="30447"/>
  <c r="B35" i="30447"/>
  <c r="A36" i="30447"/>
  <c r="B36" i="30447"/>
  <c r="I36" i="30447" s="1"/>
  <c r="A37" i="30447"/>
  <c r="B37" i="30447"/>
  <c r="A38" i="30447"/>
  <c r="B38" i="30447"/>
  <c r="I38" i="30447" s="1"/>
  <c r="A39" i="30447"/>
  <c r="B39" i="30447"/>
  <c r="I39" i="30447" s="1"/>
  <c r="K39" i="30447" s="1"/>
  <c r="A40" i="30447"/>
  <c r="B40" i="30447"/>
  <c r="A41" i="30447"/>
  <c r="B41" i="30447"/>
  <c r="A42" i="30447"/>
  <c r="B42" i="30447"/>
  <c r="I42" i="30447" s="1"/>
  <c r="K42" i="30447" s="1"/>
  <c r="A43" i="30447"/>
  <c r="B43" i="30447"/>
  <c r="I43" i="30447" s="1"/>
  <c r="A44" i="30447"/>
  <c r="B44" i="30447"/>
  <c r="A45" i="30447"/>
  <c r="B45" i="30447"/>
  <c r="I45" i="30447" s="1"/>
  <c r="A46" i="30447"/>
  <c r="B46" i="30447"/>
  <c r="I46" i="30447" s="1"/>
  <c r="K46" i="30447" s="1"/>
  <c r="A47" i="30447"/>
  <c r="B47" i="30447"/>
  <c r="A48" i="30447"/>
  <c r="B48" i="30447"/>
  <c r="A49" i="30447"/>
  <c r="B49" i="30447"/>
  <c r="I49" i="30447" s="1"/>
  <c r="K49" i="30447" s="1"/>
  <c r="A50" i="30447"/>
  <c r="B50" i="30447"/>
  <c r="I50" i="30447" s="1"/>
  <c r="K50" i="30447" s="1"/>
  <c r="A51" i="30447"/>
  <c r="B51" i="30447"/>
  <c r="A52" i="30447"/>
  <c r="B52" i="30447"/>
  <c r="I52" i="30447" s="1"/>
  <c r="A53" i="30447"/>
  <c r="B53" i="30447"/>
  <c r="I53" i="30447" s="1"/>
  <c r="K53" i="30447" s="1"/>
  <c r="A54" i="30447"/>
  <c r="B54" i="30447"/>
  <c r="I54" i="30447" s="1"/>
  <c r="K54" i="30447" s="1"/>
  <c r="A55" i="30447"/>
  <c r="B55" i="30447"/>
  <c r="I55" i="30447" s="1"/>
  <c r="A56" i="30447"/>
  <c r="B56" i="30447"/>
  <c r="P56" i="30447" s="1"/>
  <c r="A57" i="30447"/>
  <c r="B57" i="30447"/>
  <c r="E57" i="30447" s="1"/>
  <c r="A58" i="30447"/>
  <c r="B58" i="30447"/>
  <c r="I58" i="30447" s="1"/>
  <c r="A59" i="30447"/>
  <c r="B59" i="30447"/>
  <c r="A60" i="30447"/>
  <c r="B60" i="30447"/>
  <c r="I60" i="30447" s="1"/>
  <c r="A61" i="30447"/>
  <c r="B61" i="30447"/>
  <c r="A62" i="30447"/>
  <c r="B62" i="30447"/>
  <c r="I62" i="30447" s="1"/>
  <c r="K62" i="30447" s="1"/>
  <c r="A63" i="30447"/>
  <c r="B63" i="30447"/>
  <c r="A64" i="30447"/>
  <c r="B64" i="30447"/>
  <c r="I64" i="30447" s="1"/>
  <c r="A65" i="30447"/>
  <c r="B65" i="30447"/>
  <c r="I65" i="30447" s="1"/>
  <c r="K65" i="30447" s="1"/>
  <c r="A66" i="30447"/>
  <c r="B66" i="30447"/>
  <c r="I66" i="30447" s="1"/>
  <c r="A67" i="30447"/>
  <c r="B67" i="30447"/>
  <c r="I67" i="30447" s="1"/>
  <c r="A68" i="30447"/>
  <c r="B68" i="30447"/>
  <c r="A69" i="30447"/>
  <c r="B69" i="30447"/>
  <c r="F69" i="30447" s="1"/>
  <c r="A70" i="30447"/>
  <c r="B70" i="30447"/>
  <c r="I70" i="30447" s="1"/>
  <c r="K70" i="30447" s="1"/>
  <c r="A71" i="30447"/>
  <c r="B71" i="30447"/>
  <c r="I71" i="30447" s="1"/>
  <c r="A72" i="30447"/>
  <c r="B72" i="30447"/>
  <c r="A73" i="30447"/>
  <c r="B73" i="30447"/>
  <c r="A74" i="30447"/>
  <c r="B74" i="30447"/>
  <c r="I74" i="30447" s="1"/>
  <c r="K74" i="30447" s="1"/>
  <c r="A75" i="30447"/>
  <c r="B75" i="30447"/>
  <c r="I75" i="30447" s="1"/>
  <c r="A76" i="30447"/>
  <c r="B76" i="30447"/>
  <c r="I76" i="30447" s="1"/>
  <c r="A77" i="30447"/>
  <c r="B77" i="30447"/>
  <c r="I77" i="30447" s="1"/>
  <c r="K77" i="30447" s="1"/>
  <c r="A78" i="30447"/>
  <c r="B78" i="30447"/>
  <c r="I78" i="30447" s="1"/>
  <c r="K78" i="30447" s="1"/>
  <c r="A79" i="30447"/>
  <c r="B79" i="30447"/>
  <c r="I79" i="30447" s="1"/>
  <c r="A80" i="30447"/>
  <c r="B80" i="30447"/>
  <c r="A81" i="30447"/>
  <c r="B81" i="30447"/>
  <c r="I81" i="30447" s="1"/>
  <c r="K81" i="30447" s="1"/>
  <c r="A82" i="30447"/>
  <c r="B82" i="30447"/>
  <c r="I82" i="30447" s="1"/>
  <c r="K82" i="30447" s="1"/>
  <c r="A83" i="30447"/>
  <c r="B83" i="30447"/>
  <c r="I83" i="30447" s="1"/>
  <c r="A84" i="30447"/>
  <c r="B84" i="30447"/>
  <c r="I84" i="30447" s="1"/>
  <c r="A85" i="30447"/>
  <c r="B85" i="30447"/>
  <c r="I85" i="30447" s="1"/>
  <c r="K85" i="30447" s="1"/>
  <c r="A86" i="30447"/>
  <c r="B86" i="30447"/>
  <c r="A87" i="30447"/>
  <c r="B87" i="30447"/>
  <c r="I87" i="30447" s="1"/>
  <c r="F87" i="30447"/>
  <c r="A88" i="30447"/>
  <c r="B88" i="30447"/>
  <c r="I88" i="30447" s="1"/>
  <c r="A89" i="30447"/>
  <c r="B89" i="30447"/>
  <c r="I89" i="30447" s="1"/>
  <c r="A90" i="30447"/>
  <c r="B90" i="30447"/>
  <c r="I90" i="30447" s="1"/>
  <c r="K90" i="30447" s="1"/>
  <c r="A91" i="30447"/>
  <c r="B91" i="30447"/>
  <c r="I91" i="30447" s="1"/>
  <c r="A92" i="30447"/>
  <c r="B92" i="30447"/>
  <c r="I92" i="30447" s="1"/>
  <c r="A93" i="30447"/>
  <c r="B93" i="30447"/>
  <c r="I93" i="30447" s="1"/>
  <c r="A94" i="30447"/>
  <c r="B94" i="30447"/>
  <c r="I94" i="30447" s="1"/>
  <c r="K94" i="30447" s="1"/>
  <c r="A95" i="30447"/>
  <c r="B95" i="30447"/>
  <c r="A96" i="30447"/>
  <c r="B96" i="30447"/>
  <c r="I96" i="30447" s="1"/>
  <c r="A97" i="30447"/>
  <c r="B97" i="30447"/>
  <c r="I97" i="30447" s="1"/>
  <c r="A98" i="30447"/>
  <c r="B98" i="30447"/>
  <c r="A99" i="30447"/>
  <c r="B99" i="30447"/>
  <c r="I99" i="30447" s="1"/>
  <c r="A100" i="30447"/>
  <c r="B100" i="30447"/>
  <c r="A101" i="30447"/>
  <c r="B101" i="30447"/>
  <c r="I101" i="30447" s="1"/>
  <c r="A102" i="30447"/>
  <c r="B102" i="30447"/>
  <c r="A103" i="30447"/>
  <c r="B103" i="30447"/>
  <c r="I103" i="30447" s="1"/>
  <c r="A104" i="30447"/>
  <c r="B104" i="30447"/>
  <c r="A105" i="30447"/>
  <c r="B105" i="30447"/>
  <c r="A106" i="30447"/>
  <c r="B106" i="30447"/>
  <c r="I106" i="30447" s="1"/>
  <c r="K106" i="30447" s="1"/>
  <c r="A107" i="30447"/>
  <c r="B107" i="30447"/>
  <c r="I107" i="30447" s="1"/>
  <c r="A108" i="30447"/>
  <c r="B108" i="30447"/>
  <c r="A109" i="30447"/>
  <c r="B109" i="30447"/>
  <c r="I109" i="30447" s="1"/>
  <c r="K109" i="30447" s="1"/>
  <c r="A110" i="30447"/>
  <c r="B110" i="30447"/>
  <c r="I110" i="30447" s="1"/>
  <c r="A111" i="30447"/>
  <c r="B111" i="30447"/>
  <c r="I111" i="30447" s="1"/>
  <c r="A112" i="30447"/>
  <c r="B112" i="30447"/>
  <c r="I112" i="30447" s="1"/>
  <c r="A113" i="30447"/>
  <c r="B113" i="30447"/>
  <c r="I113" i="30447" s="1"/>
  <c r="A114" i="30447"/>
  <c r="B114" i="30447"/>
  <c r="I114" i="30447" s="1"/>
  <c r="A115" i="30447"/>
  <c r="B115" i="30447"/>
  <c r="I115" i="30447" s="1"/>
  <c r="A116" i="30447"/>
  <c r="B116" i="30447"/>
  <c r="I116" i="30447" s="1"/>
  <c r="A117" i="30447"/>
  <c r="B117" i="30447"/>
  <c r="I117" i="30447" s="1"/>
  <c r="A118" i="30447"/>
  <c r="B118" i="30447"/>
  <c r="I118" i="30447" s="1"/>
  <c r="K118" i="30447" s="1"/>
  <c r="A119" i="30447"/>
  <c r="B119" i="30447"/>
  <c r="A120" i="30447"/>
  <c r="B120" i="30447"/>
  <c r="I120" i="30447" s="1"/>
  <c r="A121" i="30447"/>
  <c r="B121" i="30447"/>
  <c r="A122" i="30447"/>
  <c r="B122" i="30447"/>
  <c r="I122" i="30447" s="1"/>
  <c r="K122" i="30447" s="1"/>
  <c r="A123" i="30447"/>
  <c r="B123" i="30447"/>
  <c r="I123" i="30447" s="1"/>
  <c r="A124" i="30447"/>
  <c r="B124" i="30447"/>
  <c r="I124" i="30447" s="1"/>
  <c r="A125" i="30447"/>
  <c r="B125" i="30447"/>
  <c r="I125" i="30447" s="1"/>
  <c r="K125" i="30447" s="1"/>
  <c r="A126" i="30447"/>
  <c r="B126" i="30447"/>
  <c r="I126" i="30447" s="1"/>
  <c r="K126" i="30447" s="1"/>
  <c r="A127" i="30447"/>
  <c r="B127" i="30447"/>
  <c r="A128" i="30447"/>
  <c r="B128" i="30447"/>
  <c r="A129" i="30447"/>
  <c r="B129" i="30447"/>
  <c r="I129" i="30447" s="1"/>
  <c r="K129" i="30447" s="1"/>
  <c r="A130" i="30447"/>
  <c r="B130" i="30447"/>
  <c r="I130" i="30447" s="1"/>
  <c r="K130" i="30447" s="1"/>
  <c r="A131" i="30447"/>
  <c r="B131" i="30447"/>
  <c r="I131" i="30447" s="1"/>
  <c r="A132" i="30447"/>
  <c r="B132" i="30447"/>
  <c r="I132" i="30447" s="1"/>
  <c r="A133" i="30447"/>
  <c r="B133" i="30447"/>
  <c r="I133" i="30447" s="1"/>
  <c r="K133" i="30447" s="1"/>
  <c r="A134" i="30447"/>
  <c r="B134" i="30447"/>
  <c r="I134" i="30447" s="1"/>
  <c r="K134" i="30447" s="1"/>
  <c r="A135" i="30447"/>
  <c r="B135" i="30447"/>
  <c r="A136" i="30447"/>
  <c r="B136" i="30447"/>
  <c r="P136" i="30447" s="1"/>
  <c r="A137" i="30447"/>
  <c r="B137" i="30447"/>
  <c r="A138" i="30447"/>
  <c r="B138" i="30447"/>
  <c r="A139" i="30447"/>
  <c r="B139" i="30447"/>
  <c r="I139" i="30447" s="1"/>
  <c r="A140" i="30447"/>
  <c r="B140" i="30447"/>
  <c r="A141" i="30447"/>
  <c r="B141" i="30447"/>
  <c r="I141" i="30447" s="1"/>
  <c r="K141" i="30447" s="1"/>
  <c r="A142" i="30447"/>
  <c r="B142" i="30447"/>
  <c r="I142" i="30447" s="1"/>
  <c r="K142" i="30447" s="1"/>
  <c r="A143" i="30447"/>
  <c r="B143" i="30447"/>
  <c r="I143" i="30447" s="1"/>
  <c r="A144" i="30447"/>
  <c r="B144" i="30447"/>
  <c r="A145" i="30447"/>
  <c r="B145" i="30447"/>
  <c r="I145" i="30447" s="1"/>
  <c r="K145" i="30447" s="1"/>
  <c r="A146" i="30447"/>
  <c r="B146" i="30447"/>
  <c r="I146" i="30447" s="1"/>
  <c r="K146" i="30447" s="1"/>
  <c r="A147" i="30447"/>
  <c r="B147" i="30447"/>
  <c r="I147" i="30447" s="1"/>
  <c r="A148" i="30447"/>
  <c r="B148" i="30447"/>
  <c r="A149" i="30447"/>
  <c r="B149" i="30447"/>
  <c r="I149" i="30447" s="1"/>
  <c r="K149" i="30447" s="1"/>
  <c r="A150" i="30447"/>
  <c r="B150" i="30447"/>
  <c r="A151" i="30447"/>
  <c r="B151" i="30447"/>
  <c r="I151" i="30447" s="1"/>
  <c r="A152" i="30447"/>
  <c r="B152" i="30447"/>
  <c r="A153" i="30447"/>
  <c r="B153" i="30447"/>
  <c r="I153" i="30447" s="1"/>
  <c r="A154" i="30447"/>
  <c r="B154" i="30447"/>
  <c r="I154" i="30447" s="1"/>
  <c r="K154" i="30447" s="1"/>
  <c r="A155" i="30447"/>
  <c r="B155" i="30447"/>
  <c r="I155" i="30447" s="1"/>
  <c r="A156" i="30447"/>
  <c r="B156" i="30447"/>
  <c r="I156" i="30447" s="1"/>
  <c r="A157" i="30447"/>
  <c r="B157" i="30447"/>
  <c r="A158" i="30447"/>
  <c r="B158" i="30447"/>
  <c r="I158" i="30447" s="1"/>
  <c r="K158" i="30447" s="1"/>
  <c r="A159" i="30447"/>
  <c r="B159" i="30447"/>
  <c r="I159" i="30447" s="1"/>
  <c r="A160" i="30447"/>
  <c r="B160" i="30447"/>
  <c r="I160" i="30447" s="1"/>
  <c r="A161" i="30447"/>
  <c r="B161" i="30447"/>
  <c r="I161" i="30447" s="1"/>
  <c r="A162" i="30447"/>
  <c r="B162" i="30447"/>
  <c r="I162" i="30447" s="1"/>
  <c r="K162" i="30447" s="1"/>
  <c r="A163" i="30447"/>
  <c r="B163" i="30447"/>
  <c r="I163" i="30447" s="1"/>
  <c r="K163" i="30447" s="1"/>
  <c r="A164" i="30447"/>
  <c r="B164" i="30447"/>
  <c r="I164" i="30447" s="1"/>
  <c r="A165" i="30447"/>
  <c r="B165" i="30447"/>
  <c r="I165" i="30447" s="1"/>
  <c r="A166" i="30447"/>
  <c r="B166" i="30447"/>
  <c r="I166" i="30447" s="1"/>
  <c r="A167" i="30447"/>
  <c r="B167" i="30447"/>
  <c r="I167" i="30447" s="1"/>
  <c r="A168" i="30447"/>
  <c r="B168" i="30447"/>
  <c r="A169" i="30447"/>
  <c r="B169" i="30447"/>
  <c r="I169" i="30447" s="1"/>
  <c r="A170" i="30447"/>
  <c r="B170" i="30447"/>
  <c r="I170" i="30447" s="1"/>
  <c r="A171" i="30447"/>
  <c r="B171" i="30447"/>
  <c r="I171" i="30447" s="1"/>
  <c r="A172" i="30447"/>
  <c r="B172" i="30447"/>
  <c r="I172" i="30447" s="1"/>
  <c r="A173" i="30447"/>
  <c r="B173" i="30447"/>
  <c r="I173" i="30447" s="1"/>
  <c r="A174" i="30447"/>
  <c r="B174" i="30447"/>
  <c r="A175" i="30447"/>
  <c r="B175" i="30447"/>
  <c r="I175" i="30447" s="1"/>
  <c r="A176" i="30447"/>
  <c r="B176" i="30447"/>
  <c r="I176" i="30447" s="1"/>
  <c r="A177" i="30447"/>
  <c r="B177" i="30447"/>
  <c r="A178" i="30447"/>
  <c r="B178" i="30447"/>
  <c r="I178" i="30447" s="1"/>
  <c r="K178" i="30447" s="1"/>
  <c r="A179" i="30447"/>
  <c r="B179" i="30447"/>
  <c r="I179" i="30447" s="1"/>
  <c r="A180" i="30447"/>
  <c r="B180" i="30447"/>
  <c r="A181" i="30447"/>
  <c r="B181" i="30447"/>
  <c r="A182" i="30447"/>
  <c r="B182" i="30447"/>
  <c r="A183" i="30447"/>
  <c r="B183" i="30447"/>
  <c r="I183" i="30447" s="1"/>
  <c r="A184" i="30447"/>
  <c r="B184" i="30447"/>
  <c r="A185" i="30447"/>
  <c r="B185" i="30447"/>
  <c r="I185" i="30447" s="1"/>
  <c r="A186" i="30447"/>
  <c r="B186" i="30447"/>
  <c r="I186" i="30447" s="1"/>
  <c r="K186" i="30447" s="1"/>
  <c r="A187" i="30447"/>
  <c r="B187" i="30447"/>
  <c r="I187" i="30447" s="1"/>
  <c r="A188" i="30447"/>
  <c r="B188" i="30447"/>
  <c r="I188" i="30447" s="1"/>
  <c r="A189" i="30447"/>
  <c r="B189" i="30447"/>
  <c r="A190" i="30447"/>
  <c r="B190" i="30447"/>
  <c r="I190" i="30447" s="1"/>
  <c r="A191" i="30447"/>
  <c r="B191" i="30447"/>
  <c r="A192" i="30447"/>
  <c r="B192" i="30447"/>
  <c r="I192" i="30447" s="1"/>
  <c r="A193" i="30447"/>
  <c r="B193" i="30447"/>
  <c r="A194" i="30447"/>
  <c r="B194" i="30447"/>
  <c r="I194" i="30447" s="1"/>
  <c r="K194" i="30447" s="1"/>
  <c r="A195" i="30447"/>
  <c r="B195" i="30447"/>
  <c r="A196" i="30447"/>
  <c r="B196" i="30447"/>
  <c r="I196" i="30447" s="1"/>
  <c r="A197" i="30447"/>
  <c r="B197" i="30447"/>
  <c r="I197" i="30447" s="1"/>
  <c r="K197" i="30447" s="1"/>
  <c r="A198" i="30447"/>
  <c r="B198" i="30447"/>
  <c r="A199" i="30447"/>
  <c r="B199" i="30447"/>
  <c r="I199" i="30447" s="1"/>
  <c r="A200" i="30447"/>
  <c r="B200" i="30447"/>
  <c r="A201" i="30447"/>
  <c r="B201" i="30447"/>
  <c r="A202" i="30447"/>
  <c r="B202" i="30447"/>
  <c r="I202" i="30447" s="1"/>
  <c r="K202" i="30447" s="1"/>
  <c r="A203" i="30447"/>
  <c r="B203" i="30447"/>
  <c r="I203" i="30447" s="1"/>
  <c r="A204" i="30447"/>
  <c r="B204" i="30447"/>
  <c r="I204" i="30447" s="1"/>
  <c r="A205" i="30447"/>
  <c r="B205" i="30447"/>
  <c r="I205" i="30447" s="1"/>
  <c r="A206" i="30447"/>
  <c r="B206" i="30447"/>
  <c r="I206" i="30447" s="1"/>
  <c r="A207" i="30447"/>
  <c r="B207" i="30447"/>
  <c r="I207" i="30447" s="1"/>
  <c r="A208" i="30447"/>
  <c r="B208" i="30447"/>
  <c r="I208" i="30447" s="1"/>
  <c r="A209" i="30447"/>
  <c r="B209" i="30447"/>
  <c r="I209" i="30447" s="1"/>
  <c r="A210" i="30447"/>
  <c r="B210" i="30447"/>
  <c r="I210" i="30447" s="1"/>
  <c r="K210" i="30447" s="1"/>
  <c r="A211" i="30447"/>
  <c r="B211" i="30447"/>
  <c r="I211" i="30447" s="1"/>
  <c r="A212" i="30447"/>
  <c r="B212" i="30447"/>
  <c r="I212" i="30447" s="1"/>
  <c r="A213" i="30447"/>
  <c r="B213" i="30447"/>
  <c r="I213" i="30447" s="1"/>
  <c r="K213" i="30447" s="1"/>
  <c r="A214" i="30447"/>
  <c r="B214" i="30447"/>
  <c r="I214" i="30447" s="1"/>
  <c r="K214" i="30447" s="1"/>
  <c r="A215" i="30447"/>
  <c r="B215" i="30447"/>
  <c r="I215" i="30447" s="1"/>
  <c r="A216" i="30447"/>
  <c r="B216" i="30447"/>
  <c r="A217" i="30447"/>
  <c r="B217" i="30447"/>
  <c r="I217" i="30447" s="1"/>
  <c r="K217" i="30447" s="1"/>
  <c r="A218" i="30447"/>
  <c r="B218" i="30447"/>
  <c r="I218" i="30447" s="1"/>
  <c r="K218" i="30447" s="1"/>
  <c r="A219" i="30447"/>
  <c r="B219" i="30447"/>
  <c r="A220" i="30447"/>
  <c r="B220" i="30447"/>
  <c r="A221" i="30447"/>
  <c r="B221" i="30447"/>
  <c r="A222" i="30447"/>
  <c r="B222" i="30447"/>
  <c r="I222" i="30447" s="1"/>
  <c r="K222" i="30447" s="1"/>
  <c r="A223" i="30447"/>
  <c r="B223" i="30447"/>
  <c r="A224" i="30447"/>
  <c r="B224" i="30447"/>
  <c r="I224" i="30447" s="1"/>
  <c r="A225" i="30447"/>
  <c r="B225" i="30447"/>
  <c r="A226" i="30447"/>
  <c r="B226" i="30447"/>
  <c r="A227" i="30447"/>
  <c r="B227" i="30447"/>
  <c r="I227" i="30447" s="1"/>
  <c r="A228" i="30447"/>
  <c r="B228" i="30447"/>
  <c r="A229" i="30447"/>
  <c r="B229" i="30447"/>
  <c r="I229" i="30447" s="1"/>
  <c r="K229" i="30447" s="1"/>
  <c r="A230" i="30447"/>
  <c r="B230" i="30447"/>
  <c r="A231" i="30447"/>
  <c r="B231" i="30447"/>
  <c r="I231" i="30447" s="1"/>
  <c r="A232" i="30447"/>
  <c r="B232" i="30447"/>
  <c r="F232" i="30447" s="1"/>
  <c r="A233" i="30447"/>
  <c r="B233" i="30447"/>
  <c r="I233" i="30447" s="1"/>
  <c r="K233" i="30447" s="1"/>
  <c r="A234" i="30447"/>
  <c r="B234" i="30447"/>
  <c r="A235" i="30447"/>
  <c r="B235" i="30447"/>
  <c r="I235" i="30447" s="1"/>
  <c r="A236" i="30447"/>
  <c r="B236" i="30447"/>
  <c r="A237" i="30447"/>
  <c r="B237" i="30447"/>
  <c r="I237" i="30447" s="1"/>
  <c r="A238" i="30447"/>
  <c r="B238" i="30447"/>
  <c r="I238" i="30447" s="1"/>
  <c r="K238" i="30447" s="1"/>
  <c r="C238" i="30447"/>
  <c r="A239" i="30447"/>
  <c r="B239" i="30447"/>
  <c r="I239" i="30447" s="1"/>
  <c r="A240" i="30447"/>
  <c r="B240" i="30447"/>
  <c r="A241" i="30447"/>
  <c r="B241" i="30447"/>
  <c r="I241" i="30447" s="1"/>
  <c r="K241" i="30447" s="1"/>
  <c r="A242" i="30447"/>
  <c r="B242" i="30447"/>
  <c r="I242" i="30447" s="1"/>
  <c r="K242" i="30447" s="1"/>
  <c r="A243" i="30447"/>
  <c r="B243" i="30447"/>
  <c r="I243" i="30447" s="1"/>
  <c r="A244" i="30447"/>
  <c r="B244" i="30447"/>
  <c r="I244" i="30447" s="1"/>
  <c r="A245" i="30447"/>
  <c r="B245" i="30447"/>
  <c r="I245" i="30447" s="1"/>
  <c r="K245" i="30447" s="1"/>
  <c r="A246" i="30447"/>
  <c r="B246" i="30447"/>
  <c r="I246" i="30447" s="1"/>
  <c r="A247" i="30447"/>
  <c r="B247" i="30447"/>
  <c r="A248" i="30447"/>
  <c r="B248" i="30447"/>
  <c r="A249" i="30447"/>
  <c r="B249" i="30447"/>
  <c r="I249" i="30447" s="1"/>
  <c r="A250" i="30447"/>
  <c r="B250" i="30447"/>
  <c r="A251" i="30447"/>
  <c r="B251" i="30447"/>
  <c r="I251" i="30447" s="1"/>
  <c r="A252" i="30447"/>
  <c r="B252" i="30447"/>
  <c r="A253" i="30447"/>
  <c r="B253" i="30447"/>
  <c r="I253" i="30447" s="1"/>
  <c r="A254" i="30447"/>
  <c r="B254" i="30447"/>
  <c r="A255" i="30447"/>
  <c r="B255" i="30447"/>
  <c r="I255" i="30447" s="1"/>
  <c r="A256" i="30447"/>
  <c r="B256" i="30447"/>
  <c r="A257" i="30447"/>
  <c r="B257" i="30447"/>
  <c r="A258" i="30447"/>
  <c r="B258" i="30447"/>
  <c r="E258" i="30447" s="1"/>
  <c r="A259" i="30447"/>
  <c r="B259" i="30447"/>
  <c r="I259" i="30447" s="1"/>
  <c r="A260" i="30447"/>
  <c r="B260" i="30447"/>
  <c r="A261" i="30447"/>
  <c r="B261" i="30447"/>
  <c r="A262" i="30447"/>
  <c r="B262" i="30447"/>
  <c r="A263" i="30447"/>
  <c r="B263" i="30447"/>
  <c r="I263" i="30447" s="1"/>
  <c r="A264" i="30447"/>
  <c r="B264" i="30447"/>
  <c r="A265" i="30447"/>
  <c r="B265" i="30447"/>
  <c r="A266" i="30447"/>
  <c r="B266" i="30447"/>
  <c r="I266" i="30447" s="1"/>
  <c r="A267" i="30447"/>
  <c r="B267" i="30447"/>
  <c r="I267" i="30447" s="1"/>
  <c r="A268" i="30447"/>
  <c r="B268" i="30447"/>
  <c r="A269" i="30447"/>
  <c r="B269" i="30447"/>
  <c r="I269" i="30447" s="1"/>
  <c r="A270" i="30447"/>
  <c r="B270" i="30447"/>
  <c r="Q270" i="30447" s="1"/>
  <c r="R270" i="30447" s="1"/>
  <c r="A271" i="30447"/>
  <c r="B271" i="30447"/>
  <c r="I271" i="30447" s="1"/>
  <c r="A272" i="30447"/>
  <c r="B272" i="30447"/>
  <c r="A273" i="30447"/>
  <c r="B273" i="30447"/>
  <c r="I273" i="30447" s="1"/>
  <c r="K273" i="30447" s="1"/>
  <c r="A274" i="30447"/>
  <c r="B274" i="30447"/>
  <c r="I274" i="30447" s="1"/>
  <c r="K274" i="30447" s="1"/>
  <c r="A275" i="30447"/>
  <c r="B275" i="30447"/>
  <c r="A276" i="30447"/>
  <c r="B276" i="30447"/>
  <c r="A277" i="30447"/>
  <c r="B277" i="30447"/>
  <c r="I277" i="30447" s="1"/>
  <c r="K277" i="30447" s="1"/>
  <c r="A278" i="30447"/>
  <c r="B278" i="30447"/>
  <c r="A279" i="30447"/>
  <c r="B279" i="30447"/>
  <c r="A280" i="30447"/>
  <c r="B280" i="30447"/>
  <c r="A281" i="30447"/>
  <c r="B281" i="30447"/>
  <c r="I281" i="30447" s="1"/>
  <c r="A282" i="30447"/>
  <c r="B282" i="30447"/>
  <c r="I282" i="30447" s="1"/>
  <c r="K282" i="30447" s="1"/>
  <c r="A283" i="30447"/>
  <c r="B283" i="30447"/>
  <c r="I283" i="30447" s="1"/>
  <c r="A284" i="30447"/>
  <c r="B284" i="30447"/>
  <c r="I284" i="30447" s="1"/>
  <c r="A285" i="30447"/>
  <c r="B285" i="30447"/>
  <c r="I285" i="30447" s="1"/>
  <c r="K285" i="30447" s="1"/>
  <c r="A286" i="30447"/>
  <c r="B286" i="30447"/>
  <c r="A287" i="30447"/>
  <c r="B287" i="30447"/>
  <c r="I287" i="30447" s="1"/>
  <c r="A288" i="30447"/>
  <c r="B288" i="30447"/>
  <c r="A289" i="30447"/>
  <c r="B289" i="30447"/>
  <c r="A290" i="30447"/>
  <c r="B290" i="30447"/>
  <c r="I290" i="30447" s="1"/>
  <c r="A291" i="30447"/>
  <c r="B291" i="30447"/>
  <c r="A292" i="30447"/>
  <c r="B292" i="30447"/>
  <c r="I292" i="30447" s="1"/>
  <c r="A293" i="30447"/>
  <c r="B293" i="30447"/>
  <c r="I293" i="30447" s="1"/>
  <c r="A294" i="30447"/>
  <c r="B294" i="30447"/>
  <c r="I294" i="30447" s="1"/>
  <c r="K294" i="30447" s="1"/>
  <c r="A295" i="30447"/>
  <c r="B295" i="30447"/>
  <c r="I295" i="30447" s="1"/>
  <c r="A296" i="30447"/>
  <c r="B296" i="30447"/>
  <c r="I296" i="30447" s="1"/>
  <c r="A297" i="30447"/>
  <c r="B297" i="30447"/>
  <c r="A298" i="30447"/>
  <c r="B298" i="30447"/>
  <c r="O298" i="30447" s="1"/>
  <c r="A299" i="30447"/>
  <c r="B299" i="30447"/>
  <c r="A300" i="30447"/>
  <c r="B300" i="30447"/>
  <c r="A301" i="30447"/>
  <c r="B301" i="30447"/>
  <c r="A302" i="30447"/>
  <c r="B302" i="30447"/>
  <c r="I302" i="30447" s="1"/>
  <c r="K302" i="30447" s="1"/>
  <c r="A303" i="30447"/>
  <c r="B303" i="30447"/>
  <c r="A304" i="30447"/>
  <c r="B304" i="30447"/>
  <c r="I304" i="30447" s="1"/>
  <c r="A305" i="30447"/>
  <c r="B305" i="30447"/>
  <c r="I305" i="30447" s="1"/>
  <c r="A306" i="30447"/>
  <c r="B306" i="30447"/>
  <c r="I306" i="30447" s="1"/>
  <c r="K306" i="30447" s="1"/>
  <c r="A307" i="30447"/>
  <c r="B307" i="30447"/>
  <c r="A308" i="30447"/>
  <c r="B308" i="30447"/>
  <c r="I308" i="30447" s="1"/>
  <c r="A309" i="30447"/>
  <c r="B309" i="30447"/>
  <c r="A310" i="30447"/>
  <c r="B310" i="30447"/>
  <c r="A311" i="30447"/>
  <c r="B311" i="30447"/>
  <c r="I311" i="30447" s="1"/>
  <c r="A312" i="30447"/>
  <c r="B312" i="30447"/>
  <c r="I312" i="30447" s="1"/>
  <c r="K312" i="30447" s="1"/>
  <c r="A313" i="30447"/>
  <c r="B313" i="30447"/>
  <c r="I313" i="30447" s="1"/>
  <c r="K313" i="30447" s="1"/>
  <c r="A314" i="30447"/>
  <c r="B314" i="30447"/>
  <c r="I314" i="30447" s="1"/>
  <c r="K314" i="30447" s="1"/>
  <c r="Q314" i="30447"/>
  <c r="R314" i="30447" s="1"/>
  <c r="A315" i="30447"/>
  <c r="B315" i="30447"/>
  <c r="I315" i="30447" s="1"/>
  <c r="A316" i="30447"/>
  <c r="B316" i="30447"/>
  <c r="I316" i="30447" s="1"/>
  <c r="A317" i="30447"/>
  <c r="B317" i="30447"/>
  <c r="J317" i="30447" s="1"/>
  <c r="M317" i="30447" s="1"/>
  <c r="A318" i="30447"/>
  <c r="B318" i="30447"/>
  <c r="I318" i="30447" s="1"/>
  <c r="K318" i="30447" s="1"/>
  <c r="A319" i="30447"/>
  <c r="B319" i="30447"/>
  <c r="A320" i="30447"/>
  <c r="B320" i="30447"/>
  <c r="I320" i="30447" s="1"/>
  <c r="A321" i="30447"/>
  <c r="B321" i="30447"/>
  <c r="I321" i="30447" s="1"/>
  <c r="K321" i="30447" s="1"/>
  <c r="A322" i="30447"/>
  <c r="B322" i="30447"/>
  <c r="I322" i="30447" s="1"/>
  <c r="K322" i="30447" s="1"/>
  <c r="A323" i="30447"/>
  <c r="B323" i="30447"/>
  <c r="A324" i="30447"/>
  <c r="B324" i="30447"/>
  <c r="I324" i="30447" s="1"/>
  <c r="A325" i="30447"/>
  <c r="B325" i="30447"/>
  <c r="A326" i="30447"/>
  <c r="B326" i="30447"/>
  <c r="I326" i="30447" s="1"/>
  <c r="K326" i="30447" s="1"/>
  <c r="A327" i="30447"/>
  <c r="B327" i="30447"/>
  <c r="A328" i="30447"/>
  <c r="B328" i="30447"/>
  <c r="I328" i="30447" s="1"/>
  <c r="A329" i="30447"/>
  <c r="B329" i="30447"/>
  <c r="Q329" i="30447" s="1"/>
  <c r="R329" i="30447" s="1"/>
  <c r="A330" i="30447"/>
  <c r="B330" i="30447"/>
  <c r="I330" i="30447" s="1"/>
  <c r="A331" i="30447"/>
  <c r="B331" i="30447"/>
  <c r="A332" i="30447"/>
  <c r="B332" i="30447"/>
  <c r="I332" i="30447" s="1"/>
  <c r="A333" i="30447"/>
  <c r="B333" i="30447"/>
  <c r="F333" i="30447" s="1"/>
  <c r="A334" i="30447"/>
  <c r="B334" i="30447"/>
  <c r="I334" i="30447" s="1"/>
  <c r="K334" i="30447" s="1"/>
  <c r="A335" i="30447"/>
  <c r="B335" i="30447"/>
  <c r="I335" i="30447" s="1"/>
  <c r="A336" i="30447"/>
  <c r="B336" i="30447"/>
  <c r="A337" i="30447"/>
  <c r="B337" i="30447"/>
  <c r="I337" i="30447" s="1"/>
  <c r="K337" i="30447" s="1"/>
  <c r="A338" i="30447"/>
  <c r="B338" i="30447"/>
  <c r="D338" i="30447" s="1"/>
  <c r="A339" i="30447"/>
  <c r="B339" i="30447"/>
  <c r="I339" i="30447" s="1"/>
  <c r="A340" i="30447"/>
  <c r="B340" i="30447"/>
  <c r="A341" i="30447"/>
  <c r="B341" i="30447"/>
  <c r="I341" i="30447" s="1"/>
  <c r="K341" i="30447" s="1"/>
  <c r="A342" i="30447"/>
  <c r="B342" i="30447"/>
  <c r="A343" i="30447"/>
  <c r="B343" i="30447"/>
  <c r="I343" i="30447" s="1"/>
  <c r="A344" i="30447"/>
  <c r="B344" i="30447"/>
  <c r="A345" i="30447"/>
  <c r="B345" i="30447"/>
  <c r="A346" i="30447"/>
  <c r="B346" i="30447"/>
  <c r="A347" i="30447"/>
  <c r="B347" i="30447"/>
  <c r="I347" i="30447" s="1"/>
  <c r="A348" i="30447"/>
  <c r="B348" i="30447"/>
  <c r="I348" i="30447" s="1"/>
  <c r="A349" i="30447"/>
  <c r="B349" i="30447"/>
  <c r="A350" i="30447"/>
  <c r="B350" i="30447"/>
  <c r="I350" i="30447" s="1"/>
  <c r="K350" i="30447" s="1"/>
  <c r="A351" i="30447"/>
  <c r="B351" i="30447"/>
  <c r="A352" i="30447"/>
  <c r="B352" i="30447"/>
  <c r="I352" i="30447" s="1"/>
  <c r="A353" i="30447"/>
  <c r="B353" i="30447"/>
  <c r="A354" i="30447"/>
  <c r="B354" i="30447"/>
  <c r="A355" i="30447"/>
  <c r="B355" i="30447"/>
  <c r="I355" i="30447" s="1"/>
  <c r="A356" i="30447"/>
  <c r="B356" i="30447"/>
  <c r="C356" i="30447" s="1"/>
  <c r="A357" i="30447"/>
  <c r="B357" i="30447"/>
  <c r="I357" i="30447" s="1"/>
  <c r="A358" i="30447"/>
  <c r="B358" i="30447"/>
  <c r="A359" i="30447"/>
  <c r="B359" i="30447"/>
  <c r="I359" i="30447" s="1"/>
  <c r="A360" i="30447"/>
  <c r="B360" i="30447"/>
  <c r="A361" i="30447"/>
  <c r="B361" i="30447"/>
  <c r="I361" i="30447" s="1"/>
  <c r="A362" i="30447"/>
  <c r="B362" i="30447"/>
  <c r="I362" i="30447" s="1"/>
  <c r="K362" i="30447" s="1"/>
  <c r="A363" i="30447"/>
  <c r="B363" i="30447"/>
  <c r="I363" i="30447" s="1"/>
  <c r="A364" i="30447"/>
  <c r="B364" i="30447"/>
  <c r="I364" i="30447" s="1"/>
  <c r="A365" i="30447"/>
  <c r="B365" i="30447"/>
  <c r="I365" i="30447" s="1"/>
  <c r="K365" i="30447" s="1"/>
  <c r="A366" i="30447"/>
  <c r="B366" i="30447"/>
  <c r="I366" i="30447" s="1"/>
  <c r="K366" i="30447" s="1"/>
  <c r="A367" i="30447"/>
  <c r="B367" i="30447"/>
  <c r="I367" i="30447" s="1"/>
  <c r="A368" i="30447"/>
  <c r="B368" i="30447"/>
  <c r="I368" i="30447" s="1"/>
  <c r="A369" i="30447"/>
  <c r="B369" i="30447"/>
  <c r="I369" i="30447" s="1"/>
  <c r="K369" i="30447" s="1"/>
  <c r="A370" i="30447"/>
  <c r="B370" i="30447"/>
  <c r="I370" i="30447" s="1"/>
  <c r="K370" i="30447" s="1"/>
  <c r="A371" i="30447"/>
  <c r="B371" i="30447"/>
  <c r="I371" i="30447" s="1"/>
  <c r="A372" i="30447"/>
  <c r="B372" i="30447"/>
  <c r="I372" i="30447" s="1"/>
  <c r="A373" i="30447"/>
  <c r="B373" i="30447"/>
  <c r="A374" i="30447"/>
  <c r="B374" i="30447"/>
  <c r="I374" i="30447" s="1"/>
  <c r="K374" i="30447" s="1"/>
  <c r="A375" i="30447"/>
  <c r="B375" i="30447"/>
  <c r="A376" i="30447"/>
  <c r="B376" i="30447"/>
  <c r="A377" i="30447"/>
  <c r="B377" i="30447"/>
  <c r="I377" i="30447" s="1"/>
  <c r="K377" i="30447" s="1"/>
  <c r="A378" i="30447"/>
  <c r="B378" i="30447"/>
  <c r="A379" i="30447"/>
  <c r="B379" i="30447"/>
  <c r="I379" i="30447" s="1"/>
  <c r="A380" i="30447"/>
  <c r="B380" i="30447"/>
  <c r="A381" i="30447"/>
  <c r="B381" i="30447"/>
  <c r="P381" i="30447" s="1"/>
  <c r="A382" i="30447"/>
  <c r="B382" i="30447"/>
  <c r="I382" i="30447" s="1"/>
  <c r="A383" i="30447"/>
  <c r="B383" i="30447"/>
  <c r="A384" i="30447"/>
  <c r="B384" i="30447"/>
  <c r="I384" i="30447" s="1"/>
  <c r="A385" i="30447"/>
  <c r="B385" i="30447"/>
  <c r="J385" i="30447" s="1"/>
  <c r="M385" i="30447" s="1"/>
  <c r="A386" i="30447"/>
  <c r="B386" i="30447"/>
  <c r="I386" i="30447" s="1"/>
  <c r="K386" i="30447" s="1"/>
  <c r="A387" i="30447"/>
  <c r="B387" i="30447"/>
  <c r="I387" i="30447" s="1"/>
  <c r="A388" i="30447"/>
  <c r="B388" i="30447"/>
  <c r="A389" i="30447"/>
  <c r="B389" i="30447"/>
  <c r="A390" i="30447"/>
  <c r="B390" i="30447"/>
  <c r="I390" i="30447" s="1"/>
  <c r="K390" i="30447" s="1"/>
  <c r="A391" i="30447"/>
  <c r="B391" i="30447"/>
  <c r="Q391" i="30447" s="1"/>
  <c r="R391" i="30447" s="1"/>
  <c r="A392" i="30447"/>
  <c r="B392" i="30447"/>
  <c r="I392" i="30447" s="1"/>
  <c r="A393" i="30447"/>
  <c r="B393" i="30447"/>
  <c r="I393" i="30447" s="1"/>
  <c r="K393" i="30447" s="1"/>
  <c r="A394" i="30447"/>
  <c r="B394" i="30447"/>
  <c r="F394" i="30447" s="1"/>
  <c r="A395" i="30447"/>
  <c r="B395" i="30447"/>
  <c r="A396" i="30447"/>
  <c r="B396" i="30447"/>
  <c r="Q396" i="30447" s="1"/>
  <c r="R396" i="30447" s="1"/>
  <c r="A397" i="30447"/>
  <c r="B397" i="30447"/>
  <c r="I397" i="30447" s="1"/>
  <c r="K397" i="30447" s="1"/>
  <c r="A398" i="30447"/>
  <c r="B398" i="30447"/>
  <c r="I398" i="30447" s="1"/>
  <c r="K398" i="30447" s="1"/>
  <c r="A399" i="30447"/>
  <c r="B399" i="30447"/>
  <c r="O399" i="30447" s="1"/>
  <c r="A400" i="30447"/>
  <c r="B400" i="30447"/>
  <c r="I400" i="30447" s="1"/>
  <c r="A401" i="30447"/>
  <c r="B401" i="30447"/>
  <c r="I401" i="30447" s="1"/>
  <c r="A402" i="30447"/>
  <c r="B402" i="30447"/>
  <c r="I402" i="30447" s="1"/>
  <c r="K402" i="30447" s="1"/>
  <c r="A403" i="30447"/>
  <c r="B403" i="30447"/>
  <c r="I403" i="30447" s="1"/>
  <c r="K403" i="30447" s="1"/>
  <c r="A404" i="30447"/>
  <c r="B404" i="30447"/>
  <c r="I404" i="30447" s="1"/>
  <c r="A405" i="30447"/>
  <c r="B405" i="30447"/>
  <c r="I405" i="30447" s="1"/>
  <c r="A406" i="30447"/>
  <c r="B406" i="30447"/>
  <c r="A407" i="30447"/>
  <c r="B407" i="30447"/>
  <c r="A408" i="30447"/>
  <c r="B408" i="30447"/>
  <c r="I408" i="30447" s="1"/>
  <c r="A409" i="30447"/>
  <c r="B409" i="30447"/>
  <c r="I409" i="30447" s="1"/>
  <c r="A410" i="30447"/>
  <c r="B410" i="30447"/>
  <c r="I410" i="30447" s="1"/>
  <c r="K410" i="30447" s="1"/>
  <c r="A411" i="30447"/>
  <c r="B411" i="30447"/>
  <c r="I411" i="30447" s="1"/>
  <c r="A412" i="30447"/>
  <c r="B412" i="30447"/>
  <c r="A413" i="30447"/>
  <c r="B413" i="30447"/>
  <c r="A414" i="30447"/>
  <c r="B414" i="30447"/>
  <c r="A415" i="30447"/>
  <c r="B415" i="30447"/>
  <c r="I415" i="30447" s="1"/>
  <c r="A416" i="30447"/>
  <c r="B416" i="30447"/>
  <c r="I416" i="30447" s="1"/>
  <c r="A417" i="30447"/>
  <c r="B417" i="30447"/>
  <c r="I417" i="30447" s="1"/>
  <c r="A418" i="30447"/>
  <c r="B418" i="30447"/>
  <c r="C418" i="30447" s="1"/>
  <c r="A419" i="30447"/>
  <c r="B419" i="30447"/>
  <c r="I419" i="30447" s="1"/>
  <c r="A420" i="30447"/>
  <c r="B420" i="30447"/>
  <c r="I420" i="30447" s="1"/>
  <c r="K420" i="30447" s="1"/>
  <c r="A421" i="30447"/>
  <c r="B421" i="30447"/>
  <c r="I421" i="30447" s="1"/>
  <c r="P421" i="30447"/>
  <c r="A422" i="30447"/>
  <c r="B422" i="30447"/>
  <c r="I422" i="30447" s="1"/>
  <c r="K422" i="30447" s="1"/>
  <c r="A423" i="30447"/>
  <c r="B423" i="30447"/>
  <c r="I423" i="30447" s="1"/>
  <c r="A424" i="30447"/>
  <c r="B424" i="30447"/>
  <c r="I424" i="30447" s="1"/>
  <c r="A425" i="30447"/>
  <c r="B425" i="30447"/>
  <c r="I425" i="30447" s="1"/>
  <c r="K425" i="30447" s="1"/>
  <c r="A426" i="30447"/>
  <c r="B426" i="30447"/>
  <c r="A427" i="30447"/>
  <c r="B427" i="30447"/>
  <c r="I427" i="30447" s="1"/>
  <c r="K427" i="30447" s="1"/>
  <c r="A428" i="30447"/>
  <c r="B428" i="30447"/>
  <c r="I428" i="30447" s="1"/>
  <c r="A429" i="30447"/>
  <c r="B429" i="30447"/>
  <c r="P429" i="30447" s="1"/>
  <c r="A430" i="30447"/>
  <c r="B430" i="30447"/>
  <c r="I430" i="30447" s="1"/>
  <c r="K430" i="30447" s="1"/>
  <c r="A431" i="30447"/>
  <c r="B431" i="30447"/>
  <c r="I431" i="30447" s="1"/>
  <c r="A432" i="30447"/>
  <c r="B432" i="30447"/>
  <c r="I432" i="30447" s="1"/>
  <c r="A433" i="30447"/>
  <c r="B433" i="30447"/>
  <c r="A434" i="30447"/>
  <c r="B434" i="30447"/>
  <c r="I434" i="30447" s="1"/>
  <c r="K434" i="30447" s="1"/>
  <c r="A435" i="30447"/>
  <c r="B435" i="30447"/>
  <c r="I435" i="30447" s="1"/>
  <c r="A436" i="30447"/>
  <c r="B436" i="30447"/>
  <c r="P436" i="30447" s="1"/>
  <c r="A437" i="30447"/>
  <c r="B437" i="30447"/>
  <c r="A438" i="30447"/>
  <c r="B438" i="30447"/>
  <c r="A439" i="30447"/>
  <c r="B439" i="30447"/>
  <c r="A440" i="30447"/>
  <c r="B440" i="30447"/>
  <c r="I440" i="30447" s="1"/>
  <c r="A441" i="30447"/>
  <c r="B441" i="30447"/>
  <c r="I441" i="30447" s="1"/>
  <c r="K441" i="30447" s="1"/>
  <c r="A442" i="30447"/>
  <c r="B442" i="30447"/>
  <c r="I442" i="30447" s="1"/>
  <c r="K442" i="30447" s="1"/>
  <c r="A443" i="30447"/>
  <c r="B443" i="30447"/>
  <c r="I443" i="30447" s="1"/>
  <c r="A444" i="30447"/>
  <c r="B444" i="30447"/>
  <c r="I444" i="30447" s="1"/>
  <c r="A445" i="30447"/>
  <c r="B445" i="30447"/>
  <c r="A446" i="30447"/>
  <c r="B446" i="30447"/>
  <c r="A447" i="30447"/>
  <c r="B447" i="30447"/>
  <c r="I447" i="30447" s="1"/>
  <c r="A448" i="30447"/>
  <c r="B448" i="30447"/>
  <c r="I448" i="30447" s="1"/>
  <c r="A449" i="30447"/>
  <c r="B449" i="30447"/>
  <c r="I449" i="30447" s="1"/>
  <c r="A450" i="30447"/>
  <c r="B450" i="30447"/>
  <c r="Q450" i="30447" s="1"/>
  <c r="R450" i="30447" s="1"/>
  <c r="A451" i="30447"/>
  <c r="B451" i="30447"/>
  <c r="I451" i="30447" s="1"/>
  <c r="A452" i="30447"/>
  <c r="B452" i="30447"/>
  <c r="I452" i="30447" s="1"/>
  <c r="A453" i="30447"/>
  <c r="B453" i="30447"/>
  <c r="A454" i="30447"/>
  <c r="B454" i="30447"/>
  <c r="I454" i="30447" s="1"/>
  <c r="K454" i="30447" s="1"/>
  <c r="A455" i="30447"/>
  <c r="B455" i="30447"/>
  <c r="I455" i="30447" s="1"/>
  <c r="A456" i="30447"/>
  <c r="B456" i="30447"/>
  <c r="I456" i="30447" s="1"/>
  <c r="A457" i="30447"/>
  <c r="B457" i="30447"/>
  <c r="I457" i="30447" s="1"/>
  <c r="K457" i="30447" s="1"/>
  <c r="A458" i="30447"/>
  <c r="B458" i="30447"/>
  <c r="I458" i="30447" s="1"/>
  <c r="K458" i="30447" s="1"/>
  <c r="A459" i="30447"/>
  <c r="B459" i="30447"/>
  <c r="A460" i="30447"/>
  <c r="B460" i="30447"/>
  <c r="A461" i="30447"/>
  <c r="B461" i="30447"/>
  <c r="A462" i="30447"/>
  <c r="B462" i="30447"/>
  <c r="A463" i="30447"/>
  <c r="B463" i="30447"/>
  <c r="I463" i="30447" s="1"/>
  <c r="A464" i="30447"/>
  <c r="B464" i="30447"/>
  <c r="A465" i="30447"/>
  <c r="B465" i="30447"/>
  <c r="I465" i="30447" s="1"/>
  <c r="K465" i="30447" s="1"/>
  <c r="A466" i="30447"/>
  <c r="B466" i="30447"/>
  <c r="A467" i="30447"/>
  <c r="B467" i="30447"/>
  <c r="I467" i="30447" s="1"/>
  <c r="A468" i="30447"/>
  <c r="B468" i="30447"/>
  <c r="P468" i="30447" s="1"/>
  <c r="A469" i="30447"/>
  <c r="B469" i="30447"/>
  <c r="I469" i="30447" s="1"/>
  <c r="K469" i="30447" s="1"/>
  <c r="A470" i="30447"/>
  <c r="B470" i="30447"/>
  <c r="A471" i="30447"/>
  <c r="B471" i="30447"/>
  <c r="I471" i="30447" s="1"/>
  <c r="A472" i="30447"/>
  <c r="B472" i="30447"/>
  <c r="I472" i="30447" s="1"/>
  <c r="A473" i="30447"/>
  <c r="B473" i="30447"/>
  <c r="I473" i="30447" s="1"/>
  <c r="K473" i="30447" s="1"/>
  <c r="A474" i="30447"/>
  <c r="B474" i="30447"/>
  <c r="I474" i="30447" s="1"/>
  <c r="K474" i="30447" s="1"/>
  <c r="A475" i="30447"/>
  <c r="B475" i="30447"/>
  <c r="I475" i="30447" s="1"/>
  <c r="A476" i="30447"/>
  <c r="B476" i="30447"/>
  <c r="A477" i="30447"/>
  <c r="B477" i="30447"/>
  <c r="P477" i="30447" s="1"/>
  <c r="A478" i="30447"/>
  <c r="B478" i="30447"/>
  <c r="A479" i="30447"/>
  <c r="B479" i="30447"/>
  <c r="I479" i="30447" s="1"/>
  <c r="A480" i="30447"/>
  <c r="B480" i="30447"/>
  <c r="A481" i="30447"/>
  <c r="B481" i="30447"/>
  <c r="I481" i="30447" s="1"/>
  <c r="K481" i="30447" s="1"/>
  <c r="A482" i="30447"/>
  <c r="B482" i="30447"/>
  <c r="A483" i="30447"/>
  <c r="B483" i="30447"/>
  <c r="I483" i="30447" s="1"/>
  <c r="A484" i="30447"/>
  <c r="B484" i="30447"/>
  <c r="A485" i="30447"/>
  <c r="B485" i="30447"/>
  <c r="I485" i="30447" s="1"/>
  <c r="A486" i="30447"/>
  <c r="B486" i="30447"/>
  <c r="I486" i="30447" s="1"/>
  <c r="K486" i="30447" s="1"/>
  <c r="A487" i="30447"/>
  <c r="B487" i="30447"/>
  <c r="I487" i="30447" s="1"/>
  <c r="A488" i="30447"/>
  <c r="B488" i="30447"/>
  <c r="I488" i="30447" s="1"/>
  <c r="A489" i="30447"/>
  <c r="B489" i="30447"/>
  <c r="A490" i="30447"/>
  <c r="B490" i="30447"/>
  <c r="A491" i="30447"/>
  <c r="B491" i="30447"/>
  <c r="A492" i="30447"/>
  <c r="B492" i="30447"/>
  <c r="I492" i="30447" s="1"/>
  <c r="A493" i="30447"/>
  <c r="B493" i="30447"/>
  <c r="E493" i="30447" s="1"/>
  <c r="A494" i="30447"/>
  <c r="B494" i="30447"/>
  <c r="I494" i="30447" s="1"/>
  <c r="A495" i="30447"/>
  <c r="B495" i="30447"/>
  <c r="I495" i="30447" s="1"/>
  <c r="K495" i="30447" s="1"/>
  <c r="A496" i="30447"/>
  <c r="B496" i="30447"/>
  <c r="I496" i="30447" s="1"/>
  <c r="A497" i="30447"/>
  <c r="B497" i="30447"/>
  <c r="A498" i="30447"/>
  <c r="B498" i="30447"/>
  <c r="I498" i="30447" s="1"/>
  <c r="K498" i="30447" s="1"/>
  <c r="A499" i="30447"/>
  <c r="B499" i="30447"/>
  <c r="I499" i="30447" s="1"/>
  <c r="A500" i="30447"/>
  <c r="B500" i="30447"/>
  <c r="I500" i="30447" s="1"/>
  <c r="A501" i="30447"/>
  <c r="B501" i="30447"/>
  <c r="I501" i="30447" s="1"/>
  <c r="A502" i="30447"/>
  <c r="B502" i="30447"/>
  <c r="A503" i="30447"/>
  <c r="B503" i="30447"/>
  <c r="A504" i="30447"/>
  <c r="B504" i="30447"/>
  <c r="I504" i="30447" s="1"/>
  <c r="A505" i="30447"/>
  <c r="B505" i="30447"/>
  <c r="I505" i="30447" s="1"/>
  <c r="A506" i="30447"/>
  <c r="B506" i="30447"/>
  <c r="A507" i="30447"/>
  <c r="B507" i="30447"/>
  <c r="A508" i="30447"/>
  <c r="B508" i="30447"/>
  <c r="A509" i="30447"/>
  <c r="B509" i="30447"/>
  <c r="A510" i="30447"/>
  <c r="B510" i="30447"/>
  <c r="I510" i="30447" s="1"/>
  <c r="K510" i="30447" s="1"/>
  <c r="A511" i="30447"/>
  <c r="B511" i="30447"/>
  <c r="I511" i="30447" s="1"/>
  <c r="A512" i="30447"/>
  <c r="B512" i="30447"/>
  <c r="I512" i="30447" s="1"/>
  <c r="A513" i="30447"/>
  <c r="B513" i="30447"/>
  <c r="A514" i="30447"/>
  <c r="B514" i="30447"/>
  <c r="A515" i="30447"/>
  <c r="B515" i="30447"/>
  <c r="C515" i="30447" s="1"/>
  <c r="A516" i="30447"/>
  <c r="B516" i="30447"/>
  <c r="A517" i="30447"/>
  <c r="B517" i="30447"/>
  <c r="A518" i="30447"/>
  <c r="B518" i="30447"/>
  <c r="I518" i="30447" s="1"/>
  <c r="K518" i="30447" s="1"/>
  <c r="A519" i="30447"/>
  <c r="B519" i="30447"/>
  <c r="I519" i="30447" s="1"/>
  <c r="A520" i="30447"/>
  <c r="B520" i="30447"/>
  <c r="I520" i="30447" s="1"/>
  <c r="A521" i="30447"/>
  <c r="B521" i="30447"/>
  <c r="I521" i="30447" s="1"/>
  <c r="A522" i="30447"/>
  <c r="B522" i="30447"/>
  <c r="A523" i="30447"/>
  <c r="B523" i="30447"/>
  <c r="I523" i="30447" s="1"/>
  <c r="E523" i="30447"/>
  <c r="A524" i="30447"/>
  <c r="B524" i="30447"/>
  <c r="I524" i="30447" s="1"/>
  <c r="A525" i="30447"/>
  <c r="B525" i="30447"/>
  <c r="A526" i="30447"/>
  <c r="B526" i="30447"/>
  <c r="I526" i="30447" s="1"/>
  <c r="K526" i="30447" s="1"/>
  <c r="A527" i="30447"/>
  <c r="B527" i="30447"/>
  <c r="A528" i="30447"/>
  <c r="B528" i="30447"/>
  <c r="I528" i="30447" s="1"/>
  <c r="A529" i="30447"/>
  <c r="B529" i="30447"/>
  <c r="I529" i="30447" s="1"/>
  <c r="A530" i="30447"/>
  <c r="B530" i="30447"/>
  <c r="I530" i="30447" s="1"/>
  <c r="K530" i="30447" s="1"/>
  <c r="A531" i="30447"/>
  <c r="B531" i="30447"/>
  <c r="I531" i="30447" s="1"/>
  <c r="A532" i="30447"/>
  <c r="B532" i="30447"/>
  <c r="I532" i="30447" s="1"/>
  <c r="A533" i="30447"/>
  <c r="B533" i="30447"/>
  <c r="E533" i="30447" s="1"/>
  <c r="A534" i="30447"/>
  <c r="B534" i="30447"/>
  <c r="I534" i="30447" s="1"/>
  <c r="K534" i="30447" s="1"/>
  <c r="A535" i="30447"/>
  <c r="B535" i="30447"/>
  <c r="I535" i="30447" s="1"/>
  <c r="A536" i="30447"/>
  <c r="B536" i="30447"/>
  <c r="A537" i="30447"/>
  <c r="B537" i="30447"/>
  <c r="I537" i="30447" s="1"/>
  <c r="K537" i="30447" s="1"/>
  <c r="A538" i="30447"/>
  <c r="B538" i="30447"/>
  <c r="A539" i="30447"/>
  <c r="B539" i="30447"/>
  <c r="A540" i="30447"/>
  <c r="B540" i="30447"/>
  <c r="P540" i="30447" s="1"/>
  <c r="A541" i="30447"/>
  <c r="B541" i="30447"/>
  <c r="P541" i="30447" s="1"/>
  <c r="A542" i="30447"/>
  <c r="B542" i="30447"/>
  <c r="A543" i="30447"/>
  <c r="B543" i="30447"/>
  <c r="I543" i="30447" s="1"/>
  <c r="A544" i="30447"/>
  <c r="B544" i="30447"/>
  <c r="A545" i="30447"/>
  <c r="B545" i="30447"/>
  <c r="A546" i="30447"/>
  <c r="B546" i="30447"/>
  <c r="I546" i="30447" s="1"/>
  <c r="K546" i="30447" s="1"/>
  <c r="A547" i="30447"/>
  <c r="B547" i="30447"/>
  <c r="I547" i="30447" s="1"/>
  <c r="A548" i="30447"/>
  <c r="B548" i="30447"/>
  <c r="A549" i="30447"/>
  <c r="B549" i="30447"/>
  <c r="I549" i="30447" s="1"/>
  <c r="K549" i="30447" s="1"/>
  <c r="A550" i="30447"/>
  <c r="B550" i="30447"/>
  <c r="I550" i="30447" s="1"/>
  <c r="K550" i="30447" s="1"/>
  <c r="A551" i="30447"/>
  <c r="B551" i="30447"/>
  <c r="I551" i="30447" s="1"/>
  <c r="A552" i="30447"/>
  <c r="B552" i="30447"/>
  <c r="I552" i="30447" s="1"/>
  <c r="A553" i="30447"/>
  <c r="B553" i="30447"/>
  <c r="A554" i="30447"/>
  <c r="B554" i="30447"/>
  <c r="I554" i="30447" s="1"/>
  <c r="A555" i="30447"/>
  <c r="B555" i="30447"/>
  <c r="I555" i="30447" s="1"/>
  <c r="A556" i="30447"/>
  <c r="B556" i="30447"/>
  <c r="I556" i="30447" s="1"/>
  <c r="A557" i="30447"/>
  <c r="B557" i="30447"/>
  <c r="I557" i="30447" s="1"/>
  <c r="K557" i="30447" s="1"/>
  <c r="A558" i="30447"/>
  <c r="B558" i="30447"/>
  <c r="I558" i="30447" s="1"/>
  <c r="K558" i="30447" s="1"/>
  <c r="A559" i="30447"/>
  <c r="B559" i="30447"/>
  <c r="A560" i="30447"/>
  <c r="B560" i="30447"/>
  <c r="I560" i="30447" s="1"/>
  <c r="A561" i="30447"/>
  <c r="B561" i="30447"/>
  <c r="A562" i="30447"/>
  <c r="B562" i="30447"/>
  <c r="I562" i="30447" s="1"/>
  <c r="K562" i="30447" s="1"/>
  <c r="A563" i="30447"/>
  <c r="B563" i="30447"/>
  <c r="A564" i="30447"/>
  <c r="B564" i="30447"/>
  <c r="I564" i="30447" s="1"/>
  <c r="A565" i="30447"/>
  <c r="B565" i="30447"/>
  <c r="O565" i="30447" s="1"/>
  <c r="A566" i="30447"/>
  <c r="B566" i="30447"/>
  <c r="I566" i="30447" s="1"/>
  <c r="K566" i="30447" s="1"/>
  <c r="A567" i="30447"/>
  <c r="B567" i="30447"/>
  <c r="I567" i="30447" s="1"/>
  <c r="A568" i="30447"/>
  <c r="B568" i="30447"/>
  <c r="I568" i="30447" s="1"/>
  <c r="A569" i="30447"/>
  <c r="B569" i="30447"/>
  <c r="J569" i="30447" s="1"/>
  <c r="M569" i="30447" s="1"/>
  <c r="A570" i="30447"/>
  <c r="B570" i="30447"/>
  <c r="I570" i="30447" s="1"/>
  <c r="K570" i="30447" s="1"/>
  <c r="A571" i="30447"/>
  <c r="B571" i="30447"/>
  <c r="I571" i="30447" s="1"/>
  <c r="A572" i="30447"/>
  <c r="B572" i="30447"/>
  <c r="P572" i="30447"/>
  <c r="A573" i="30447"/>
  <c r="B573" i="30447"/>
  <c r="I573" i="30447" s="1"/>
  <c r="A574" i="30447"/>
  <c r="B574" i="30447"/>
  <c r="A575" i="30447"/>
  <c r="B575" i="30447"/>
  <c r="A576" i="30447"/>
  <c r="B576" i="30447"/>
  <c r="I576" i="30447" s="1"/>
  <c r="A577" i="30447"/>
  <c r="B577" i="30447"/>
  <c r="A578" i="30447"/>
  <c r="B578" i="30447"/>
  <c r="I578" i="30447" s="1"/>
  <c r="K578" i="30447" s="1"/>
  <c r="A579" i="30447"/>
  <c r="B579" i="30447"/>
  <c r="I579" i="30447" s="1"/>
  <c r="A580" i="30447"/>
  <c r="B580" i="30447"/>
  <c r="I580" i="30447" s="1"/>
  <c r="A581" i="30447"/>
  <c r="B581" i="30447"/>
  <c r="A582" i="30447"/>
  <c r="B582" i="30447"/>
  <c r="I582" i="30447" s="1"/>
  <c r="K582" i="30447" s="1"/>
  <c r="A583" i="30447"/>
  <c r="B583" i="30447"/>
  <c r="I583" i="30447" s="1"/>
  <c r="A584" i="30447"/>
  <c r="B584" i="30447"/>
  <c r="I584" i="30447" s="1"/>
  <c r="A585" i="30447"/>
  <c r="B585" i="30447"/>
  <c r="I585" i="30447" s="1"/>
  <c r="K585" i="30447" s="1"/>
  <c r="A586" i="30447"/>
  <c r="B586" i="30447"/>
  <c r="I586" i="30447" s="1"/>
  <c r="A587" i="30447"/>
  <c r="B587" i="30447"/>
  <c r="I587" i="30447" s="1"/>
  <c r="A588" i="30447"/>
  <c r="B588" i="30447"/>
  <c r="I588" i="30447" s="1"/>
  <c r="A589" i="30447"/>
  <c r="B589" i="30447"/>
  <c r="P589" i="30447" s="1"/>
  <c r="A590" i="30447"/>
  <c r="B590" i="30447"/>
  <c r="I590" i="30447" s="1"/>
  <c r="K590" i="30447" s="1"/>
  <c r="A591" i="30447"/>
  <c r="B591" i="30447"/>
  <c r="I591" i="30447" s="1"/>
  <c r="A592" i="30447"/>
  <c r="B592" i="30447"/>
  <c r="I592" i="30447" s="1"/>
  <c r="A593" i="30447"/>
  <c r="B593" i="30447"/>
  <c r="A594" i="30447"/>
  <c r="B594" i="30447"/>
  <c r="I594" i="30447" s="1"/>
  <c r="K594" i="30447" s="1"/>
  <c r="A595" i="30447"/>
  <c r="B595" i="30447"/>
  <c r="I595" i="30447" s="1"/>
  <c r="A596" i="30447"/>
  <c r="B596" i="30447"/>
  <c r="I596" i="30447" s="1"/>
  <c r="A597" i="30447"/>
  <c r="B597" i="30447"/>
  <c r="I597" i="30447" s="1"/>
  <c r="K597" i="30447" s="1"/>
  <c r="A598" i="30447"/>
  <c r="B598" i="30447"/>
  <c r="A599" i="30447"/>
  <c r="B599" i="30447"/>
  <c r="A600" i="30447"/>
  <c r="B600" i="30447"/>
  <c r="I600" i="30447" s="1"/>
  <c r="A601" i="30447"/>
  <c r="B601" i="30447"/>
  <c r="A602" i="30447"/>
  <c r="B602" i="30447"/>
  <c r="I602" i="30447" s="1"/>
  <c r="K602" i="30447" s="1"/>
  <c r="A603" i="30447"/>
  <c r="B603" i="30447"/>
  <c r="I603" i="30447" s="1"/>
  <c r="A604" i="30447"/>
  <c r="B604" i="30447"/>
  <c r="P604" i="30447" s="1"/>
  <c r="A605" i="30447"/>
  <c r="B605" i="30447"/>
  <c r="A606" i="30447"/>
  <c r="B606" i="30447"/>
  <c r="A607" i="30447"/>
  <c r="B607" i="30447"/>
  <c r="I607" i="30447" s="1"/>
  <c r="A608" i="30447"/>
  <c r="B608" i="30447"/>
  <c r="I608" i="30447" s="1"/>
  <c r="A609" i="30447"/>
  <c r="B609" i="30447"/>
  <c r="A610" i="30447"/>
  <c r="B610" i="30447"/>
  <c r="E610" i="30447" s="1"/>
  <c r="A611" i="30447"/>
  <c r="B611" i="30447"/>
  <c r="I611" i="30447" s="1"/>
  <c r="A612" i="30447"/>
  <c r="B612" i="30447"/>
  <c r="A613" i="30447"/>
  <c r="B613" i="30447"/>
  <c r="I613" i="30447" s="1"/>
  <c r="K613" i="30447" s="1"/>
  <c r="Q613" i="30447"/>
  <c r="R613" i="30447" s="1"/>
  <c r="A614" i="30447"/>
  <c r="B614" i="30447"/>
  <c r="I614" i="30447" s="1"/>
  <c r="K614" i="30447" s="1"/>
  <c r="A615" i="30447"/>
  <c r="B615" i="30447"/>
  <c r="I615" i="30447" s="1"/>
  <c r="A616" i="30447"/>
  <c r="B616" i="30447"/>
  <c r="I616" i="30447" s="1"/>
  <c r="A617" i="30447"/>
  <c r="B617" i="30447"/>
  <c r="I617" i="30447" s="1"/>
  <c r="A618" i="30447"/>
  <c r="B618" i="30447"/>
  <c r="I618" i="30447" s="1"/>
  <c r="K618" i="30447" s="1"/>
  <c r="A619" i="30447"/>
  <c r="B619" i="30447"/>
  <c r="I619" i="30447" s="1"/>
  <c r="K619" i="30447" s="1"/>
  <c r="A620" i="30447"/>
  <c r="B620" i="30447"/>
  <c r="I620" i="30447" s="1"/>
  <c r="A621" i="30447"/>
  <c r="B621" i="30447"/>
  <c r="I621" i="30447" s="1"/>
  <c r="A622" i="30447"/>
  <c r="B622" i="30447"/>
  <c r="I622" i="30447" s="1"/>
  <c r="K622" i="30447" s="1"/>
  <c r="A623" i="30447"/>
  <c r="B623" i="30447"/>
  <c r="I623" i="30447" s="1"/>
  <c r="A624" i="30447"/>
  <c r="B624" i="30447"/>
  <c r="I624" i="30447" s="1"/>
  <c r="A625" i="30447"/>
  <c r="B625" i="30447"/>
  <c r="I625" i="30447" s="1"/>
  <c r="K625" i="30447" s="1"/>
  <c r="A626" i="30447"/>
  <c r="B626" i="30447"/>
  <c r="I626" i="30447" s="1"/>
  <c r="K626" i="30447" s="1"/>
  <c r="A627" i="30447"/>
  <c r="B627" i="30447"/>
  <c r="I627" i="30447" s="1"/>
  <c r="A628" i="30447"/>
  <c r="B628" i="30447"/>
  <c r="I628" i="30447" s="1"/>
  <c r="A629" i="30447"/>
  <c r="B629" i="30447"/>
  <c r="I629" i="30447" s="1"/>
  <c r="A630" i="30447"/>
  <c r="B630" i="30447"/>
  <c r="I630" i="30447" s="1"/>
  <c r="K630" i="30447" s="1"/>
  <c r="A631" i="30447"/>
  <c r="B631" i="30447"/>
  <c r="I631" i="30447" s="1"/>
  <c r="A632" i="30447"/>
  <c r="B632" i="30447"/>
  <c r="I632" i="30447" s="1"/>
  <c r="A633" i="30447"/>
  <c r="B633" i="30447"/>
  <c r="I633" i="30447" s="1"/>
  <c r="A634" i="30447"/>
  <c r="B634" i="30447"/>
  <c r="I634" i="30447" s="1"/>
  <c r="A635" i="30447"/>
  <c r="B635" i="30447"/>
  <c r="Q635" i="30447" s="1"/>
  <c r="R635" i="30447" s="1"/>
  <c r="A636" i="30447"/>
  <c r="B636" i="30447"/>
  <c r="Q636" i="30447" s="1"/>
  <c r="R636" i="30447" s="1"/>
  <c r="A637" i="30447"/>
  <c r="B637" i="30447"/>
  <c r="I637" i="30447" s="1"/>
  <c r="K637" i="30447" s="1"/>
  <c r="A638" i="30447"/>
  <c r="B638" i="30447"/>
  <c r="I638" i="30447" s="1"/>
  <c r="K638" i="30447" s="1"/>
  <c r="A639" i="30447"/>
  <c r="B639" i="30447"/>
  <c r="I639" i="30447" s="1"/>
  <c r="A640" i="30447"/>
  <c r="B640" i="30447"/>
  <c r="A641" i="30447"/>
  <c r="B641" i="30447"/>
  <c r="I641" i="30447" s="1"/>
  <c r="K641" i="30447" s="1"/>
  <c r="A642" i="30447"/>
  <c r="B642" i="30447"/>
  <c r="A643" i="30447"/>
  <c r="B643" i="30447"/>
  <c r="I643" i="30447" s="1"/>
  <c r="A644" i="30447"/>
  <c r="B644" i="30447"/>
  <c r="A645" i="30447"/>
  <c r="B645" i="30447"/>
  <c r="A646" i="30447"/>
  <c r="B646" i="30447"/>
  <c r="D646" i="30447" s="1"/>
  <c r="A647" i="30447"/>
  <c r="B647" i="30447"/>
  <c r="I647" i="30447" s="1"/>
  <c r="A648" i="30447"/>
  <c r="B648" i="30447"/>
  <c r="I648" i="30447" s="1"/>
  <c r="A649" i="30447"/>
  <c r="B649" i="30447"/>
  <c r="A650" i="30447"/>
  <c r="B650" i="30447"/>
  <c r="I650" i="30447" s="1"/>
  <c r="K650" i="30447" s="1"/>
  <c r="A651" i="30447"/>
  <c r="B651" i="30447"/>
  <c r="A652" i="30447"/>
  <c r="B652" i="30447"/>
  <c r="I652" i="30447" s="1"/>
  <c r="A653" i="30447"/>
  <c r="B653" i="30447"/>
  <c r="A654" i="30447"/>
  <c r="B654" i="30447"/>
  <c r="I654" i="30447" s="1"/>
  <c r="K654" i="30447" s="1"/>
  <c r="A655" i="30447"/>
  <c r="B655" i="30447"/>
  <c r="I655" i="30447" s="1"/>
  <c r="K655" i="30447" s="1"/>
  <c r="A656" i="30447"/>
  <c r="B656" i="30447"/>
  <c r="I656" i="30447" s="1"/>
  <c r="K656" i="30447" s="1"/>
  <c r="A657" i="30447"/>
  <c r="B657" i="30447"/>
  <c r="I657" i="30447" s="1"/>
  <c r="A658" i="30447"/>
  <c r="B658" i="30447"/>
  <c r="I658" i="30447" s="1"/>
  <c r="K658" i="30447" s="1"/>
  <c r="A659" i="30447"/>
  <c r="B659" i="30447"/>
  <c r="A660" i="30447"/>
  <c r="B660" i="30447"/>
  <c r="I660" i="30447" s="1"/>
  <c r="K660" i="30447" s="1"/>
  <c r="A661" i="30447"/>
  <c r="B661" i="30447"/>
  <c r="A662" i="30447"/>
  <c r="B662" i="30447"/>
  <c r="I662" i="30447" s="1"/>
  <c r="K662" i="30447" s="1"/>
  <c r="A663" i="30447"/>
  <c r="B663" i="30447"/>
  <c r="A664" i="30447"/>
  <c r="B664" i="30447"/>
  <c r="I664" i="30447" s="1"/>
  <c r="A665" i="30447"/>
  <c r="B665" i="30447"/>
  <c r="I665" i="30447" s="1"/>
  <c r="K665" i="30447" s="1"/>
  <c r="A666" i="30447"/>
  <c r="B666" i="30447"/>
  <c r="I666" i="30447" s="1"/>
  <c r="K666" i="30447" s="1"/>
  <c r="A667" i="30447"/>
  <c r="B667" i="30447"/>
  <c r="I667" i="30447" s="1"/>
  <c r="A668" i="30447"/>
  <c r="B668" i="30447"/>
  <c r="A669" i="30447"/>
  <c r="B669" i="30447"/>
  <c r="P669" i="30447" s="1"/>
  <c r="A670" i="30447"/>
  <c r="B670" i="30447"/>
  <c r="I670" i="30447" s="1"/>
  <c r="K670" i="30447" s="1"/>
  <c r="A671" i="30447"/>
  <c r="B671" i="30447"/>
  <c r="I671" i="30447" s="1"/>
  <c r="A672" i="30447"/>
  <c r="B672" i="30447"/>
  <c r="I672" i="30447" s="1"/>
  <c r="A673" i="30447"/>
  <c r="B673" i="30447"/>
  <c r="A674" i="30447"/>
  <c r="B674" i="30447"/>
  <c r="I674" i="30447" s="1"/>
  <c r="A675" i="30447"/>
  <c r="B675" i="30447"/>
  <c r="I675" i="30447" s="1"/>
  <c r="A676" i="30447"/>
  <c r="B676" i="30447"/>
  <c r="I676" i="30447" s="1"/>
  <c r="A677" i="30447"/>
  <c r="B677" i="30447"/>
  <c r="A678" i="30447"/>
  <c r="B678" i="30447"/>
  <c r="I678" i="30447" s="1"/>
  <c r="K678" i="30447" s="1"/>
  <c r="A679" i="30447"/>
  <c r="B679" i="30447"/>
  <c r="I679" i="30447" s="1"/>
  <c r="A680" i="30447"/>
  <c r="B680" i="30447"/>
  <c r="D680" i="30447" s="1"/>
  <c r="A681" i="30447"/>
  <c r="B681" i="30447"/>
  <c r="I681" i="30447" s="1"/>
  <c r="K681" i="30447" s="1"/>
  <c r="A682" i="30447"/>
  <c r="B682" i="30447"/>
  <c r="I682" i="30447" s="1"/>
  <c r="A683" i="30447"/>
  <c r="B683" i="30447"/>
  <c r="I683" i="30447" s="1"/>
  <c r="A684" i="30447"/>
  <c r="B684" i="30447"/>
  <c r="A685" i="30447"/>
  <c r="B685" i="30447"/>
  <c r="A686" i="30447"/>
  <c r="B686" i="30447"/>
  <c r="A687" i="30447"/>
  <c r="B687" i="30447"/>
  <c r="A688" i="30447"/>
  <c r="B688" i="30447"/>
  <c r="A689" i="30447"/>
  <c r="B689" i="30447"/>
  <c r="I689" i="30447" s="1"/>
  <c r="A690" i="30447"/>
  <c r="B690" i="30447"/>
  <c r="A691" i="30447"/>
  <c r="B691" i="30447"/>
  <c r="I691" i="30447" s="1"/>
  <c r="A692" i="30447"/>
  <c r="B692" i="30447"/>
  <c r="A693" i="30447"/>
  <c r="B693" i="30447"/>
  <c r="I693" i="30447" s="1"/>
  <c r="K693" i="30447" s="1"/>
  <c r="A694" i="30447"/>
  <c r="B694" i="30447"/>
  <c r="A695" i="30447"/>
  <c r="B695" i="30447"/>
  <c r="I695" i="30447" s="1"/>
  <c r="A696" i="30447"/>
  <c r="B696" i="30447"/>
  <c r="A697" i="30447"/>
  <c r="B697" i="30447"/>
  <c r="I697" i="30447" s="1"/>
  <c r="A698" i="30447"/>
  <c r="B698" i="30447"/>
  <c r="I698" i="30447" s="1"/>
  <c r="A699" i="30447"/>
  <c r="B699" i="30447"/>
  <c r="A700" i="30447"/>
  <c r="B700" i="30447"/>
  <c r="I700" i="30447" s="1"/>
  <c r="K700" i="30447" s="1"/>
  <c r="A701" i="30447"/>
  <c r="B701" i="30447"/>
  <c r="P701" i="30447"/>
  <c r="A702" i="30447"/>
  <c r="B702" i="30447"/>
  <c r="I702" i="30447" s="1"/>
  <c r="K702" i="30447" s="1"/>
  <c r="A703" i="30447"/>
  <c r="B703" i="30447"/>
  <c r="A704" i="30447"/>
  <c r="B704" i="30447"/>
  <c r="I704" i="30447" s="1"/>
  <c r="A705" i="30447"/>
  <c r="B705" i="30447"/>
  <c r="I705" i="30447" s="1"/>
  <c r="A706" i="30447"/>
  <c r="B706" i="30447"/>
  <c r="I706" i="30447" s="1"/>
  <c r="A707" i="30447"/>
  <c r="B707" i="30447"/>
  <c r="I707" i="30447" s="1"/>
  <c r="A708" i="30447"/>
  <c r="B708" i="30447"/>
  <c r="Q708" i="30447" s="1"/>
  <c r="R708" i="30447" s="1"/>
  <c r="A709" i="30447"/>
  <c r="B709" i="30447"/>
  <c r="A710" i="30447"/>
  <c r="B710" i="30447"/>
  <c r="I710" i="30447" s="1"/>
  <c r="K710" i="30447" s="1"/>
  <c r="A711" i="30447"/>
  <c r="B711" i="30447"/>
  <c r="A712" i="30447"/>
  <c r="B712" i="30447"/>
  <c r="I712" i="30447" s="1"/>
  <c r="A713" i="30447"/>
  <c r="B713" i="30447"/>
  <c r="D713" i="30447" s="1"/>
  <c r="A714" i="30447"/>
  <c r="B714" i="30447"/>
  <c r="E714" i="30447" s="1"/>
  <c r="A715" i="30447"/>
  <c r="B715" i="30447"/>
  <c r="I715" i="30447" s="1"/>
  <c r="A716" i="30447"/>
  <c r="B716" i="30447"/>
  <c r="I716" i="30447" s="1"/>
  <c r="K716" i="30447" s="1"/>
  <c r="A717" i="30447"/>
  <c r="B717" i="30447"/>
  <c r="A718" i="30447"/>
  <c r="B718" i="30447"/>
  <c r="I718" i="30447" s="1"/>
  <c r="K718" i="30447" s="1"/>
  <c r="A719" i="30447"/>
  <c r="B719" i="30447"/>
  <c r="I719" i="30447" s="1"/>
  <c r="A720" i="30447"/>
  <c r="B720" i="30447"/>
  <c r="I720" i="30447" s="1"/>
  <c r="A721" i="30447"/>
  <c r="B721" i="30447"/>
  <c r="I721" i="30447" s="1"/>
  <c r="K721" i="30447" s="1"/>
  <c r="A722" i="30447"/>
  <c r="B722" i="30447"/>
  <c r="A723" i="30447"/>
  <c r="B723" i="30447"/>
  <c r="I723" i="30447" s="1"/>
  <c r="A724" i="30447"/>
  <c r="B724" i="30447"/>
  <c r="I724" i="30447" s="1"/>
  <c r="A725" i="30447"/>
  <c r="B725" i="30447"/>
  <c r="I725" i="30447" s="1"/>
  <c r="A726" i="30447"/>
  <c r="B726" i="30447"/>
  <c r="A727" i="30447"/>
  <c r="B727" i="30447"/>
  <c r="I727" i="30447" s="1"/>
  <c r="A728" i="30447"/>
  <c r="B728" i="30447"/>
  <c r="I728" i="30447" s="1"/>
  <c r="K728" i="30447" s="1"/>
  <c r="A729" i="30447"/>
  <c r="B729" i="30447"/>
  <c r="I729" i="30447" s="1"/>
  <c r="K729" i="30447" s="1"/>
  <c r="A730" i="30447"/>
  <c r="B730" i="30447"/>
  <c r="A731" i="30447"/>
  <c r="B731" i="30447"/>
  <c r="I731" i="30447" s="1"/>
  <c r="A732" i="30447"/>
  <c r="B732" i="30447"/>
  <c r="I732" i="30447" s="1"/>
  <c r="A733" i="30447"/>
  <c r="B733" i="30447"/>
  <c r="I733" i="30447" s="1"/>
  <c r="K733" i="30447" s="1"/>
  <c r="A734" i="30447"/>
  <c r="B734" i="30447"/>
  <c r="I734" i="30447" s="1"/>
  <c r="A735" i="30447"/>
  <c r="B735" i="30447"/>
  <c r="I735" i="30447" s="1"/>
  <c r="A736" i="30447"/>
  <c r="B736" i="30447"/>
  <c r="I736" i="30447" s="1"/>
  <c r="A737" i="30447"/>
  <c r="B737" i="30447"/>
  <c r="I737" i="30447" s="1"/>
  <c r="A738" i="30447"/>
  <c r="B738" i="30447"/>
  <c r="P738" i="30447" s="1"/>
  <c r="A739" i="30447"/>
  <c r="B739" i="30447"/>
  <c r="A740" i="30447"/>
  <c r="B740" i="30447"/>
  <c r="I740" i="30447" s="1"/>
  <c r="A741" i="30447"/>
  <c r="B741" i="30447"/>
  <c r="I741" i="30447" s="1"/>
  <c r="A742" i="30447"/>
  <c r="B742" i="30447"/>
  <c r="I742" i="30447" s="1"/>
  <c r="K742" i="30447" s="1"/>
  <c r="A743" i="30447"/>
  <c r="B743" i="30447"/>
  <c r="I743" i="30447" s="1"/>
  <c r="A744" i="30447"/>
  <c r="B744" i="30447"/>
  <c r="I744" i="30447" s="1"/>
  <c r="A745" i="30447"/>
  <c r="B745" i="30447"/>
  <c r="I745" i="30447" s="1"/>
  <c r="K745" i="30447" s="1"/>
  <c r="P745" i="30447"/>
  <c r="A746" i="30447"/>
  <c r="B746" i="30447"/>
  <c r="I746" i="30447" s="1"/>
  <c r="K746" i="30447" s="1"/>
  <c r="A747" i="30447"/>
  <c r="B747" i="30447"/>
  <c r="A748" i="30447"/>
  <c r="B748" i="30447"/>
  <c r="I748" i="30447" s="1"/>
  <c r="A749" i="30447"/>
  <c r="B749" i="30447"/>
  <c r="A750" i="30447"/>
  <c r="B750" i="30447"/>
  <c r="I750" i="30447" s="1"/>
  <c r="K750" i="30447" s="1"/>
  <c r="A751" i="30447"/>
  <c r="B751" i="30447"/>
  <c r="I751" i="30447" s="1"/>
  <c r="K751" i="30447" s="1"/>
  <c r="A752" i="30447"/>
  <c r="B752" i="30447"/>
  <c r="I752" i="30447" s="1"/>
  <c r="A753" i="30447"/>
  <c r="B753" i="30447"/>
  <c r="P753" i="30447" s="1"/>
  <c r="A754" i="30447"/>
  <c r="B754" i="30447"/>
  <c r="A755" i="30447"/>
  <c r="B755" i="30447"/>
  <c r="A756" i="30447"/>
  <c r="B756" i="30447"/>
  <c r="I756" i="30447" s="1"/>
  <c r="A757" i="30447"/>
  <c r="B757" i="30447"/>
  <c r="I757" i="30447" s="1"/>
  <c r="A758" i="30447"/>
  <c r="B758" i="30447"/>
  <c r="A759" i="30447"/>
  <c r="B759" i="30447"/>
  <c r="A760" i="30447"/>
  <c r="B760" i="30447"/>
  <c r="A761" i="30447"/>
  <c r="B761" i="30447"/>
  <c r="A762" i="30447"/>
  <c r="B762" i="30447"/>
  <c r="A763" i="30447"/>
  <c r="B763" i="30447"/>
  <c r="I763" i="30447" s="1"/>
  <c r="A764" i="30447"/>
  <c r="B764" i="30447"/>
  <c r="A765" i="30447"/>
  <c r="B765" i="30447"/>
  <c r="I765" i="30447" s="1"/>
  <c r="A766" i="30447"/>
  <c r="B766" i="30447"/>
  <c r="I766" i="30447" s="1"/>
  <c r="K766" i="30447" s="1"/>
  <c r="A767" i="30447"/>
  <c r="B767" i="30447"/>
  <c r="I767" i="30447" s="1"/>
  <c r="A768" i="30447"/>
  <c r="B768" i="30447"/>
  <c r="I768" i="30447" s="1"/>
  <c r="A769" i="30447"/>
  <c r="B769" i="30447"/>
  <c r="A770" i="30447"/>
  <c r="B770" i="30447"/>
  <c r="A771" i="30447"/>
  <c r="B771" i="30447"/>
  <c r="A772" i="30447"/>
  <c r="B772" i="30447"/>
  <c r="I772" i="30447" s="1"/>
  <c r="A773" i="30447"/>
  <c r="B773" i="30447"/>
  <c r="P773" i="30447" s="1"/>
  <c r="A774" i="30447"/>
  <c r="B774" i="30447"/>
  <c r="I774" i="30447" s="1"/>
  <c r="K774" i="30447" s="1"/>
  <c r="A775" i="30447"/>
  <c r="B775" i="30447"/>
  <c r="I775" i="30447" s="1"/>
  <c r="A776" i="30447"/>
  <c r="B776" i="30447"/>
  <c r="I776" i="30447" s="1"/>
  <c r="A777" i="30447"/>
  <c r="B777" i="30447"/>
  <c r="I777" i="30447" s="1"/>
  <c r="K777" i="30447" s="1"/>
  <c r="A778" i="30447"/>
  <c r="B778" i="30447"/>
  <c r="A779" i="30447"/>
  <c r="B779" i="30447"/>
  <c r="I779" i="30447" s="1"/>
  <c r="A780" i="30447"/>
  <c r="B780" i="30447"/>
  <c r="A781" i="30447"/>
  <c r="B781" i="30447"/>
  <c r="I781" i="30447" s="1"/>
  <c r="A782" i="30447"/>
  <c r="B782" i="30447"/>
  <c r="A783" i="30447"/>
  <c r="B783" i="30447"/>
  <c r="I783" i="30447" s="1"/>
  <c r="A784" i="30447"/>
  <c r="B784" i="30447"/>
  <c r="I784" i="30447" s="1"/>
  <c r="A785" i="30447"/>
  <c r="B785" i="30447"/>
  <c r="P785" i="30447" s="1"/>
  <c r="A786" i="30447"/>
  <c r="B786" i="30447"/>
  <c r="I786" i="30447" s="1"/>
  <c r="K786" i="30447" s="1"/>
  <c r="A787" i="30447"/>
  <c r="B787" i="30447"/>
  <c r="A788" i="30447"/>
  <c r="B788" i="30447"/>
  <c r="I788" i="30447" s="1"/>
  <c r="A789" i="30447"/>
  <c r="B789" i="30447"/>
  <c r="I789" i="30447" s="1"/>
  <c r="K789" i="30447" s="1"/>
  <c r="A790" i="30447"/>
  <c r="B790" i="30447"/>
  <c r="I790" i="30447" s="1"/>
  <c r="K790" i="30447" s="1"/>
  <c r="A791" i="30447"/>
  <c r="B791" i="30447"/>
  <c r="I791" i="30447" s="1"/>
  <c r="A792" i="30447"/>
  <c r="B792" i="30447"/>
  <c r="I792" i="30447" s="1"/>
  <c r="A793" i="30447"/>
  <c r="B793" i="30447"/>
  <c r="A794" i="30447"/>
  <c r="B794" i="30447"/>
  <c r="A795" i="30447"/>
  <c r="B795" i="30447"/>
  <c r="I795" i="30447" s="1"/>
  <c r="K795" i="30447" s="1"/>
  <c r="A796" i="30447"/>
  <c r="B796" i="30447"/>
  <c r="I796" i="30447" s="1"/>
  <c r="A797" i="30447"/>
  <c r="B797" i="30447"/>
  <c r="F797" i="30447" s="1"/>
  <c r="A798" i="30447"/>
  <c r="B798" i="30447"/>
  <c r="I798" i="30447" s="1"/>
  <c r="K798" i="30447" s="1"/>
  <c r="A799" i="30447"/>
  <c r="B799" i="30447"/>
  <c r="I799" i="30447" s="1"/>
  <c r="K799" i="30447" s="1"/>
  <c r="A800" i="30447"/>
  <c r="B800" i="30447"/>
  <c r="I800" i="30447" s="1"/>
  <c r="A801" i="30447"/>
  <c r="B801" i="30447"/>
  <c r="P801" i="30447" s="1"/>
  <c r="A802" i="30447"/>
  <c r="B802" i="30447"/>
  <c r="J802" i="30447" s="1"/>
  <c r="M802" i="30447" s="1"/>
  <c r="A803" i="30447"/>
  <c r="B803" i="30447"/>
  <c r="I803" i="30447" s="1"/>
  <c r="A804" i="30447"/>
  <c r="B804" i="30447"/>
  <c r="A805" i="30447"/>
  <c r="B805" i="30447"/>
  <c r="I805" i="30447" s="1"/>
  <c r="A806" i="30447"/>
  <c r="B806" i="30447"/>
  <c r="A807" i="30447"/>
  <c r="B807" i="30447"/>
  <c r="A808" i="30447"/>
  <c r="B808" i="30447"/>
  <c r="A809" i="30447"/>
  <c r="B809" i="30447"/>
  <c r="I809" i="30447" s="1"/>
  <c r="K809" i="30447" s="1"/>
  <c r="A810" i="30447"/>
  <c r="B810" i="30447"/>
  <c r="A811" i="30447"/>
  <c r="B811" i="30447"/>
  <c r="I811" i="30447" s="1"/>
  <c r="A812" i="30447"/>
  <c r="B812" i="30447"/>
  <c r="I812" i="30447" s="1"/>
  <c r="A813" i="30447"/>
  <c r="B813" i="30447"/>
  <c r="F813" i="30447" s="1"/>
  <c r="A814" i="30447"/>
  <c r="B814" i="30447"/>
  <c r="I814" i="30447" s="1"/>
  <c r="K814" i="30447" s="1"/>
  <c r="A815" i="30447"/>
  <c r="B815" i="30447"/>
  <c r="I815" i="30447" s="1"/>
  <c r="A816" i="30447"/>
  <c r="B816" i="30447"/>
  <c r="I816" i="30447" s="1"/>
  <c r="K816" i="30447" s="1"/>
  <c r="A817" i="30447"/>
  <c r="B817" i="30447"/>
  <c r="A818" i="30447"/>
  <c r="B818" i="30447"/>
  <c r="I818" i="30447" s="1"/>
  <c r="K818" i="30447" s="1"/>
  <c r="A819" i="30447"/>
  <c r="B819" i="30447"/>
  <c r="I819" i="30447" s="1"/>
  <c r="K819" i="30447" s="1"/>
  <c r="A820" i="30447"/>
  <c r="B820" i="30447"/>
  <c r="I820" i="30447" s="1"/>
  <c r="A821" i="30447"/>
  <c r="B821" i="30447"/>
  <c r="I821" i="30447" s="1"/>
  <c r="K821" i="30447" s="1"/>
  <c r="A822" i="30447"/>
  <c r="B822" i="30447"/>
  <c r="I822" i="30447" s="1"/>
  <c r="A823" i="30447"/>
  <c r="B823" i="30447"/>
  <c r="I823" i="30447" s="1"/>
  <c r="A824" i="30447"/>
  <c r="B824" i="30447"/>
  <c r="I824" i="30447" s="1"/>
  <c r="A825" i="30447"/>
  <c r="B825" i="30447"/>
  <c r="I825" i="30447" s="1"/>
  <c r="A826" i="30447"/>
  <c r="B826" i="30447"/>
  <c r="Q826" i="30447" s="1"/>
  <c r="R826" i="30447" s="1"/>
  <c r="A827" i="30447"/>
  <c r="B827" i="30447"/>
  <c r="I827" i="30447" s="1"/>
  <c r="A828" i="30447"/>
  <c r="B828" i="30447"/>
  <c r="A829" i="30447"/>
  <c r="B829" i="30447"/>
  <c r="A830" i="30447"/>
  <c r="B830" i="30447"/>
  <c r="I830" i="30447" s="1"/>
  <c r="K830" i="30447" s="1"/>
  <c r="A831" i="30447"/>
  <c r="B831" i="30447"/>
  <c r="I831" i="30447" s="1"/>
  <c r="A832" i="30447"/>
  <c r="B832" i="30447"/>
  <c r="I832" i="30447" s="1"/>
  <c r="K832" i="30447" s="1"/>
  <c r="A833" i="30447"/>
  <c r="B833" i="30447"/>
  <c r="I833" i="30447" s="1"/>
  <c r="A834" i="30447"/>
  <c r="B834" i="30447"/>
  <c r="A835" i="30447"/>
  <c r="B835" i="30447"/>
  <c r="I835" i="30447" s="1"/>
  <c r="A836" i="30447"/>
  <c r="B836" i="30447"/>
  <c r="A837" i="30447"/>
  <c r="B837" i="30447"/>
  <c r="I837" i="30447" s="1"/>
  <c r="A838" i="30447"/>
  <c r="B838" i="30447"/>
  <c r="A839" i="30447"/>
  <c r="B839" i="30447"/>
  <c r="I839" i="30447" s="1"/>
  <c r="A840" i="30447"/>
  <c r="B840" i="30447"/>
  <c r="D840" i="30447" s="1"/>
  <c r="A841" i="30447"/>
  <c r="B841" i="30447"/>
  <c r="I841" i="30447" s="1"/>
  <c r="A842" i="30447"/>
  <c r="B842" i="30447"/>
  <c r="A843" i="30447"/>
  <c r="B843" i="30447"/>
  <c r="I843" i="30447" s="1"/>
  <c r="A844" i="30447"/>
  <c r="B844" i="30447"/>
  <c r="A845" i="30447"/>
  <c r="B845" i="30447"/>
  <c r="I845" i="30447" s="1"/>
  <c r="K845" i="30447" s="1"/>
  <c r="A846" i="30447"/>
  <c r="B846" i="30447"/>
  <c r="A847" i="30447"/>
  <c r="B847" i="30447"/>
  <c r="A848" i="30447"/>
  <c r="B848" i="30447"/>
  <c r="A849" i="30447"/>
  <c r="B849" i="30447"/>
  <c r="A850" i="30447"/>
  <c r="B850" i="30447"/>
  <c r="A851" i="30447"/>
  <c r="B851" i="30447"/>
  <c r="I851" i="30447" s="1"/>
  <c r="A852" i="30447"/>
  <c r="B852" i="30447"/>
  <c r="I852" i="30447" s="1"/>
  <c r="A853" i="30447"/>
  <c r="B853" i="30447"/>
  <c r="I853" i="30447" s="1"/>
  <c r="A854" i="30447"/>
  <c r="B854" i="30447"/>
  <c r="I854" i="30447" s="1"/>
  <c r="K854" i="30447" s="1"/>
  <c r="A855" i="30447"/>
  <c r="B855" i="30447"/>
  <c r="I855" i="30447" s="1"/>
  <c r="A856" i="30447"/>
  <c r="B856" i="30447"/>
  <c r="I856" i="30447" s="1"/>
  <c r="A857" i="30447"/>
  <c r="B857" i="30447"/>
  <c r="I857" i="30447" s="1"/>
  <c r="K857" i="30447" s="1"/>
  <c r="A858" i="30447"/>
  <c r="B858" i="30447"/>
  <c r="Q858" i="30447" s="1"/>
  <c r="R858" i="30447" s="1"/>
  <c r="A859" i="30447"/>
  <c r="B859" i="30447"/>
  <c r="I859" i="30447" s="1"/>
  <c r="K859" i="30447" s="1"/>
  <c r="A860" i="30447"/>
  <c r="B860" i="30447"/>
  <c r="I860" i="30447" s="1"/>
  <c r="A861" i="30447"/>
  <c r="B861" i="30447"/>
  <c r="A862" i="30447"/>
  <c r="B862" i="30447"/>
  <c r="I862" i="30447" s="1"/>
  <c r="K862" i="30447" s="1"/>
  <c r="A863" i="30447"/>
  <c r="B863" i="30447"/>
  <c r="A864" i="30447"/>
  <c r="B864" i="30447"/>
  <c r="I864" i="30447" s="1"/>
  <c r="A865" i="30447"/>
  <c r="B865" i="30447"/>
  <c r="A866" i="30447"/>
  <c r="B866" i="30447"/>
  <c r="F866" i="30447" s="1"/>
  <c r="A867" i="30447"/>
  <c r="B867" i="30447"/>
  <c r="I867" i="30447" s="1"/>
  <c r="A868" i="30447"/>
  <c r="B868" i="30447"/>
  <c r="I868" i="30447" s="1"/>
  <c r="A869" i="30447"/>
  <c r="B869" i="30447"/>
  <c r="I869" i="30447" s="1"/>
  <c r="A870" i="30447"/>
  <c r="B870" i="30447"/>
  <c r="I870" i="30447" s="1"/>
  <c r="K870" i="30447" s="1"/>
  <c r="A871" i="30447"/>
  <c r="B871" i="30447"/>
  <c r="I871" i="30447" s="1"/>
  <c r="A872" i="30447"/>
  <c r="B872" i="30447"/>
  <c r="I872" i="30447" s="1"/>
  <c r="A873" i="30447"/>
  <c r="B873" i="30447"/>
  <c r="P873" i="30447" s="1"/>
  <c r="A874" i="30447"/>
  <c r="B874" i="30447"/>
  <c r="A875" i="30447"/>
  <c r="B875" i="30447"/>
  <c r="I875" i="30447" s="1"/>
  <c r="A876" i="30447"/>
  <c r="B876" i="30447"/>
  <c r="A877" i="30447"/>
  <c r="B877" i="30447"/>
  <c r="I877" i="30447" s="1"/>
  <c r="A878" i="30447"/>
  <c r="B878" i="30447"/>
  <c r="I878" i="30447" s="1"/>
  <c r="A879" i="30447"/>
  <c r="B879" i="30447"/>
  <c r="I879" i="30447" s="1"/>
  <c r="A880" i="30447"/>
  <c r="B880" i="30447"/>
  <c r="I880" i="30447" s="1"/>
  <c r="A881" i="30447"/>
  <c r="B881" i="30447"/>
  <c r="P881" i="30447" s="1"/>
  <c r="A882" i="30447"/>
  <c r="B882" i="30447"/>
  <c r="P882" i="30447" s="1"/>
  <c r="A883" i="30447"/>
  <c r="B883" i="30447"/>
  <c r="I883" i="30447" s="1"/>
  <c r="A884" i="30447"/>
  <c r="B884" i="30447"/>
  <c r="A885" i="30447"/>
  <c r="B885" i="30447"/>
  <c r="A886" i="30447"/>
  <c r="B886" i="30447"/>
  <c r="I886" i="30447" s="1"/>
  <c r="K886" i="30447" s="1"/>
  <c r="A887" i="30447"/>
  <c r="B887" i="30447"/>
  <c r="I887" i="30447" s="1"/>
  <c r="A888" i="30447"/>
  <c r="B888" i="30447"/>
  <c r="I888" i="30447" s="1"/>
  <c r="A889" i="30447"/>
  <c r="B889" i="30447"/>
  <c r="A890" i="30447"/>
  <c r="B890" i="30447"/>
  <c r="I890" i="30447" s="1"/>
  <c r="K890" i="30447" s="1"/>
  <c r="A891" i="30447"/>
  <c r="B891" i="30447"/>
  <c r="I891" i="30447" s="1"/>
  <c r="A892" i="30447"/>
  <c r="B892" i="30447"/>
  <c r="I892" i="30447" s="1"/>
  <c r="A893" i="30447"/>
  <c r="B893" i="30447"/>
  <c r="I893" i="30447" s="1"/>
  <c r="A894" i="30447"/>
  <c r="B894" i="30447"/>
  <c r="I894" i="30447" s="1"/>
  <c r="K894" i="30447" s="1"/>
  <c r="A895" i="30447"/>
  <c r="B895" i="30447"/>
  <c r="I895" i="30447" s="1"/>
  <c r="F895" i="30447"/>
  <c r="A896" i="30447"/>
  <c r="B896" i="30447"/>
  <c r="I896" i="30447" s="1"/>
  <c r="A897" i="30447"/>
  <c r="B897" i="30447"/>
  <c r="I897" i="30447" s="1"/>
  <c r="K897" i="30447" s="1"/>
  <c r="A898" i="30447"/>
  <c r="B898" i="30447"/>
  <c r="P898" i="30447" s="1"/>
  <c r="A899" i="30447"/>
  <c r="B899" i="30447"/>
  <c r="A900" i="30447"/>
  <c r="B900" i="30447"/>
  <c r="I900" i="30447" s="1"/>
  <c r="K900" i="30447" s="1"/>
  <c r="A901" i="30447"/>
  <c r="B901" i="30447"/>
  <c r="A902" i="30447"/>
  <c r="B902" i="30447"/>
  <c r="I902" i="30447" s="1"/>
  <c r="A903" i="30447"/>
  <c r="B903" i="30447"/>
  <c r="I903" i="30447" s="1"/>
  <c r="A904" i="30447"/>
  <c r="B904" i="30447"/>
  <c r="A905" i="30447"/>
  <c r="B905" i="30447"/>
  <c r="A906" i="30447"/>
  <c r="B906" i="30447"/>
  <c r="I906" i="30447" s="1"/>
  <c r="K906" i="30447" s="1"/>
  <c r="A907" i="30447"/>
  <c r="B907" i="30447"/>
  <c r="A908" i="30447"/>
  <c r="B908" i="30447"/>
  <c r="I908" i="30447" s="1"/>
  <c r="K908" i="30447" s="1"/>
  <c r="A909" i="30447"/>
  <c r="B909" i="30447"/>
  <c r="A910" i="30447"/>
  <c r="B910" i="30447"/>
  <c r="I910" i="30447" s="1"/>
  <c r="K910" i="30447" s="1"/>
  <c r="A911" i="30447"/>
  <c r="B911" i="30447"/>
  <c r="A912" i="30447"/>
  <c r="B912" i="30447"/>
  <c r="I912" i="30447" s="1"/>
  <c r="A913" i="30447"/>
  <c r="B913" i="30447"/>
  <c r="I913" i="30447" s="1"/>
  <c r="K913" i="30447" s="1"/>
  <c r="A914" i="30447"/>
  <c r="B914" i="30447"/>
  <c r="I914" i="30447" s="1"/>
  <c r="K914" i="30447" s="1"/>
  <c r="A915" i="30447"/>
  <c r="B915" i="30447"/>
  <c r="I915" i="30447" s="1"/>
  <c r="A916" i="30447"/>
  <c r="B916" i="30447"/>
  <c r="A917" i="30447"/>
  <c r="B917" i="30447"/>
  <c r="I917" i="30447" s="1"/>
  <c r="A918" i="30447"/>
  <c r="B918" i="30447"/>
  <c r="I918" i="30447" s="1"/>
  <c r="A919" i="30447"/>
  <c r="B919" i="30447"/>
  <c r="A920" i="30447"/>
  <c r="B920" i="30447"/>
  <c r="I920" i="30447" s="1"/>
  <c r="A921" i="30447"/>
  <c r="B921" i="30447"/>
  <c r="A922" i="30447"/>
  <c r="B922" i="30447"/>
  <c r="A923" i="30447"/>
  <c r="B923" i="30447"/>
  <c r="I923" i="30447" s="1"/>
  <c r="A924" i="30447"/>
  <c r="B924" i="30447"/>
  <c r="A925" i="30447"/>
  <c r="B925" i="30447"/>
  <c r="C925" i="30447" s="1"/>
  <c r="A926" i="30447"/>
  <c r="B926" i="30447"/>
  <c r="I926" i="30447" s="1"/>
  <c r="A927" i="30447"/>
  <c r="B927" i="30447"/>
  <c r="A928" i="30447"/>
  <c r="B928" i="30447"/>
  <c r="A929" i="30447"/>
  <c r="B929" i="30447"/>
  <c r="O929" i="30447" s="1"/>
  <c r="A930" i="30447"/>
  <c r="B930" i="30447"/>
  <c r="P930" i="30447" s="1"/>
  <c r="A931" i="30447"/>
  <c r="B931" i="30447"/>
  <c r="I931" i="30447" s="1"/>
  <c r="A932" i="30447"/>
  <c r="B932" i="30447"/>
  <c r="A933" i="30447"/>
  <c r="B933" i="30447"/>
  <c r="I933" i="30447" s="1"/>
  <c r="K933" i="30447" s="1"/>
  <c r="A934" i="30447"/>
  <c r="B934" i="30447"/>
  <c r="I934" i="30447" s="1"/>
  <c r="K934" i="30447" s="1"/>
  <c r="A935" i="30447"/>
  <c r="B935" i="30447"/>
  <c r="A936" i="30447"/>
  <c r="B936" i="30447"/>
  <c r="F936" i="30447" s="1"/>
  <c r="A937" i="30447"/>
  <c r="B937" i="30447"/>
  <c r="P937" i="30447" s="1"/>
  <c r="A938" i="30447"/>
  <c r="B938" i="30447"/>
  <c r="A939" i="30447"/>
  <c r="B939" i="30447"/>
  <c r="I939" i="30447" s="1"/>
  <c r="A940" i="30447"/>
  <c r="B940" i="30447"/>
  <c r="I940" i="30447" s="1"/>
  <c r="A941" i="30447"/>
  <c r="B941" i="30447"/>
  <c r="I941" i="30447" s="1"/>
  <c r="K941" i="30447" s="1"/>
  <c r="A942" i="30447"/>
  <c r="B942" i="30447"/>
  <c r="A943" i="30447"/>
  <c r="B943" i="30447"/>
  <c r="I943" i="30447" s="1"/>
  <c r="A944" i="30447"/>
  <c r="B944" i="30447"/>
  <c r="I944" i="30447" s="1"/>
  <c r="A945" i="30447"/>
  <c r="B945" i="30447"/>
  <c r="P945" i="30447" s="1"/>
  <c r="A946" i="30447"/>
  <c r="B946" i="30447"/>
  <c r="A947" i="30447"/>
  <c r="B947" i="30447"/>
  <c r="I947" i="30447" s="1"/>
  <c r="K947" i="30447" s="1"/>
  <c r="A948" i="30447"/>
  <c r="B948" i="30447"/>
  <c r="I948" i="30447" s="1"/>
  <c r="A949" i="30447"/>
  <c r="B949" i="30447"/>
  <c r="A950" i="30447"/>
  <c r="B950" i="30447"/>
  <c r="I950" i="30447" s="1"/>
  <c r="K950" i="30447" s="1"/>
  <c r="A951" i="30447"/>
  <c r="B951" i="30447"/>
  <c r="I951" i="30447" s="1"/>
  <c r="K951" i="30447" s="1"/>
  <c r="A952" i="30447"/>
  <c r="B952" i="30447"/>
  <c r="I952" i="30447" s="1"/>
  <c r="A953" i="30447"/>
  <c r="B953" i="30447"/>
  <c r="A954" i="30447"/>
  <c r="B954" i="30447"/>
  <c r="A955" i="30447"/>
  <c r="B955" i="30447"/>
  <c r="I955" i="30447" s="1"/>
  <c r="A956" i="30447"/>
  <c r="B956" i="30447"/>
  <c r="A957" i="30447"/>
  <c r="B957" i="30447"/>
  <c r="I957" i="30447" s="1"/>
  <c r="A958" i="30447"/>
  <c r="B958" i="30447"/>
  <c r="I958" i="30447" s="1"/>
  <c r="K958" i="30447" s="1"/>
  <c r="A959" i="30447"/>
  <c r="B959" i="30447"/>
  <c r="I959" i="30447" s="1"/>
  <c r="A960" i="30447"/>
  <c r="B960" i="30447"/>
  <c r="A961" i="30447"/>
  <c r="B961" i="30447"/>
  <c r="P961" i="30447" s="1"/>
  <c r="A962" i="30447"/>
  <c r="B962" i="30447"/>
  <c r="I962" i="30447" s="1"/>
  <c r="A963" i="30447"/>
  <c r="B963" i="30447"/>
  <c r="A964" i="30447"/>
  <c r="B964" i="30447"/>
  <c r="I964" i="30447" s="1"/>
  <c r="A965" i="30447"/>
  <c r="B965" i="30447"/>
  <c r="A966" i="30447"/>
  <c r="B966" i="30447"/>
  <c r="A967" i="30447"/>
  <c r="B967" i="30447"/>
  <c r="I967" i="30447" s="1"/>
  <c r="K967" i="30447" s="1"/>
  <c r="A968" i="30447"/>
  <c r="B968" i="30447"/>
  <c r="O968" i="30447" s="1"/>
  <c r="A969" i="30447"/>
  <c r="B969" i="30447"/>
  <c r="I969" i="30447" s="1"/>
  <c r="A970" i="30447"/>
  <c r="B970" i="30447"/>
  <c r="I970" i="30447" s="1"/>
  <c r="K970" i="30447" s="1"/>
  <c r="A971" i="30447"/>
  <c r="B971" i="30447"/>
  <c r="I971" i="30447" s="1"/>
  <c r="A972" i="30447"/>
  <c r="B972" i="30447"/>
  <c r="I972" i="30447" s="1"/>
  <c r="A973" i="30447"/>
  <c r="B973" i="30447"/>
  <c r="A974" i="30447"/>
  <c r="B974" i="30447"/>
  <c r="A975" i="30447"/>
  <c r="B975" i="30447"/>
  <c r="A976" i="30447"/>
  <c r="B976" i="30447"/>
  <c r="A977" i="30447"/>
  <c r="B977" i="30447"/>
  <c r="I977" i="30447" s="1"/>
  <c r="A978" i="30447"/>
  <c r="B978" i="30447"/>
  <c r="P978" i="30447" s="1"/>
  <c r="A979" i="30447"/>
  <c r="B979" i="30447"/>
  <c r="I979" i="30447" s="1"/>
  <c r="A980" i="30447"/>
  <c r="B980" i="30447"/>
  <c r="J980" i="30447" s="1"/>
  <c r="M980" i="30447" s="1"/>
  <c r="A981" i="30447"/>
  <c r="B981" i="30447"/>
  <c r="I981" i="30447" s="1"/>
  <c r="K981" i="30447" s="1"/>
  <c r="A982" i="30447"/>
  <c r="B982" i="30447"/>
  <c r="I982" i="30447" s="1"/>
  <c r="K982" i="30447" s="1"/>
  <c r="A983" i="30447"/>
  <c r="B983" i="30447"/>
  <c r="I983" i="30447" s="1"/>
  <c r="A984" i="30447"/>
  <c r="B984" i="30447"/>
  <c r="I984" i="30447" s="1"/>
  <c r="Q984" i="30447"/>
  <c r="R984" i="30447" s="1"/>
  <c r="A985" i="30447"/>
  <c r="B985" i="30447"/>
  <c r="A986" i="30447"/>
  <c r="B986" i="30447"/>
  <c r="I986" i="30447" s="1"/>
  <c r="K986" i="30447" s="1"/>
  <c r="A987" i="30447"/>
  <c r="B987" i="30447"/>
  <c r="I987" i="30447" s="1"/>
  <c r="A988" i="30447"/>
  <c r="B988" i="30447"/>
  <c r="I988" i="30447" s="1"/>
  <c r="A989" i="30447"/>
  <c r="B989" i="30447"/>
  <c r="A990" i="30447"/>
  <c r="B990" i="30447"/>
  <c r="I990" i="30447" s="1"/>
  <c r="K990" i="30447" s="1"/>
  <c r="A991" i="30447"/>
  <c r="B991" i="30447"/>
  <c r="I991" i="30447" s="1"/>
  <c r="A992" i="30447"/>
  <c r="B992" i="30447"/>
  <c r="A993" i="30447"/>
  <c r="B993" i="30447"/>
  <c r="I993" i="30447" s="1"/>
  <c r="A994" i="30447"/>
  <c r="B994" i="30447"/>
  <c r="P994" i="30447" s="1"/>
  <c r="A995" i="30447"/>
  <c r="B995" i="30447"/>
  <c r="A996" i="30447"/>
  <c r="B996" i="30447"/>
  <c r="I996" i="30447" s="1"/>
  <c r="A997" i="30447"/>
  <c r="B997" i="30447"/>
  <c r="A998" i="30447"/>
  <c r="B998" i="30447"/>
  <c r="I998" i="30447" s="1"/>
  <c r="K998" i="30447" s="1"/>
  <c r="A999" i="30447"/>
  <c r="B999" i="30447"/>
  <c r="I999" i="30447" s="1"/>
  <c r="A1000" i="30447"/>
  <c r="B1000" i="30447"/>
  <c r="I1000" i="30447" s="1"/>
  <c r="A1001" i="30447"/>
  <c r="B1001" i="30447"/>
  <c r="I1001" i="30447" s="1"/>
  <c r="K1001" i="30447" s="1"/>
  <c r="A1002" i="30447"/>
  <c r="B1002" i="30447"/>
  <c r="I1002" i="30447" s="1"/>
  <c r="A1003" i="30447"/>
  <c r="B1003" i="30447"/>
  <c r="I1003" i="30447" s="1"/>
  <c r="K1003" i="30447" s="1"/>
  <c r="A1004" i="30447"/>
  <c r="B1004" i="30447"/>
  <c r="I1004" i="30447" s="1"/>
  <c r="A1005" i="30447"/>
  <c r="B1005" i="30447"/>
  <c r="I1005" i="30447" s="1"/>
  <c r="A1006" i="30447"/>
  <c r="B1006" i="30447"/>
  <c r="I1006" i="30447" s="1"/>
  <c r="K1006" i="30447" s="1"/>
  <c r="A1007" i="30447"/>
  <c r="B1007" i="30447"/>
  <c r="A1008" i="30447"/>
  <c r="B1008" i="30447"/>
  <c r="I1008" i="30447" s="1"/>
  <c r="A1009" i="30447"/>
  <c r="B1009" i="30447"/>
  <c r="A1010" i="30447"/>
  <c r="B1010" i="30447"/>
  <c r="A1011" i="30447"/>
  <c r="B1011" i="30447"/>
  <c r="A1012" i="30447"/>
  <c r="B1012" i="30447"/>
  <c r="I1012" i="30447" s="1"/>
  <c r="A1013" i="30447"/>
  <c r="B1013" i="30447"/>
  <c r="I1013" i="30447" s="1"/>
  <c r="K1013" i="30447" s="1"/>
  <c r="A1014" i="30447"/>
  <c r="B1014" i="30447"/>
  <c r="I1014" i="30447" s="1"/>
  <c r="K1014" i="30447" s="1"/>
  <c r="A1015" i="30447"/>
  <c r="B1015" i="30447"/>
  <c r="I1015" i="30447" s="1"/>
  <c r="K1015" i="30447" s="1"/>
  <c r="A1016" i="30447"/>
  <c r="B1016" i="30447"/>
  <c r="I1016" i="30447" s="1"/>
  <c r="Q1016" i="30447"/>
  <c r="R1016" i="30447" s="1"/>
  <c r="A1017" i="30447"/>
  <c r="B1017" i="30447"/>
  <c r="P1017" i="30447" s="1"/>
  <c r="A1018" i="30447"/>
  <c r="B1018" i="30447"/>
  <c r="I1018" i="30447" s="1"/>
  <c r="K1018" i="30447" s="1"/>
  <c r="A1019" i="30447"/>
  <c r="B1019" i="30447"/>
  <c r="I1019" i="30447" s="1"/>
  <c r="A1020" i="30447"/>
  <c r="B1020" i="30447"/>
  <c r="I1020" i="30447" s="1"/>
  <c r="K1020" i="30447" s="1"/>
  <c r="A1021" i="30447"/>
  <c r="B1021" i="30447"/>
  <c r="I1021" i="30447" s="1"/>
  <c r="A1022" i="30447"/>
  <c r="B1022" i="30447"/>
  <c r="I1022" i="30447" s="1"/>
  <c r="K1022" i="30447" s="1"/>
  <c r="A1023" i="30447"/>
  <c r="B1023" i="30447"/>
  <c r="I1023" i="30447" s="1"/>
  <c r="K1023" i="30447" s="1"/>
  <c r="A1024" i="30447"/>
  <c r="B1024" i="30447"/>
  <c r="A1025" i="30447"/>
  <c r="B1025" i="30447"/>
  <c r="P1025" i="30447" s="1"/>
  <c r="A1026" i="30447"/>
  <c r="B1026" i="30447"/>
  <c r="I1026" i="30447" s="1"/>
  <c r="A1027" i="30447"/>
  <c r="B1027" i="30447"/>
  <c r="I1027" i="30447" s="1"/>
  <c r="A1028" i="30447"/>
  <c r="B1028" i="30447"/>
  <c r="A1029" i="30447"/>
  <c r="B1029" i="30447"/>
  <c r="I1029" i="30447" s="1"/>
  <c r="A1030" i="30447"/>
  <c r="B1030" i="30447"/>
  <c r="A1031" i="30447"/>
  <c r="B1031" i="30447"/>
  <c r="I1031" i="30447" s="1"/>
  <c r="A1032" i="30447"/>
  <c r="B1032" i="30447"/>
  <c r="A1033" i="30447"/>
  <c r="B1033" i="30447"/>
  <c r="I1033" i="30447" s="1"/>
  <c r="A1034" i="30447"/>
  <c r="B1034" i="30447"/>
  <c r="I1034" i="30447" s="1"/>
  <c r="K1034" i="30447" s="1"/>
  <c r="A1035" i="30447"/>
  <c r="B1035" i="30447"/>
  <c r="I1035" i="30447" s="1"/>
  <c r="A1036" i="30447"/>
  <c r="B1036" i="30447"/>
  <c r="P1036" i="30447" s="1"/>
  <c r="A1037" i="30447"/>
  <c r="B1037" i="30447"/>
  <c r="A1038" i="30447"/>
  <c r="B1038" i="30447"/>
  <c r="I1038" i="30447" s="1"/>
  <c r="K1038" i="30447" s="1"/>
  <c r="A1039" i="30447"/>
  <c r="B1039" i="30447"/>
  <c r="F1039" i="30447" s="1"/>
  <c r="A1040" i="30447"/>
  <c r="B1040" i="30447"/>
  <c r="I1040" i="30447" s="1"/>
  <c r="K1040" i="30447" s="1"/>
  <c r="A1041" i="30447"/>
  <c r="B1041" i="30447"/>
  <c r="A1042" i="30447"/>
  <c r="B1042" i="30447"/>
  <c r="I1042" i="30447" s="1"/>
  <c r="K1042" i="30447" s="1"/>
  <c r="A1043" i="30447"/>
  <c r="B1043" i="30447"/>
  <c r="A1044" i="30447"/>
  <c r="B1044" i="30447"/>
  <c r="I1044" i="30447" s="1"/>
  <c r="K1044" i="30447" s="1"/>
  <c r="A1045" i="30447"/>
  <c r="B1045" i="30447"/>
  <c r="A1046" i="30447"/>
  <c r="B1046" i="30447"/>
  <c r="A1047" i="30447"/>
  <c r="B1047" i="30447"/>
  <c r="F1047" i="30447" s="1"/>
  <c r="A1048" i="30447"/>
  <c r="B1048" i="30447"/>
  <c r="A1049" i="30447"/>
  <c r="B1049" i="30447"/>
  <c r="I1049" i="30447" s="1"/>
  <c r="K1049" i="30447" s="1"/>
  <c r="A1050" i="30447"/>
  <c r="B1050" i="30447"/>
  <c r="I1050" i="30447" s="1"/>
  <c r="K1050" i="30447" s="1"/>
  <c r="A1051" i="30447"/>
  <c r="B1051" i="30447"/>
  <c r="I1051" i="30447" s="1"/>
  <c r="A1052" i="30447"/>
  <c r="B1052" i="30447"/>
  <c r="I1052" i="30447" s="1"/>
  <c r="A1053" i="30447"/>
  <c r="B1053" i="30447"/>
  <c r="A1054" i="30447"/>
  <c r="B1054" i="30447"/>
  <c r="J1054" i="30447" s="1"/>
  <c r="M1054" i="30447" s="1"/>
  <c r="A1055" i="30447"/>
  <c r="B1055" i="30447"/>
  <c r="I1055" i="30447" s="1"/>
  <c r="A1056" i="30447"/>
  <c r="B1056" i="30447"/>
  <c r="I1056" i="30447" s="1"/>
  <c r="K1056" i="30447" s="1"/>
  <c r="A1057" i="30447"/>
  <c r="B1057" i="30447"/>
  <c r="A1058" i="30447"/>
  <c r="B1058" i="30447"/>
  <c r="E1058" i="30447" s="1"/>
  <c r="A1059" i="30447"/>
  <c r="B1059" i="30447"/>
  <c r="I1059" i="30447" s="1"/>
  <c r="A1060" i="30447"/>
  <c r="B1060" i="30447"/>
  <c r="A1061" i="30447"/>
  <c r="B1061" i="30447"/>
  <c r="I1061" i="30447" s="1"/>
  <c r="K1061" i="30447" s="1"/>
  <c r="A1062" i="30447"/>
  <c r="B1062" i="30447"/>
  <c r="A1063" i="30447"/>
  <c r="B1063" i="30447"/>
  <c r="A1064" i="30447"/>
  <c r="B1064" i="30447"/>
  <c r="A1065" i="30447"/>
  <c r="B1065" i="30447"/>
  <c r="I1065" i="30447" s="1"/>
  <c r="K1065" i="30447" s="1"/>
  <c r="P1065" i="30447"/>
  <c r="A1066" i="30447"/>
  <c r="B1066" i="30447"/>
  <c r="I1066" i="30447" s="1"/>
  <c r="K1066" i="30447" s="1"/>
  <c r="A1067" i="30447"/>
  <c r="B1067" i="30447"/>
  <c r="F1067" i="30447" s="1"/>
  <c r="A1068" i="30447"/>
  <c r="B1068" i="30447"/>
  <c r="I1068" i="30447" s="1"/>
  <c r="A1069" i="30447"/>
  <c r="B1069" i="30447"/>
  <c r="I1069" i="30447" s="1"/>
  <c r="A1070" i="30447"/>
  <c r="B1070" i="30447"/>
  <c r="I1070" i="30447" s="1"/>
  <c r="K1070" i="30447" s="1"/>
  <c r="A1071" i="30447"/>
  <c r="B1071" i="30447"/>
  <c r="E1071" i="30447" s="1"/>
  <c r="A1072" i="30447"/>
  <c r="B1072" i="30447"/>
  <c r="I1072" i="30447" s="1"/>
  <c r="A1073" i="30447"/>
  <c r="B1073" i="30447"/>
  <c r="I1073" i="30447" s="1"/>
  <c r="A1074" i="30447"/>
  <c r="B1074" i="30447"/>
  <c r="A1075" i="30447"/>
  <c r="B1075" i="30447"/>
  <c r="I1075" i="30447" s="1"/>
  <c r="A1076" i="30447"/>
  <c r="B1076" i="30447"/>
  <c r="A1077" i="30447"/>
  <c r="B1077" i="30447"/>
  <c r="I1077" i="30447" s="1"/>
  <c r="A1078" i="30447"/>
  <c r="B1078" i="30447"/>
  <c r="I1078" i="30447" s="1"/>
  <c r="A1079" i="30447"/>
  <c r="B1079" i="30447"/>
  <c r="I1079" i="30447" s="1"/>
  <c r="A1080" i="30447"/>
  <c r="B1080" i="30447"/>
  <c r="I1080" i="30447" s="1"/>
  <c r="A1081" i="30447"/>
  <c r="B1081" i="30447"/>
  <c r="A1082" i="30447"/>
  <c r="B1082" i="30447"/>
  <c r="I1082" i="30447" s="1"/>
  <c r="K1082" i="30447" s="1"/>
  <c r="A1083" i="30447"/>
  <c r="B1083" i="30447"/>
  <c r="I1083" i="30447" s="1"/>
  <c r="A1084" i="30447"/>
  <c r="B1084" i="30447"/>
  <c r="A1085" i="30447"/>
  <c r="B1085" i="30447"/>
  <c r="A1086" i="30447"/>
  <c r="B1086" i="30447"/>
  <c r="I1086" i="30447" s="1"/>
  <c r="K1086" i="30447" s="1"/>
  <c r="A1087" i="30447"/>
  <c r="B1087" i="30447"/>
  <c r="A1088" i="30447"/>
  <c r="B1088" i="30447"/>
  <c r="A1089" i="30447"/>
  <c r="B1089" i="30447"/>
  <c r="I1089" i="30447" s="1"/>
  <c r="K1089" i="30447" s="1"/>
  <c r="A1090" i="30447"/>
  <c r="B1090" i="30447"/>
  <c r="A1091" i="30447"/>
  <c r="B1091" i="30447"/>
  <c r="I1091" i="30447" s="1"/>
  <c r="A1092" i="30447"/>
  <c r="B1092" i="30447"/>
  <c r="I1092" i="30447" s="1"/>
  <c r="A1093" i="30447"/>
  <c r="B1093" i="30447"/>
  <c r="Q1093" i="30447" s="1"/>
  <c r="R1093" i="30447" s="1"/>
  <c r="A1094" i="30447"/>
  <c r="B1094" i="30447"/>
  <c r="I1094" i="30447" s="1"/>
  <c r="K1094" i="30447" s="1"/>
  <c r="A1095" i="30447"/>
  <c r="B1095" i="30447"/>
  <c r="A1096" i="30447"/>
  <c r="B1096" i="30447"/>
  <c r="I1096" i="30447" s="1"/>
  <c r="A1097" i="30447"/>
  <c r="B1097" i="30447"/>
  <c r="O1097" i="30447" s="1"/>
  <c r="A1098" i="30447"/>
  <c r="B1098" i="30447"/>
  <c r="I1098" i="30447" s="1"/>
  <c r="K1098" i="30447" s="1"/>
  <c r="A1099" i="30447"/>
  <c r="B1099" i="30447"/>
  <c r="I1099" i="30447" s="1"/>
  <c r="A1100" i="30447"/>
  <c r="B1100" i="30447"/>
  <c r="I1100" i="30447" s="1"/>
  <c r="A1101" i="30447"/>
  <c r="B1101" i="30447"/>
  <c r="I1101" i="30447" s="1"/>
  <c r="K1101" i="30447" s="1"/>
  <c r="A1102" i="30447"/>
  <c r="B1102" i="30447"/>
  <c r="A1103" i="30447"/>
  <c r="B1103" i="30447"/>
  <c r="A1104" i="30447"/>
  <c r="B1104" i="30447"/>
  <c r="A1105" i="30447"/>
  <c r="B1105" i="30447"/>
  <c r="I1105" i="30447" s="1"/>
  <c r="B5" i="30447"/>
  <c r="I5" i="30447" s="1"/>
  <c r="A5" i="30447"/>
  <c r="R23" i="30449"/>
  <c r="R41" i="30449"/>
  <c r="R38" i="30449"/>
  <c r="R35" i="30449"/>
  <c r="R32" i="30449"/>
  <c r="R29" i="30449"/>
  <c r="R1364" i="30449"/>
  <c r="R1367" i="30449"/>
  <c r="R1370" i="30449"/>
  <c r="R1373" i="30449"/>
  <c r="R1376" i="30449"/>
  <c r="R1379" i="30449"/>
  <c r="R1382" i="30449"/>
  <c r="R1385" i="30449"/>
  <c r="R1388" i="30449"/>
  <c r="R1391" i="30449"/>
  <c r="R1394" i="30449"/>
  <c r="R1397" i="30449"/>
  <c r="R1400" i="30449"/>
  <c r="R1403" i="30449"/>
  <c r="R1406" i="30449"/>
  <c r="R1409" i="30449"/>
  <c r="R1412" i="30449"/>
  <c r="R1415" i="30449"/>
  <c r="R1418" i="30449"/>
  <c r="R1421" i="30449"/>
  <c r="R1424" i="30449"/>
  <c r="R1427" i="30449"/>
  <c r="R1430" i="30449"/>
  <c r="R1433" i="30449"/>
  <c r="R1436" i="30449"/>
  <c r="R1439" i="30449"/>
  <c r="R1442" i="30449"/>
  <c r="R1361" i="30449"/>
  <c r="R1292" i="30449"/>
  <c r="R1295" i="30449"/>
  <c r="R1268" i="30449"/>
  <c r="R1271" i="30449"/>
  <c r="R1274" i="30449"/>
  <c r="R1277" i="30449"/>
  <c r="R1280" i="30449"/>
  <c r="R1283" i="30449"/>
  <c r="R1286" i="30449"/>
  <c r="R1289" i="30449"/>
  <c r="R1298" i="30449"/>
  <c r="R1301" i="30449"/>
  <c r="R1304" i="30449"/>
  <c r="R1307" i="30449"/>
  <c r="R1310" i="30449"/>
  <c r="R1313" i="30449"/>
  <c r="R1316" i="30449"/>
  <c r="R1319" i="30449"/>
  <c r="R1322" i="30449"/>
  <c r="R1325" i="30449"/>
  <c r="R1328" i="30449"/>
  <c r="R1331" i="30449"/>
  <c r="R1334" i="30449"/>
  <c r="R1337" i="30449"/>
  <c r="R1340" i="30449"/>
  <c r="R1343" i="30449"/>
  <c r="R1346" i="30449"/>
  <c r="R1265" i="30449"/>
  <c r="R1244" i="30449"/>
  <c r="R1247" i="30449"/>
  <c r="R1250" i="30449"/>
  <c r="R1172" i="30449"/>
  <c r="R1175" i="30449"/>
  <c r="R1178" i="30449"/>
  <c r="R1181" i="30449"/>
  <c r="R1184" i="30449"/>
  <c r="R1187" i="30449"/>
  <c r="R1190" i="30449"/>
  <c r="R1193" i="30449"/>
  <c r="R1196" i="30449"/>
  <c r="R1199" i="30449"/>
  <c r="R1202" i="30449"/>
  <c r="R1205" i="30449"/>
  <c r="R1208" i="30449"/>
  <c r="R1211" i="30449"/>
  <c r="R1214" i="30449"/>
  <c r="R1217" i="30449"/>
  <c r="R1220" i="30449"/>
  <c r="R1223" i="30449"/>
  <c r="R1226" i="30449"/>
  <c r="R1229" i="30449"/>
  <c r="R1232" i="30449"/>
  <c r="R1235" i="30449"/>
  <c r="R1238" i="30449"/>
  <c r="R1241" i="30449"/>
  <c r="R1169" i="30449"/>
  <c r="R1154" i="30449"/>
  <c r="R1142" i="30449"/>
  <c r="R1145" i="30449"/>
  <c r="R1148" i="30449"/>
  <c r="R1151" i="30449"/>
  <c r="R1076" i="30449"/>
  <c r="R1079" i="30449"/>
  <c r="R1082" i="30449"/>
  <c r="R1085" i="30449"/>
  <c r="R1088" i="30449"/>
  <c r="R1091" i="30449"/>
  <c r="R1094" i="30449"/>
  <c r="R1097" i="30449"/>
  <c r="R1100" i="30449"/>
  <c r="R1103" i="30449"/>
  <c r="R1106" i="30449"/>
  <c r="R1109" i="30449"/>
  <c r="R1112" i="30449"/>
  <c r="R1115" i="30449"/>
  <c r="R1118" i="30449"/>
  <c r="R1121" i="30449"/>
  <c r="R1124" i="30449"/>
  <c r="R1127" i="30449"/>
  <c r="R1130" i="30449"/>
  <c r="R1133" i="30449"/>
  <c r="R1136" i="30449"/>
  <c r="R1139" i="30449"/>
  <c r="R1073" i="30449"/>
  <c r="R1055" i="30449"/>
  <c r="R1058" i="30449"/>
  <c r="R1040" i="30449"/>
  <c r="R1043" i="30449"/>
  <c r="R1046" i="30449"/>
  <c r="R1049" i="30449"/>
  <c r="R1052" i="30449"/>
  <c r="R980" i="30449"/>
  <c r="R983" i="30449"/>
  <c r="R986" i="30449"/>
  <c r="R989" i="30449"/>
  <c r="R992" i="30449"/>
  <c r="R995" i="30449"/>
  <c r="R998" i="30449"/>
  <c r="R1001" i="30449"/>
  <c r="R1004" i="30449"/>
  <c r="R1007" i="30449"/>
  <c r="R1010" i="30449"/>
  <c r="R1013" i="30449"/>
  <c r="R1016" i="30449"/>
  <c r="R1019" i="30449"/>
  <c r="R1022" i="30449"/>
  <c r="R1025" i="30449"/>
  <c r="R1028" i="30449"/>
  <c r="R1031" i="30449"/>
  <c r="R1034" i="30449"/>
  <c r="R1037" i="30449"/>
  <c r="R977" i="30449"/>
  <c r="R884" i="30449"/>
  <c r="R887" i="30449"/>
  <c r="R890" i="30449"/>
  <c r="R893" i="30449"/>
  <c r="R896" i="30449"/>
  <c r="R899" i="30449"/>
  <c r="R902" i="30449"/>
  <c r="R905" i="30449"/>
  <c r="R908" i="30449"/>
  <c r="R911" i="30449"/>
  <c r="R914" i="30449"/>
  <c r="R917" i="30449"/>
  <c r="R920" i="30449"/>
  <c r="R923" i="30449"/>
  <c r="R926" i="30449"/>
  <c r="R929" i="30449"/>
  <c r="R932" i="30449"/>
  <c r="R935" i="30449"/>
  <c r="R938" i="30449"/>
  <c r="R941" i="30449"/>
  <c r="R944" i="30449"/>
  <c r="R947" i="30449"/>
  <c r="R950" i="30449"/>
  <c r="R953" i="30449"/>
  <c r="R956" i="30449"/>
  <c r="R959" i="30449"/>
  <c r="R962" i="30449"/>
  <c r="R881" i="30449"/>
  <c r="R788" i="30449"/>
  <c r="R791" i="30449"/>
  <c r="R794" i="30449"/>
  <c r="R797" i="30449"/>
  <c r="R800" i="30449"/>
  <c r="R803" i="30449"/>
  <c r="R806" i="30449"/>
  <c r="R809" i="30449"/>
  <c r="R812" i="30449"/>
  <c r="R815" i="30449"/>
  <c r="R818" i="30449"/>
  <c r="R821" i="30449"/>
  <c r="R824" i="30449"/>
  <c r="R827" i="30449"/>
  <c r="R830" i="30449"/>
  <c r="R833" i="30449"/>
  <c r="R836" i="30449"/>
  <c r="R839" i="30449"/>
  <c r="R842" i="30449"/>
  <c r="R845" i="30449"/>
  <c r="R848" i="30449"/>
  <c r="R851" i="30449"/>
  <c r="R854" i="30449"/>
  <c r="R857" i="30449"/>
  <c r="R860" i="30449"/>
  <c r="R863" i="30449"/>
  <c r="R866" i="30449"/>
  <c r="R785" i="30449"/>
  <c r="R770" i="30449"/>
  <c r="R692" i="30449"/>
  <c r="R695" i="30449"/>
  <c r="R698" i="30449"/>
  <c r="R701" i="30449"/>
  <c r="R704" i="30449"/>
  <c r="R707" i="30449"/>
  <c r="R710" i="30449"/>
  <c r="R713" i="30449"/>
  <c r="R716" i="30449"/>
  <c r="R719" i="30449"/>
  <c r="R722" i="30449"/>
  <c r="R725" i="30449"/>
  <c r="R728" i="30449"/>
  <c r="R731" i="30449"/>
  <c r="R734" i="30449"/>
  <c r="R737" i="30449"/>
  <c r="R740" i="30449"/>
  <c r="R743" i="30449"/>
  <c r="R746" i="30449"/>
  <c r="R749" i="30449"/>
  <c r="R752" i="30449"/>
  <c r="R755" i="30449"/>
  <c r="R758" i="30449"/>
  <c r="R761" i="30449"/>
  <c r="R764" i="30449"/>
  <c r="R767" i="30449"/>
  <c r="R689" i="30449"/>
  <c r="R671" i="30449"/>
  <c r="R674" i="30449"/>
  <c r="R596" i="30449"/>
  <c r="R599" i="30449"/>
  <c r="R602" i="30449"/>
  <c r="R605" i="30449"/>
  <c r="R608" i="30449"/>
  <c r="R611" i="30449"/>
  <c r="R614" i="30449"/>
  <c r="R617" i="30449"/>
  <c r="R620" i="30449"/>
  <c r="R623" i="30449"/>
  <c r="R626" i="30449"/>
  <c r="R629" i="30449"/>
  <c r="R632" i="30449"/>
  <c r="R635" i="30449"/>
  <c r="R638" i="30449"/>
  <c r="R641" i="30449"/>
  <c r="R644" i="30449"/>
  <c r="R647" i="30449"/>
  <c r="R650" i="30449"/>
  <c r="R653" i="30449"/>
  <c r="R656" i="30449"/>
  <c r="R659" i="30449"/>
  <c r="R662" i="30449"/>
  <c r="R665" i="30449"/>
  <c r="R668" i="30449"/>
  <c r="R593" i="30449"/>
  <c r="R479" i="30449"/>
  <c r="R482" i="30449"/>
  <c r="R404" i="30449"/>
  <c r="R407" i="30449"/>
  <c r="R410" i="30449"/>
  <c r="R413" i="30449"/>
  <c r="R416" i="30449"/>
  <c r="R419" i="30449"/>
  <c r="R422" i="30449"/>
  <c r="R425" i="30449"/>
  <c r="R428" i="30449"/>
  <c r="R431" i="30449"/>
  <c r="R434" i="30449"/>
  <c r="R437" i="30449"/>
  <c r="R440" i="30449"/>
  <c r="R443" i="30449"/>
  <c r="R446" i="30449"/>
  <c r="R449" i="30449"/>
  <c r="R452" i="30449"/>
  <c r="R455" i="30449"/>
  <c r="R458" i="30449"/>
  <c r="R461" i="30449"/>
  <c r="R464" i="30449"/>
  <c r="R467" i="30449"/>
  <c r="R470" i="30449"/>
  <c r="R473" i="30449"/>
  <c r="R476" i="30449"/>
  <c r="R401" i="30449"/>
  <c r="R308" i="30449"/>
  <c r="R311" i="30449"/>
  <c r="R314" i="30449"/>
  <c r="R317" i="30449"/>
  <c r="R320" i="30449"/>
  <c r="R323" i="30449"/>
  <c r="R326" i="30449"/>
  <c r="R329" i="30449"/>
  <c r="R332" i="30449"/>
  <c r="R335" i="30449"/>
  <c r="R338" i="30449"/>
  <c r="R341" i="30449"/>
  <c r="R344" i="30449"/>
  <c r="R347" i="30449"/>
  <c r="R350" i="30449"/>
  <c r="R353" i="30449"/>
  <c r="R356" i="30449"/>
  <c r="R359" i="30449"/>
  <c r="R362" i="30449"/>
  <c r="R365" i="30449"/>
  <c r="R368" i="30449"/>
  <c r="R371" i="30449"/>
  <c r="R374" i="30449"/>
  <c r="R377" i="30449"/>
  <c r="R380" i="30449"/>
  <c r="R383" i="30449"/>
  <c r="R386" i="30449"/>
  <c r="R239" i="30449"/>
  <c r="R152" i="30449"/>
  <c r="R305" i="30449"/>
  <c r="R290" i="30449"/>
  <c r="R284" i="30449"/>
  <c r="R287" i="30449"/>
  <c r="R257" i="30449"/>
  <c r="R260" i="30449"/>
  <c r="R263" i="30449"/>
  <c r="R266" i="30449"/>
  <c r="R269" i="30449"/>
  <c r="R272" i="30449"/>
  <c r="R275" i="30449"/>
  <c r="R278" i="30449"/>
  <c r="R281" i="30449"/>
  <c r="R212" i="30449"/>
  <c r="R215" i="30449"/>
  <c r="R218" i="30449"/>
  <c r="R221" i="30449"/>
  <c r="R224" i="30449"/>
  <c r="R227" i="30449"/>
  <c r="R230" i="30449"/>
  <c r="R233" i="30449"/>
  <c r="R236" i="30449"/>
  <c r="R242" i="30449"/>
  <c r="R245" i="30449"/>
  <c r="R248" i="30449"/>
  <c r="R251" i="30449"/>
  <c r="R254" i="30449"/>
  <c r="R209" i="30449"/>
  <c r="R143" i="30449"/>
  <c r="R146" i="30449"/>
  <c r="R149" i="30449"/>
  <c r="R155" i="30449"/>
  <c r="R158" i="30449"/>
  <c r="R161" i="30449"/>
  <c r="R164" i="30449"/>
  <c r="R167" i="30449"/>
  <c r="R170" i="30449"/>
  <c r="R173" i="30449"/>
  <c r="R176" i="30449"/>
  <c r="R179" i="30449"/>
  <c r="R182" i="30449"/>
  <c r="R185" i="30449"/>
  <c r="R188" i="30449"/>
  <c r="R191" i="30449"/>
  <c r="R194" i="30449"/>
  <c r="R116" i="30449"/>
  <c r="R119" i="30449"/>
  <c r="R122" i="30449"/>
  <c r="R125" i="30449"/>
  <c r="R128" i="30449"/>
  <c r="R131" i="30449"/>
  <c r="R134" i="30449"/>
  <c r="R137" i="30449"/>
  <c r="R140" i="30449"/>
  <c r="R113" i="30449"/>
  <c r="R74" i="30449"/>
  <c r="R77" i="30449"/>
  <c r="R80" i="30449"/>
  <c r="R83" i="30449"/>
  <c r="R86" i="30449"/>
  <c r="R89" i="30449"/>
  <c r="R92" i="30449"/>
  <c r="R95" i="30449"/>
  <c r="R98" i="30449"/>
  <c r="R20" i="30449"/>
  <c r="R26" i="30449"/>
  <c r="R44" i="30449"/>
  <c r="R47" i="30449"/>
  <c r="R50" i="30449"/>
  <c r="R53" i="30449"/>
  <c r="R56" i="30449"/>
  <c r="R59" i="30449"/>
  <c r="R62" i="30449"/>
  <c r="R65" i="30449"/>
  <c r="R68" i="30449"/>
  <c r="R71" i="30449"/>
  <c r="R17" i="30449"/>
  <c r="L79" i="30448"/>
  <c r="K79" i="30448"/>
  <c r="J79" i="30448"/>
  <c r="I79" i="30448"/>
  <c r="H79" i="30448"/>
  <c r="G79" i="30448"/>
  <c r="M78" i="30448"/>
  <c r="L78" i="30448"/>
  <c r="K78" i="30448"/>
  <c r="J78" i="30448"/>
  <c r="I78" i="30448"/>
  <c r="H78" i="30448"/>
  <c r="G78" i="30448"/>
  <c r="M77" i="30448"/>
  <c r="L77" i="30448"/>
  <c r="K77" i="30448"/>
  <c r="J77" i="30448"/>
  <c r="I77" i="30448"/>
  <c r="H77" i="30448"/>
  <c r="G77" i="30448"/>
  <c r="M76" i="30448"/>
  <c r="L76" i="30448"/>
  <c r="K76" i="30448"/>
  <c r="J76" i="30448"/>
  <c r="I76" i="30448"/>
  <c r="H76" i="30448"/>
  <c r="G76" i="30448"/>
  <c r="M75" i="30448"/>
  <c r="L75" i="30448"/>
  <c r="K75" i="30448"/>
  <c r="J75" i="30448"/>
  <c r="I75" i="30448"/>
  <c r="H75" i="30448"/>
  <c r="M74" i="30448"/>
  <c r="L74" i="30448"/>
  <c r="K74" i="30448"/>
  <c r="J74" i="30448"/>
  <c r="I74" i="30448"/>
  <c r="H74" i="30448"/>
  <c r="M73" i="30448"/>
  <c r="L73" i="30448"/>
  <c r="K73" i="30448"/>
  <c r="J73" i="30448"/>
  <c r="I73" i="30448"/>
  <c r="H73" i="30448"/>
  <c r="L80" i="30448"/>
  <c r="K80" i="30448"/>
  <c r="J80" i="30448"/>
  <c r="I80" i="30448"/>
  <c r="H80" i="30448"/>
  <c r="G80" i="30448"/>
  <c r="M60" i="30448"/>
  <c r="L60" i="30448"/>
  <c r="K60" i="30448"/>
  <c r="J60" i="30448"/>
  <c r="I60" i="30448"/>
  <c r="H60" i="30448"/>
  <c r="G60" i="30448"/>
  <c r="N59" i="30448"/>
  <c r="M59" i="30448"/>
  <c r="L59" i="30448"/>
  <c r="K59" i="30448"/>
  <c r="J59" i="30448"/>
  <c r="I59" i="30448"/>
  <c r="H59" i="30448"/>
  <c r="G59" i="30448"/>
  <c r="N58" i="30448"/>
  <c r="M58" i="30448"/>
  <c r="L58" i="30448"/>
  <c r="K58" i="30448"/>
  <c r="J58" i="30448"/>
  <c r="I58" i="30448"/>
  <c r="H58" i="30448"/>
  <c r="N57" i="30448"/>
  <c r="M57" i="30448"/>
  <c r="L57" i="30448"/>
  <c r="K57" i="30448"/>
  <c r="J57" i="30448"/>
  <c r="I57" i="30448"/>
  <c r="H57" i="30448"/>
  <c r="N56" i="30448"/>
  <c r="M56" i="30448"/>
  <c r="L56" i="30448"/>
  <c r="K56" i="30448"/>
  <c r="J56" i="30448"/>
  <c r="I56" i="30448"/>
  <c r="H56" i="30448"/>
  <c r="M63" i="30448"/>
  <c r="L63" i="30448"/>
  <c r="K63" i="30448"/>
  <c r="J63" i="30448"/>
  <c r="I63" i="30448"/>
  <c r="H63" i="30448"/>
  <c r="G63" i="30448"/>
  <c r="M62" i="30448"/>
  <c r="L62" i="30448"/>
  <c r="K62" i="30448"/>
  <c r="J62" i="30448"/>
  <c r="I62" i="30448"/>
  <c r="H62" i="30448"/>
  <c r="G62" i="30448"/>
  <c r="M61" i="30448"/>
  <c r="L61" i="30448"/>
  <c r="K61" i="30448"/>
  <c r="J61" i="30448"/>
  <c r="I61" i="30448"/>
  <c r="H61" i="30448"/>
  <c r="G61" i="30448"/>
  <c r="O40" i="30448"/>
  <c r="O39" i="30448"/>
  <c r="N46" i="30448"/>
  <c r="N45" i="30448"/>
  <c r="N44" i="30448"/>
  <c r="N42" i="30448"/>
  <c r="N41" i="30448"/>
  <c r="N43" i="30448"/>
  <c r="N40" i="30448"/>
  <c r="N39" i="30448"/>
  <c r="M46" i="30448"/>
  <c r="M45" i="30448"/>
  <c r="M44" i="30448"/>
  <c r="Q264" i="30448"/>
  <c r="Q263" i="30448"/>
  <c r="Q262" i="30448"/>
  <c r="Q261" i="30448"/>
  <c r="Q265" i="30448"/>
  <c r="P264" i="30448"/>
  <c r="O264" i="30448"/>
  <c r="N264" i="30448"/>
  <c r="M264" i="30448"/>
  <c r="P263" i="30448"/>
  <c r="O263" i="30448"/>
  <c r="N263" i="30448"/>
  <c r="M263" i="30448"/>
  <c r="P262" i="30448"/>
  <c r="O262" i="30448"/>
  <c r="N262" i="30448"/>
  <c r="M262" i="30448"/>
  <c r="P261" i="30448"/>
  <c r="O261" i="30448"/>
  <c r="N261" i="30448"/>
  <c r="M261" i="30448"/>
  <c r="Q260" i="30448"/>
  <c r="P260" i="30448"/>
  <c r="O260" i="30448"/>
  <c r="N260" i="30448"/>
  <c r="M260" i="30448"/>
  <c r="P267" i="30448"/>
  <c r="O267" i="30448"/>
  <c r="N267" i="30448"/>
  <c r="M267" i="30448"/>
  <c r="P266" i="30448"/>
  <c r="O266" i="30448"/>
  <c r="N266" i="30448"/>
  <c r="M266" i="30448"/>
  <c r="P265" i="30448"/>
  <c r="O265" i="30448"/>
  <c r="N265" i="30448"/>
  <c r="M265" i="30448"/>
  <c r="L260" i="30448"/>
  <c r="K260" i="30448"/>
  <c r="J260" i="30448"/>
  <c r="I260" i="30448"/>
  <c r="H260" i="30448"/>
  <c r="Q247" i="30448"/>
  <c r="L267" i="30448"/>
  <c r="K267" i="30448"/>
  <c r="J267" i="30448"/>
  <c r="I267" i="30448"/>
  <c r="H267" i="30448"/>
  <c r="G267" i="30448"/>
  <c r="Q246" i="30448"/>
  <c r="L266" i="30448"/>
  <c r="K266" i="30448"/>
  <c r="J266" i="30448"/>
  <c r="I266" i="30448"/>
  <c r="H266" i="30448"/>
  <c r="G266" i="30448"/>
  <c r="Q245" i="30448"/>
  <c r="L265" i="30448"/>
  <c r="K265" i="30448"/>
  <c r="J265" i="30448"/>
  <c r="I265" i="30448"/>
  <c r="H265" i="30448"/>
  <c r="G265" i="30448"/>
  <c r="Q244" i="30448"/>
  <c r="L264" i="30448"/>
  <c r="K264" i="30448"/>
  <c r="J264" i="30448"/>
  <c r="I264" i="30448"/>
  <c r="H264" i="30448"/>
  <c r="G264" i="30448"/>
  <c r="L263" i="30448"/>
  <c r="K263" i="30448"/>
  <c r="J263" i="30448"/>
  <c r="I263" i="30448"/>
  <c r="H263" i="30448"/>
  <c r="G263" i="30448"/>
  <c r="L262" i="30448"/>
  <c r="K262" i="30448"/>
  <c r="J262" i="30448"/>
  <c r="I262" i="30448"/>
  <c r="H262" i="30448"/>
  <c r="Q249" i="30448"/>
  <c r="L261" i="30448"/>
  <c r="K261" i="30448"/>
  <c r="J261" i="30448"/>
  <c r="I261" i="30448"/>
  <c r="H261" i="30448"/>
  <c r="Q248" i="30448"/>
  <c r="P247" i="30448"/>
  <c r="O247" i="30448"/>
  <c r="N247" i="30448"/>
  <c r="M247" i="30448"/>
  <c r="P246" i="30448"/>
  <c r="O246" i="30448"/>
  <c r="N246" i="30448"/>
  <c r="M246" i="30448"/>
  <c r="P245" i="30448"/>
  <c r="O245" i="30448"/>
  <c r="N245" i="30448"/>
  <c r="M245" i="30448"/>
  <c r="P244" i="30448"/>
  <c r="O244" i="30448"/>
  <c r="N244" i="30448"/>
  <c r="M244" i="30448"/>
  <c r="Q243" i="30448"/>
  <c r="P243" i="30448"/>
  <c r="O243" i="30448"/>
  <c r="N243" i="30448"/>
  <c r="M243" i="30448"/>
  <c r="P250" i="30448"/>
  <c r="O250" i="30448"/>
  <c r="N250" i="30448"/>
  <c r="M250" i="30448"/>
  <c r="P249" i="30448"/>
  <c r="O249" i="30448"/>
  <c r="N249" i="30448"/>
  <c r="M249" i="30448"/>
  <c r="P248" i="30448"/>
  <c r="O248" i="30448"/>
  <c r="N248" i="30448"/>
  <c r="M248" i="30448"/>
  <c r="L243" i="30448"/>
  <c r="K243" i="30448"/>
  <c r="J243" i="30448"/>
  <c r="I243" i="30448"/>
  <c r="H243" i="30448"/>
  <c r="Q230" i="30448"/>
  <c r="L250" i="30448"/>
  <c r="K250" i="30448"/>
  <c r="J250" i="30448"/>
  <c r="I250" i="30448"/>
  <c r="H250" i="30448"/>
  <c r="G250" i="30448"/>
  <c r="Q229" i="30448"/>
  <c r="L249" i="30448"/>
  <c r="K249" i="30448"/>
  <c r="J249" i="30448"/>
  <c r="I249" i="30448"/>
  <c r="H249" i="30448"/>
  <c r="G249" i="30448"/>
  <c r="Q228" i="30448"/>
  <c r="L248" i="30448"/>
  <c r="K248" i="30448"/>
  <c r="J248" i="30448"/>
  <c r="I248" i="30448"/>
  <c r="H248" i="30448"/>
  <c r="G248" i="30448"/>
  <c r="Q227" i="30448"/>
  <c r="L247" i="30448"/>
  <c r="K247" i="30448"/>
  <c r="J247" i="30448"/>
  <c r="I247" i="30448"/>
  <c r="H247" i="30448"/>
  <c r="G247" i="30448"/>
  <c r="L246" i="30448"/>
  <c r="K246" i="30448"/>
  <c r="J246" i="30448"/>
  <c r="I246" i="30448"/>
  <c r="H246" i="30448"/>
  <c r="G246" i="30448"/>
  <c r="L245" i="30448"/>
  <c r="K245" i="30448"/>
  <c r="J245" i="30448"/>
  <c r="I245" i="30448"/>
  <c r="H245" i="30448"/>
  <c r="Q232" i="30448"/>
  <c r="L244" i="30448"/>
  <c r="K244" i="30448"/>
  <c r="J244" i="30448"/>
  <c r="I244" i="30448"/>
  <c r="H244" i="30448"/>
  <c r="Q231" i="30448"/>
  <c r="Q226" i="30448"/>
  <c r="P233" i="30448"/>
  <c r="P232" i="30448"/>
  <c r="O232" i="30448"/>
  <c r="N232" i="30448"/>
  <c r="M232" i="30448"/>
  <c r="L232" i="30448"/>
  <c r="K232" i="30448"/>
  <c r="J232" i="30448"/>
  <c r="P231" i="30448"/>
  <c r="O231" i="30448"/>
  <c r="N231" i="30448"/>
  <c r="M231" i="30448"/>
  <c r="L231" i="30448"/>
  <c r="K231" i="30448"/>
  <c r="J231" i="30448"/>
  <c r="P230" i="30448"/>
  <c r="O230" i="30448"/>
  <c r="N230" i="30448"/>
  <c r="M230" i="30448"/>
  <c r="L230" i="30448"/>
  <c r="K230" i="30448"/>
  <c r="J230" i="30448"/>
  <c r="P229" i="30448"/>
  <c r="O229" i="30448"/>
  <c r="N229" i="30448"/>
  <c r="M229" i="30448"/>
  <c r="L229" i="30448"/>
  <c r="K229" i="30448"/>
  <c r="J229" i="30448"/>
  <c r="P228" i="30448"/>
  <c r="O228" i="30448"/>
  <c r="N228" i="30448"/>
  <c r="M228" i="30448"/>
  <c r="L228" i="30448"/>
  <c r="K228" i="30448"/>
  <c r="P227" i="30448"/>
  <c r="O227" i="30448"/>
  <c r="N227" i="30448"/>
  <c r="M227" i="30448"/>
  <c r="L227" i="30448"/>
  <c r="K227" i="30448"/>
  <c r="P226" i="30448"/>
  <c r="O226" i="30448"/>
  <c r="N226" i="30448"/>
  <c r="M226" i="30448"/>
  <c r="L226" i="30448"/>
  <c r="K226" i="30448"/>
  <c r="O233" i="30448"/>
  <c r="N233" i="30448"/>
  <c r="M233" i="30448"/>
  <c r="L233" i="30448"/>
  <c r="K233" i="30448"/>
  <c r="J233" i="30448"/>
  <c r="R1170" i="30441"/>
  <c r="R1171" i="30441"/>
  <c r="R1172" i="30441"/>
  <c r="R1173" i="30441"/>
  <c r="R1174" i="30441"/>
  <c r="R1175" i="30441"/>
  <c r="R1176" i="30441"/>
  <c r="R1177" i="30441"/>
  <c r="R1178" i="30441"/>
  <c r="R1179" i="30441"/>
  <c r="R1180" i="30441"/>
  <c r="R1181" i="30441"/>
  <c r="R1182" i="30441"/>
  <c r="R1183" i="30441"/>
  <c r="R1184" i="30441"/>
  <c r="R1185" i="30441"/>
  <c r="R1186" i="30441"/>
  <c r="R1187" i="30441"/>
  <c r="R1188" i="30441"/>
  <c r="R1189" i="30441"/>
  <c r="R1190" i="30441"/>
  <c r="R1191" i="30441"/>
  <c r="R1192" i="30441"/>
  <c r="R1193" i="30441"/>
  <c r="R1194" i="30441"/>
  <c r="R1195" i="30441"/>
  <c r="R1196" i="30441"/>
  <c r="R1197" i="30441"/>
  <c r="R1198" i="30441"/>
  <c r="R1199" i="30441"/>
  <c r="R1200" i="30441"/>
  <c r="R1201" i="30441"/>
  <c r="R1202" i="30441"/>
  <c r="R1203" i="30441"/>
  <c r="R1204" i="30441"/>
  <c r="R1205" i="30441"/>
  <c r="R1206" i="30441"/>
  <c r="R1207" i="30441"/>
  <c r="R1208" i="30441"/>
  <c r="R1209" i="30441"/>
  <c r="R1210" i="30441"/>
  <c r="R1211" i="30441"/>
  <c r="R1212" i="30441"/>
  <c r="R1213" i="30441"/>
  <c r="R1214" i="30441"/>
  <c r="R1215" i="30441"/>
  <c r="R1216" i="30441"/>
  <c r="R1217" i="30441"/>
  <c r="R1218" i="30441"/>
  <c r="R1219" i="30441"/>
  <c r="R1220" i="30441"/>
  <c r="R1221" i="30441"/>
  <c r="R1222" i="30441"/>
  <c r="R1223" i="30441"/>
  <c r="R1224" i="30441"/>
  <c r="R1225" i="30441"/>
  <c r="R1226" i="30441"/>
  <c r="R1227" i="30441"/>
  <c r="R1228" i="30441"/>
  <c r="R1229" i="30441"/>
  <c r="R1230" i="30441"/>
  <c r="R1231" i="30441"/>
  <c r="R1232" i="30441"/>
  <c r="R1233" i="30441"/>
  <c r="R1234" i="30441"/>
  <c r="R1235" i="30441"/>
  <c r="R1236" i="30441"/>
  <c r="R1237" i="30441"/>
  <c r="R1238" i="30441"/>
  <c r="R1239" i="30441"/>
  <c r="R1240" i="30441"/>
  <c r="R1241" i="30441"/>
  <c r="R1242" i="30441"/>
  <c r="R1243" i="30441"/>
  <c r="R1244" i="30441"/>
  <c r="R1245" i="30441"/>
  <c r="R1246" i="30441"/>
  <c r="R1247" i="30441"/>
  <c r="R1248" i="30441"/>
  <c r="R1249" i="30441"/>
  <c r="R1250" i="30441"/>
  <c r="R1251" i="30441"/>
  <c r="R1252" i="30441"/>
  <c r="R1253" i="30441"/>
  <c r="R1169" i="30441"/>
  <c r="R1074" i="30441"/>
  <c r="R1075" i="30441"/>
  <c r="R1076" i="30441"/>
  <c r="R1077" i="30441"/>
  <c r="R1078" i="30441"/>
  <c r="R1079" i="30441"/>
  <c r="R1080" i="30441"/>
  <c r="R1081" i="30441"/>
  <c r="R1082" i="30441"/>
  <c r="R1083" i="30441"/>
  <c r="R1084" i="30441"/>
  <c r="R1085" i="30441"/>
  <c r="R1086" i="30441"/>
  <c r="R1087" i="30441"/>
  <c r="R1088" i="30441"/>
  <c r="R1089" i="30441"/>
  <c r="R1090" i="30441"/>
  <c r="R1091" i="30441"/>
  <c r="R1092" i="30441"/>
  <c r="R1093" i="30441"/>
  <c r="R1094" i="30441"/>
  <c r="R1095" i="30441"/>
  <c r="R1096" i="30441"/>
  <c r="R1097" i="30441"/>
  <c r="R1098" i="30441"/>
  <c r="R1099" i="30441"/>
  <c r="R1100" i="30441"/>
  <c r="R1101" i="30441"/>
  <c r="R1102" i="30441"/>
  <c r="R1103" i="30441"/>
  <c r="R1104" i="30441"/>
  <c r="R1105" i="30441"/>
  <c r="R1106" i="30441"/>
  <c r="R1107" i="30441"/>
  <c r="R1108" i="30441"/>
  <c r="R1109" i="30441"/>
  <c r="R1110" i="30441"/>
  <c r="R1111" i="30441"/>
  <c r="R1112" i="30441"/>
  <c r="R1113" i="30441"/>
  <c r="R1114" i="30441"/>
  <c r="R1115" i="30441"/>
  <c r="R1116" i="30441"/>
  <c r="R1117" i="30441"/>
  <c r="R1118" i="30441"/>
  <c r="R1119" i="30441"/>
  <c r="R1120" i="30441"/>
  <c r="R1121" i="30441"/>
  <c r="R1122" i="30441"/>
  <c r="R1123" i="30441"/>
  <c r="R1124" i="30441"/>
  <c r="R1125" i="30441"/>
  <c r="R1126" i="30441"/>
  <c r="R1127" i="30441"/>
  <c r="R1128" i="30441"/>
  <c r="R1129" i="30441"/>
  <c r="R1130" i="30441"/>
  <c r="R1131" i="30441"/>
  <c r="R1132" i="30441"/>
  <c r="R1133" i="30441"/>
  <c r="R1134" i="30441"/>
  <c r="R1135" i="30441"/>
  <c r="R1136" i="30441"/>
  <c r="R1137" i="30441"/>
  <c r="R1138" i="30441"/>
  <c r="R1139" i="30441"/>
  <c r="R1140" i="30441"/>
  <c r="R1141" i="30441"/>
  <c r="R1142" i="30441"/>
  <c r="R1143" i="30441"/>
  <c r="R1144" i="30441"/>
  <c r="R1145" i="30441"/>
  <c r="R1146" i="30441"/>
  <c r="R1147" i="30441"/>
  <c r="R1148" i="30441"/>
  <c r="R1149" i="30441"/>
  <c r="R1150" i="30441"/>
  <c r="R1151" i="30441"/>
  <c r="R1152" i="30441"/>
  <c r="R1153" i="30441"/>
  <c r="R1154" i="30441"/>
  <c r="R1155" i="30441"/>
  <c r="R1156" i="30441"/>
  <c r="R1157" i="30441"/>
  <c r="R1073" i="30441"/>
  <c r="R978" i="30441"/>
  <c r="R979" i="30441"/>
  <c r="R980" i="30441"/>
  <c r="R981" i="30441"/>
  <c r="R982" i="30441"/>
  <c r="R983" i="30441"/>
  <c r="R984" i="30441"/>
  <c r="R985" i="30441"/>
  <c r="R986" i="30441"/>
  <c r="R987" i="30441"/>
  <c r="R988" i="30441"/>
  <c r="R989" i="30441"/>
  <c r="R990" i="30441"/>
  <c r="R991" i="30441"/>
  <c r="R992" i="30441"/>
  <c r="R993" i="30441"/>
  <c r="R994" i="30441"/>
  <c r="R995" i="30441"/>
  <c r="R996" i="30441"/>
  <c r="R997" i="30441"/>
  <c r="R998" i="30441"/>
  <c r="R999" i="30441"/>
  <c r="R1000" i="30441"/>
  <c r="R1001" i="30441"/>
  <c r="R1002" i="30441"/>
  <c r="R1003" i="30441"/>
  <c r="R1004" i="30441"/>
  <c r="R1005" i="30441"/>
  <c r="R1006" i="30441"/>
  <c r="R1007" i="30441"/>
  <c r="R1008" i="30441"/>
  <c r="R1009" i="30441"/>
  <c r="R1010" i="30441"/>
  <c r="R1011" i="30441"/>
  <c r="R1012" i="30441"/>
  <c r="R1013" i="30441"/>
  <c r="R1014" i="30441"/>
  <c r="R1015" i="30441"/>
  <c r="R1016" i="30441"/>
  <c r="R1017" i="30441"/>
  <c r="R1018" i="30441"/>
  <c r="R1019" i="30441"/>
  <c r="R1020" i="30441"/>
  <c r="R1021" i="30441"/>
  <c r="R1022" i="30441"/>
  <c r="R1023" i="30441"/>
  <c r="R1024" i="30441"/>
  <c r="R1025" i="30441"/>
  <c r="R1026" i="30441"/>
  <c r="R1027" i="30441"/>
  <c r="R1028" i="30441"/>
  <c r="R1029" i="30441"/>
  <c r="R1030" i="30441"/>
  <c r="R1031" i="30441"/>
  <c r="R1032" i="30441"/>
  <c r="R1033" i="30441"/>
  <c r="R1034" i="30441"/>
  <c r="R1035" i="30441"/>
  <c r="R1036" i="30441"/>
  <c r="R1037" i="30441"/>
  <c r="R1038" i="30441"/>
  <c r="R1039" i="30441"/>
  <c r="R1040" i="30441"/>
  <c r="R1041" i="30441"/>
  <c r="R1042" i="30441"/>
  <c r="R1043" i="30441"/>
  <c r="R1044" i="30441"/>
  <c r="R1045" i="30441"/>
  <c r="R1046" i="30441"/>
  <c r="R1047" i="30441"/>
  <c r="R1048" i="30441"/>
  <c r="R1049" i="30441"/>
  <c r="R1050" i="30441"/>
  <c r="R1051" i="30441"/>
  <c r="R1052" i="30441"/>
  <c r="R1053" i="30441"/>
  <c r="R1054" i="30441"/>
  <c r="R1055" i="30441"/>
  <c r="R1056" i="30441"/>
  <c r="R1057" i="30441"/>
  <c r="R1058" i="30441"/>
  <c r="R1059" i="30441"/>
  <c r="R1060" i="30441"/>
  <c r="R1061" i="30441"/>
  <c r="R977" i="30441"/>
  <c r="R882" i="30441"/>
  <c r="R883" i="30441"/>
  <c r="R884" i="30441"/>
  <c r="R885" i="30441"/>
  <c r="R886" i="30441"/>
  <c r="R887" i="30441"/>
  <c r="R888" i="30441"/>
  <c r="R889" i="30441"/>
  <c r="R890" i="30441"/>
  <c r="R891" i="30441"/>
  <c r="R892" i="30441"/>
  <c r="R893" i="30441"/>
  <c r="R894" i="30441"/>
  <c r="R895" i="30441"/>
  <c r="R896" i="30441"/>
  <c r="R897" i="30441"/>
  <c r="R898" i="30441"/>
  <c r="R899" i="30441"/>
  <c r="R900" i="30441"/>
  <c r="R901" i="30441"/>
  <c r="R902" i="30441"/>
  <c r="R903" i="30441"/>
  <c r="R904" i="30441"/>
  <c r="R905" i="30441"/>
  <c r="R906" i="30441"/>
  <c r="R907" i="30441"/>
  <c r="R908" i="30441"/>
  <c r="R909" i="30441"/>
  <c r="R910" i="30441"/>
  <c r="R911" i="30441"/>
  <c r="R912" i="30441"/>
  <c r="R913" i="30441"/>
  <c r="R914" i="30441"/>
  <c r="R915" i="30441"/>
  <c r="R916" i="30441"/>
  <c r="R917" i="30441"/>
  <c r="R918" i="30441"/>
  <c r="R919" i="30441"/>
  <c r="R920" i="30441"/>
  <c r="R921" i="30441"/>
  <c r="R922" i="30441"/>
  <c r="R923" i="30441"/>
  <c r="R924" i="30441"/>
  <c r="R925" i="30441"/>
  <c r="R926" i="30441"/>
  <c r="R927" i="30441"/>
  <c r="R928" i="30441"/>
  <c r="R929" i="30441"/>
  <c r="R930" i="30441"/>
  <c r="R931" i="30441"/>
  <c r="R932" i="30441"/>
  <c r="R933" i="30441"/>
  <c r="R934" i="30441"/>
  <c r="R935" i="30441"/>
  <c r="R936" i="30441"/>
  <c r="R937" i="30441"/>
  <c r="R938" i="30441"/>
  <c r="R939" i="30441"/>
  <c r="R940" i="30441"/>
  <c r="R941" i="30441"/>
  <c r="R942" i="30441"/>
  <c r="R943" i="30441"/>
  <c r="R944" i="30441"/>
  <c r="R945" i="30441"/>
  <c r="R946" i="30441"/>
  <c r="R947" i="30441"/>
  <c r="R948" i="30441"/>
  <c r="R949" i="30441"/>
  <c r="R950" i="30441"/>
  <c r="R951" i="30441"/>
  <c r="R952" i="30441"/>
  <c r="R953" i="30441"/>
  <c r="R954" i="30441"/>
  <c r="R955" i="30441"/>
  <c r="R956" i="30441"/>
  <c r="R957" i="30441"/>
  <c r="R958" i="30441"/>
  <c r="R959" i="30441"/>
  <c r="R960" i="30441"/>
  <c r="R961" i="30441"/>
  <c r="R962" i="30441"/>
  <c r="R963" i="30441"/>
  <c r="R964" i="30441"/>
  <c r="R965" i="30441"/>
  <c r="R881" i="30441"/>
  <c r="R786" i="30441"/>
  <c r="R787" i="30441"/>
  <c r="R788" i="30441"/>
  <c r="R789" i="30441"/>
  <c r="R790" i="30441"/>
  <c r="R791" i="30441"/>
  <c r="R792" i="30441"/>
  <c r="R793" i="30441"/>
  <c r="R794" i="30441"/>
  <c r="R795" i="30441"/>
  <c r="R796" i="30441"/>
  <c r="R797" i="30441"/>
  <c r="R798" i="30441"/>
  <c r="R799" i="30441"/>
  <c r="R800" i="30441"/>
  <c r="R801" i="30441"/>
  <c r="R802" i="30441"/>
  <c r="R803" i="30441"/>
  <c r="R804" i="30441"/>
  <c r="R805" i="30441"/>
  <c r="R806" i="30441"/>
  <c r="R807" i="30441"/>
  <c r="R808" i="30441"/>
  <c r="R809" i="30441"/>
  <c r="R810" i="30441"/>
  <c r="R811" i="30441"/>
  <c r="R812" i="30441"/>
  <c r="R813" i="30441"/>
  <c r="R814" i="30441"/>
  <c r="R815" i="30441"/>
  <c r="R816" i="30441"/>
  <c r="R817" i="30441"/>
  <c r="R818" i="30441"/>
  <c r="R819" i="30441"/>
  <c r="R820" i="30441"/>
  <c r="R821" i="30441"/>
  <c r="R822" i="30441"/>
  <c r="R823" i="30441"/>
  <c r="R824" i="30441"/>
  <c r="R825" i="30441"/>
  <c r="R826" i="30441"/>
  <c r="R827" i="30441"/>
  <c r="R828" i="30441"/>
  <c r="R829" i="30441"/>
  <c r="R830" i="30441"/>
  <c r="R831" i="30441"/>
  <c r="R832" i="30441"/>
  <c r="R833" i="30441"/>
  <c r="R834" i="30441"/>
  <c r="R835" i="30441"/>
  <c r="R836" i="30441"/>
  <c r="R837" i="30441"/>
  <c r="R838" i="30441"/>
  <c r="R839" i="30441"/>
  <c r="R840" i="30441"/>
  <c r="R841" i="30441"/>
  <c r="R842" i="30441"/>
  <c r="R843" i="30441"/>
  <c r="R844" i="30441"/>
  <c r="R845" i="30441"/>
  <c r="R846" i="30441"/>
  <c r="R847" i="30441"/>
  <c r="R848" i="30441"/>
  <c r="R849" i="30441"/>
  <c r="R850" i="30441"/>
  <c r="R851" i="30441"/>
  <c r="R852" i="30441"/>
  <c r="R853" i="30441"/>
  <c r="R854" i="30441"/>
  <c r="R855" i="30441"/>
  <c r="R856" i="30441"/>
  <c r="R857" i="30441"/>
  <c r="R858" i="30441"/>
  <c r="R859" i="30441"/>
  <c r="R860" i="30441"/>
  <c r="R861" i="30441"/>
  <c r="R862" i="30441"/>
  <c r="R863" i="30441"/>
  <c r="R864" i="30441"/>
  <c r="R865" i="30441"/>
  <c r="R866" i="30441"/>
  <c r="R867" i="30441"/>
  <c r="R868" i="30441"/>
  <c r="R869" i="30441"/>
  <c r="R785" i="30441"/>
  <c r="R690" i="30441"/>
  <c r="R691" i="30441"/>
  <c r="R692" i="30441"/>
  <c r="R693" i="30441"/>
  <c r="R694" i="30441"/>
  <c r="R695" i="30441"/>
  <c r="R696" i="30441"/>
  <c r="R697" i="30441"/>
  <c r="R698" i="30441"/>
  <c r="R699" i="30441"/>
  <c r="R700" i="30441"/>
  <c r="R701" i="30441"/>
  <c r="R702" i="30441"/>
  <c r="R703" i="30441"/>
  <c r="R704" i="30441"/>
  <c r="R705" i="30441"/>
  <c r="R706" i="30441"/>
  <c r="R707" i="30441"/>
  <c r="R708" i="30441"/>
  <c r="R709" i="30441"/>
  <c r="R710" i="30441"/>
  <c r="R711" i="30441"/>
  <c r="R712" i="30441"/>
  <c r="R713" i="30441"/>
  <c r="R714" i="30441"/>
  <c r="R715" i="30441"/>
  <c r="R716" i="30441"/>
  <c r="R717" i="30441"/>
  <c r="R718" i="30441"/>
  <c r="R719" i="30441"/>
  <c r="R720" i="30441"/>
  <c r="R721" i="30441"/>
  <c r="R722" i="30441"/>
  <c r="R723" i="30441"/>
  <c r="R724" i="30441"/>
  <c r="R725" i="30441"/>
  <c r="R726" i="30441"/>
  <c r="R727" i="30441"/>
  <c r="R728" i="30441"/>
  <c r="R729" i="30441"/>
  <c r="R730" i="30441"/>
  <c r="R731" i="30441"/>
  <c r="R732" i="30441"/>
  <c r="R733" i="30441"/>
  <c r="R734" i="30441"/>
  <c r="R735" i="30441"/>
  <c r="R736" i="30441"/>
  <c r="R737" i="30441"/>
  <c r="R738" i="30441"/>
  <c r="R739" i="30441"/>
  <c r="R740" i="30441"/>
  <c r="R741" i="30441"/>
  <c r="R742" i="30441"/>
  <c r="R743" i="30441"/>
  <c r="R744" i="30441"/>
  <c r="R745" i="30441"/>
  <c r="R746" i="30441"/>
  <c r="R747" i="30441"/>
  <c r="R748" i="30441"/>
  <c r="R749" i="30441"/>
  <c r="R750" i="30441"/>
  <c r="R751" i="30441"/>
  <c r="R752" i="30441"/>
  <c r="R753" i="30441"/>
  <c r="R754" i="30441"/>
  <c r="R755" i="30441"/>
  <c r="R756" i="30441"/>
  <c r="R757" i="30441"/>
  <c r="R758" i="30441"/>
  <c r="R759" i="30441"/>
  <c r="R760" i="30441"/>
  <c r="R761" i="30441"/>
  <c r="R762" i="30441"/>
  <c r="R763" i="30441"/>
  <c r="R764" i="30441"/>
  <c r="R765" i="30441"/>
  <c r="R766" i="30441"/>
  <c r="R767" i="30441"/>
  <c r="R768" i="30441"/>
  <c r="R769" i="30441"/>
  <c r="R770" i="30441"/>
  <c r="R771" i="30441"/>
  <c r="R772" i="30441"/>
  <c r="R773" i="30441"/>
  <c r="R689" i="30441"/>
  <c r="R677" i="30441"/>
  <c r="R596" i="30441"/>
  <c r="R597" i="30441"/>
  <c r="R598" i="30441"/>
  <c r="R599" i="30441"/>
  <c r="R600" i="30441"/>
  <c r="R601" i="30441"/>
  <c r="R602" i="30441"/>
  <c r="R603" i="30441"/>
  <c r="R604" i="30441"/>
  <c r="R605" i="30441"/>
  <c r="R606" i="30441"/>
  <c r="R607" i="30441"/>
  <c r="R608" i="30441"/>
  <c r="R609" i="30441"/>
  <c r="R610" i="30441"/>
  <c r="R611" i="30441"/>
  <c r="R612" i="30441"/>
  <c r="R613" i="30441"/>
  <c r="R614" i="30441"/>
  <c r="R615" i="30441"/>
  <c r="R616" i="30441"/>
  <c r="R617" i="30441"/>
  <c r="R618" i="30441"/>
  <c r="R619" i="30441"/>
  <c r="R620" i="30441"/>
  <c r="R621" i="30441"/>
  <c r="R622" i="30441"/>
  <c r="R623" i="30441"/>
  <c r="R624" i="30441"/>
  <c r="R625" i="30441"/>
  <c r="R626" i="30441"/>
  <c r="R627" i="30441"/>
  <c r="R628" i="30441"/>
  <c r="R629" i="30441"/>
  <c r="R630" i="30441"/>
  <c r="R631" i="30441"/>
  <c r="R632" i="30441"/>
  <c r="R633" i="30441"/>
  <c r="R634" i="30441"/>
  <c r="R635" i="30441"/>
  <c r="R636" i="30441"/>
  <c r="R637" i="30441"/>
  <c r="R638" i="30441"/>
  <c r="R639" i="30441"/>
  <c r="R640" i="30441"/>
  <c r="R641" i="30441"/>
  <c r="R642" i="30441"/>
  <c r="R643" i="30441"/>
  <c r="R644" i="30441"/>
  <c r="R645" i="30441"/>
  <c r="R646" i="30441"/>
  <c r="R647" i="30441"/>
  <c r="R648" i="30441"/>
  <c r="R649" i="30441"/>
  <c r="R650" i="30441"/>
  <c r="R651" i="30441"/>
  <c r="R652" i="30441"/>
  <c r="R653" i="30441"/>
  <c r="R654" i="30441"/>
  <c r="R655" i="30441"/>
  <c r="R656" i="30441"/>
  <c r="R657" i="30441"/>
  <c r="R658" i="30441"/>
  <c r="R659" i="30441"/>
  <c r="R660" i="30441"/>
  <c r="R661" i="30441"/>
  <c r="R662" i="30441"/>
  <c r="R663" i="30441"/>
  <c r="R664" i="30441"/>
  <c r="R665" i="30441"/>
  <c r="R666" i="30441"/>
  <c r="R667" i="30441"/>
  <c r="R668" i="30441"/>
  <c r="R669" i="30441"/>
  <c r="R670" i="30441"/>
  <c r="R671" i="30441"/>
  <c r="R672" i="30441"/>
  <c r="R673" i="30441"/>
  <c r="R674" i="30441"/>
  <c r="R675" i="30441"/>
  <c r="R676" i="30441"/>
  <c r="R594" i="30441"/>
  <c r="R595" i="30441"/>
  <c r="R593" i="30441"/>
  <c r="R498" i="30441"/>
  <c r="R499" i="30441"/>
  <c r="R500" i="30441"/>
  <c r="R501" i="30441"/>
  <c r="R502" i="30441"/>
  <c r="R503" i="30441"/>
  <c r="R504" i="30441"/>
  <c r="R505" i="30441"/>
  <c r="R506" i="30441"/>
  <c r="R507" i="30441"/>
  <c r="R508" i="30441"/>
  <c r="R509" i="30441"/>
  <c r="R510" i="30441"/>
  <c r="R511" i="30441"/>
  <c r="R512" i="30441"/>
  <c r="R513" i="30441"/>
  <c r="R514" i="30441"/>
  <c r="R515" i="30441"/>
  <c r="R516" i="30441"/>
  <c r="R517" i="30441"/>
  <c r="R518" i="30441"/>
  <c r="R519" i="30441"/>
  <c r="R520" i="30441"/>
  <c r="R521" i="30441"/>
  <c r="R522" i="30441"/>
  <c r="R523" i="30441"/>
  <c r="R524" i="30441"/>
  <c r="R525" i="30441"/>
  <c r="R526" i="30441"/>
  <c r="R527" i="30441"/>
  <c r="R528" i="30441"/>
  <c r="R529" i="30441"/>
  <c r="R530" i="30441"/>
  <c r="R531" i="30441"/>
  <c r="R532" i="30441"/>
  <c r="R533" i="30441"/>
  <c r="R534" i="30441"/>
  <c r="R535" i="30441"/>
  <c r="R536" i="30441"/>
  <c r="R537" i="30441"/>
  <c r="R538" i="30441"/>
  <c r="R539" i="30441"/>
  <c r="R540" i="30441"/>
  <c r="R541" i="30441"/>
  <c r="R542" i="30441"/>
  <c r="R543" i="30441"/>
  <c r="R544" i="30441"/>
  <c r="R545" i="30441"/>
  <c r="R546" i="30441"/>
  <c r="R547" i="30441"/>
  <c r="R548" i="30441"/>
  <c r="R549" i="30441"/>
  <c r="R550" i="30441"/>
  <c r="R551" i="30441"/>
  <c r="R552" i="30441"/>
  <c r="R553" i="30441"/>
  <c r="R554" i="30441"/>
  <c r="R555" i="30441"/>
  <c r="R556" i="30441"/>
  <c r="R557" i="30441"/>
  <c r="R558" i="30441"/>
  <c r="R559" i="30441"/>
  <c r="R560" i="30441"/>
  <c r="R561" i="30441"/>
  <c r="R562" i="30441"/>
  <c r="R563" i="30441"/>
  <c r="R564" i="30441"/>
  <c r="R565" i="30441"/>
  <c r="R566" i="30441"/>
  <c r="R567" i="30441"/>
  <c r="R568" i="30441"/>
  <c r="R569" i="30441"/>
  <c r="R570" i="30441"/>
  <c r="R571" i="30441"/>
  <c r="R572" i="30441"/>
  <c r="R573" i="30441"/>
  <c r="R574" i="30441"/>
  <c r="R575" i="30441"/>
  <c r="R576" i="30441"/>
  <c r="R577" i="30441"/>
  <c r="R578" i="30441"/>
  <c r="R579" i="30441"/>
  <c r="R580" i="30441"/>
  <c r="R581" i="30441"/>
  <c r="R497" i="30441"/>
  <c r="R402" i="30441"/>
  <c r="R403" i="30441"/>
  <c r="R404" i="30441"/>
  <c r="R405" i="30441"/>
  <c r="R406" i="30441"/>
  <c r="R407" i="30441"/>
  <c r="R408" i="30441"/>
  <c r="R409" i="30441"/>
  <c r="R410" i="30441"/>
  <c r="R411" i="30441"/>
  <c r="R412" i="30441"/>
  <c r="R413" i="30441"/>
  <c r="R414" i="30441"/>
  <c r="R415" i="30441"/>
  <c r="R416" i="30441"/>
  <c r="R417" i="30441"/>
  <c r="R418" i="30441"/>
  <c r="R419" i="30441"/>
  <c r="R420" i="30441"/>
  <c r="R421" i="30441"/>
  <c r="R422" i="30441"/>
  <c r="R423" i="30441"/>
  <c r="R424" i="30441"/>
  <c r="R425" i="30441"/>
  <c r="R426" i="30441"/>
  <c r="R427" i="30441"/>
  <c r="R428" i="30441"/>
  <c r="R429" i="30441"/>
  <c r="R430" i="30441"/>
  <c r="R431" i="30441"/>
  <c r="R432" i="30441"/>
  <c r="R433" i="30441"/>
  <c r="R434" i="30441"/>
  <c r="R435" i="30441"/>
  <c r="R436" i="30441"/>
  <c r="R437" i="30441"/>
  <c r="R438" i="30441"/>
  <c r="R439" i="30441"/>
  <c r="R440" i="30441"/>
  <c r="R441" i="30441"/>
  <c r="R442" i="30441"/>
  <c r="R443" i="30441"/>
  <c r="R444" i="30441"/>
  <c r="R445" i="30441"/>
  <c r="R446" i="30441"/>
  <c r="R447" i="30441"/>
  <c r="R448" i="30441"/>
  <c r="R449" i="30441"/>
  <c r="R450" i="30441"/>
  <c r="R451" i="30441"/>
  <c r="R452" i="30441"/>
  <c r="R453" i="30441"/>
  <c r="R454" i="30441"/>
  <c r="R455" i="30441"/>
  <c r="R456" i="30441"/>
  <c r="R457" i="30441"/>
  <c r="R458" i="30441"/>
  <c r="R459" i="30441"/>
  <c r="R460" i="30441"/>
  <c r="R461" i="30441"/>
  <c r="R462" i="30441"/>
  <c r="R463" i="30441"/>
  <c r="R464" i="30441"/>
  <c r="R465" i="30441"/>
  <c r="R466" i="30441"/>
  <c r="R467" i="30441"/>
  <c r="R468" i="30441"/>
  <c r="R469" i="30441"/>
  <c r="R470" i="30441"/>
  <c r="R471" i="30441"/>
  <c r="R472" i="30441"/>
  <c r="R473" i="30441"/>
  <c r="R474" i="30441"/>
  <c r="R475" i="30441"/>
  <c r="R476" i="30441"/>
  <c r="R477" i="30441"/>
  <c r="R478" i="30441"/>
  <c r="R479" i="30441"/>
  <c r="R480" i="30441"/>
  <c r="R481" i="30441"/>
  <c r="R482" i="30441"/>
  <c r="R483" i="30441"/>
  <c r="R484" i="30441"/>
  <c r="R485" i="30441"/>
  <c r="R401" i="30441"/>
  <c r="R306" i="30441"/>
  <c r="R307" i="30441"/>
  <c r="R308" i="30441"/>
  <c r="R309" i="30441"/>
  <c r="R310" i="30441"/>
  <c r="R311" i="30441"/>
  <c r="R312" i="30441"/>
  <c r="R313" i="30441"/>
  <c r="R314" i="30441"/>
  <c r="R315" i="30441"/>
  <c r="R316" i="30441"/>
  <c r="R317" i="30441"/>
  <c r="R318" i="30441"/>
  <c r="R319" i="30441"/>
  <c r="R320" i="30441"/>
  <c r="R321" i="30441"/>
  <c r="R322" i="30441"/>
  <c r="R323" i="30441"/>
  <c r="R324" i="30441"/>
  <c r="R325" i="30441"/>
  <c r="R326" i="30441"/>
  <c r="R327" i="30441"/>
  <c r="R328" i="30441"/>
  <c r="R329" i="30441"/>
  <c r="R330" i="30441"/>
  <c r="R331" i="30441"/>
  <c r="R332" i="30441"/>
  <c r="R333" i="30441"/>
  <c r="R334" i="30441"/>
  <c r="R335" i="30441"/>
  <c r="R336" i="30441"/>
  <c r="R337" i="30441"/>
  <c r="R338" i="30441"/>
  <c r="R339" i="30441"/>
  <c r="R340" i="30441"/>
  <c r="R341" i="30441"/>
  <c r="R342" i="30441"/>
  <c r="R343" i="30441"/>
  <c r="R344" i="30441"/>
  <c r="R345" i="30441"/>
  <c r="R346" i="30441"/>
  <c r="R347" i="30441"/>
  <c r="R348" i="30441"/>
  <c r="R349" i="30441"/>
  <c r="R350" i="30441"/>
  <c r="R351" i="30441"/>
  <c r="R352" i="30441"/>
  <c r="R353" i="30441"/>
  <c r="R354" i="30441"/>
  <c r="R355" i="30441"/>
  <c r="R356" i="30441"/>
  <c r="R357" i="30441"/>
  <c r="R358" i="30441"/>
  <c r="R359" i="30441"/>
  <c r="R360" i="30441"/>
  <c r="R361" i="30441"/>
  <c r="R362" i="30441"/>
  <c r="R363" i="30441"/>
  <c r="R364" i="30441"/>
  <c r="R365" i="30441"/>
  <c r="R366" i="30441"/>
  <c r="R367" i="30441"/>
  <c r="R368" i="30441"/>
  <c r="R369" i="30441"/>
  <c r="R370" i="30441"/>
  <c r="R371" i="30441"/>
  <c r="R372" i="30441"/>
  <c r="R373" i="30441"/>
  <c r="R374" i="30441"/>
  <c r="R375" i="30441"/>
  <c r="R376" i="30441"/>
  <c r="R377" i="30441"/>
  <c r="R378" i="30441"/>
  <c r="R379" i="30441"/>
  <c r="R380" i="30441"/>
  <c r="R381" i="30441"/>
  <c r="R382" i="30441"/>
  <c r="R383" i="30441"/>
  <c r="R384" i="30441"/>
  <c r="R385" i="30441"/>
  <c r="R386" i="30441"/>
  <c r="R387" i="30441"/>
  <c r="R388" i="30441"/>
  <c r="R389" i="30441"/>
  <c r="R305" i="30441"/>
  <c r="R293" i="30441"/>
  <c r="R210" i="30441"/>
  <c r="R211" i="30441"/>
  <c r="R212" i="30441"/>
  <c r="R213" i="30441"/>
  <c r="R214" i="30441"/>
  <c r="R215" i="30441"/>
  <c r="R216" i="30441"/>
  <c r="R217" i="30441"/>
  <c r="R218" i="30441"/>
  <c r="R219" i="30441"/>
  <c r="R220" i="30441"/>
  <c r="R221" i="30441"/>
  <c r="R222" i="30441"/>
  <c r="R223" i="30441"/>
  <c r="R224" i="30441"/>
  <c r="R225" i="30441"/>
  <c r="R226" i="30441"/>
  <c r="R227" i="30441"/>
  <c r="R228" i="30441"/>
  <c r="R229" i="30441"/>
  <c r="R230" i="30441"/>
  <c r="R231" i="30441"/>
  <c r="R232" i="30441"/>
  <c r="R233" i="30441"/>
  <c r="R234" i="30441"/>
  <c r="R235" i="30441"/>
  <c r="R236" i="30441"/>
  <c r="R237" i="30441"/>
  <c r="R238" i="30441"/>
  <c r="R239" i="30441"/>
  <c r="R240" i="30441"/>
  <c r="R241" i="30441"/>
  <c r="R242" i="30441"/>
  <c r="R243" i="30441"/>
  <c r="R244" i="30441"/>
  <c r="R245" i="30441"/>
  <c r="R246" i="30441"/>
  <c r="R247" i="30441"/>
  <c r="R248" i="30441"/>
  <c r="R249" i="30441"/>
  <c r="R250" i="30441"/>
  <c r="R251" i="30441"/>
  <c r="R252" i="30441"/>
  <c r="R253" i="30441"/>
  <c r="R254" i="30441"/>
  <c r="R255" i="30441"/>
  <c r="R256" i="30441"/>
  <c r="R257" i="30441"/>
  <c r="R258" i="30441"/>
  <c r="R259" i="30441"/>
  <c r="R260" i="30441"/>
  <c r="R261" i="30441"/>
  <c r="R262" i="30441"/>
  <c r="R263" i="30441"/>
  <c r="R264" i="30441"/>
  <c r="R265" i="30441"/>
  <c r="R266" i="30441"/>
  <c r="R267" i="30441"/>
  <c r="R268" i="30441"/>
  <c r="R269" i="30441"/>
  <c r="R270" i="30441"/>
  <c r="R271" i="30441"/>
  <c r="R272" i="30441"/>
  <c r="R273" i="30441"/>
  <c r="R274" i="30441"/>
  <c r="R275" i="30441"/>
  <c r="R276" i="30441"/>
  <c r="R277" i="30441"/>
  <c r="R278" i="30441"/>
  <c r="R279" i="30441"/>
  <c r="R280" i="30441"/>
  <c r="R281" i="30441"/>
  <c r="R282" i="30441"/>
  <c r="R283" i="30441"/>
  <c r="R284" i="30441"/>
  <c r="R285" i="30441"/>
  <c r="R286" i="30441"/>
  <c r="R287" i="30441"/>
  <c r="R288" i="30441"/>
  <c r="R289" i="30441"/>
  <c r="R290" i="30441"/>
  <c r="R291" i="30441"/>
  <c r="R292" i="30441"/>
  <c r="R209" i="30441"/>
  <c r="R114" i="30441"/>
  <c r="R115" i="30441"/>
  <c r="R116" i="30441"/>
  <c r="R117" i="30441"/>
  <c r="R118" i="30441"/>
  <c r="R119" i="30441"/>
  <c r="R120" i="30441"/>
  <c r="R121" i="30441"/>
  <c r="R122" i="30441"/>
  <c r="R123" i="30441"/>
  <c r="R124" i="30441"/>
  <c r="R125" i="30441"/>
  <c r="R126" i="30441"/>
  <c r="R127" i="30441"/>
  <c r="R128" i="30441"/>
  <c r="R129" i="30441"/>
  <c r="R130" i="30441"/>
  <c r="R131" i="30441"/>
  <c r="R132" i="30441"/>
  <c r="R133" i="30441"/>
  <c r="R134" i="30441"/>
  <c r="R135" i="30441"/>
  <c r="R136" i="30441"/>
  <c r="R137" i="30441"/>
  <c r="R138" i="30441"/>
  <c r="R139" i="30441"/>
  <c r="R140" i="30441"/>
  <c r="R141" i="30441"/>
  <c r="R142" i="30441"/>
  <c r="R143" i="30441"/>
  <c r="R144" i="30441"/>
  <c r="R145" i="30441"/>
  <c r="R146" i="30441"/>
  <c r="R147" i="30441"/>
  <c r="R148" i="30441"/>
  <c r="R149" i="30441"/>
  <c r="R150" i="30441"/>
  <c r="R151" i="30441"/>
  <c r="R152" i="30441"/>
  <c r="R153" i="30441"/>
  <c r="R154" i="30441"/>
  <c r="R155" i="30441"/>
  <c r="R156" i="30441"/>
  <c r="R157" i="30441"/>
  <c r="R158" i="30441"/>
  <c r="R159" i="30441"/>
  <c r="R160" i="30441"/>
  <c r="R161" i="30441"/>
  <c r="R162" i="30441"/>
  <c r="R163" i="30441"/>
  <c r="R164" i="30441"/>
  <c r="R165" i="30441"/>
  <c r="R166" i="30441"/>
  <c r="R167" i="30441"/>
  <c r="R168" i="30441"/>
  <c r="R169" i="30441"/>
  <c r="R170" i="30441"/>
  <c r="R171" i="30441"/>
  <c r="R172" i="30441"/>
  <c r="R173" i="30441"/>
  <c r="R174" i="30441"/>
  <c r="R175" i="30441"/>
  <c r="R176" i="30441"/>
  <c r="R177" i="30441"/>
  <c r="R178" i="30441"/>
  <c r="R179" i="30441"/>
  <c r="R180" i="30441"/>
  <c r="R181" i="30441"/>
  <c r="R182" i="30441"/>
  <c r="R183" i="30441"/>
  <c r="R184" i="30441"/>
  <c r="R185" i="30441"/>
  <c r="R186" i="30441"/>
  <c r="R187" i="30441"/>
  <c r="R188" i="30441"/>
  <c r="R189" i="30441"/>
  <c r="R190" i="30441"/>
  <c r="R191" i="30441"/>
  <c r="R192" i="30441"/>
  <c r="R193" i="30441"/>
  <c r="R194" i="30441"/>
  <c r="R195" i="30441"/>
  <c r="R196" i="30441"/>
  <c r="R197" i="30441"/>
  <c r="R113" i="30441"/>
  <c r="R20" i="30441"/>
  <c r="R21" i="30441"/>
  <c r="R22" i="30441"/>
  <c r="R23" i="30441"/>
  <c r="R24" i="30441"/>
  <c r="R25" i="30441"/>
  <c r="R26" i="30441"/>
  <c r="R27" i="30441"/>
  <c r="R28" i="30441"/>
  <c r="R29" i="30441"/>
  <c r="R30" i="30441"/>
  <c r="R31" i="30441"/>
  <c r="R32" i="30441"/>
  <c r="R33" i="30441"/>
  <c r="R34" i="30441"/>
  <c r="R35" i="30441"/>
  <c r="R36" i="30441"/>
  <c r="R37" i="30441"/>
  <c r="R38" i="30441"/>
  <c r="R39" i="30441"/>
  <c r="R40" i="30441"/>
  <c r="R41" i="30441"/>
  <c r="R42" i="30441"/>
  <c r="R43" i="30441"/>
  <c r="R44" i="30441"/>
  <c r="R45" i="30441"/>
  <c r="R46" i="30441"/>
  <c r="R47" i="30441"/>
  <c r="R48" i="30441"/>
  <c r="R49" i="30441"/>
  <c r="R50" i="30441"/>
  <c r="R51" i="30441"/>
  <c r="R52" i="30441"/>
  <c r="R53" i="30441"/>
  <c r="R54" i="30441"/>
  <c r="R55" i="30441"/>
  <c r="R56" i="30441"/>
  <c r="R57" i="30441"/>
  <c r="R58" i="30441"/>
  <c r="R59" i="30441"/>
  <c r="R60" i="30441"/>
  <c r="R61" i="30441"/>
  <c r="R62" i="30441"/>
  <c r="R63" i="30441"/>
  <c r="R64" i="30441"/>
  <c r="R65" i="30441"/>
  <c r="R66" i="30441"/>
  <c r="R67" i="30441"/>
  <c r="R68" i="30441"/>
  <c r="R69" i="30441"/>
  <c r="R70" i="30441"/>
  <c r="R71" i="30441"/>
  <c r="R72" i="30441"/>
  <c r="R73" i="30441"/>
  <c r="R74" i="30441"/>
  <c r="R75" i="30441"/>
  <c r="R76" i="30441"/>
  <c r="R77" i="30441"/>
  <c r="R78" i="30441"/>
  <c r="R79" i="30441"/>
  <c r="R80" i="30441"/>
  <c r="R81" i="30441"/>
  <c r="R82" i="30441"/>
  <c r="R83" i="30441"/>
  <c r="R84" i="30441"/>
  <c r="R85" i="30441"/>
  <c r="R86" i="30441"/>
  <c r="R87" i="30441"/>
  <c r="R88" i="30441"/>
  <c r="R89" i="30441"/>
  <c r="R90" i="30441"/>
  <c r="R91" i="30441"/>
  <c r="R92" i="30441"/>
  <c r="R93" i="30441"/>
  <c r="R94" i="30441"/>
  <c r="R95" i="30441"/>
  <c r="R96" i="30441"/>
  <c r="R97" i="30441"/>
  <c r="R98" i="30441"/>
  <c r="R99" i="30441"/>
  <c r="R100" i="30441"/>
  <c r="R101" i="30441"/>
  <c r="R19" i="30441"/>
  <c r="R18" i="30441"/>
  <c r="R17" i="30441"/>
  <c r="S227" i="30445"/>
  <c r="S228" i="30445"/>
  <c r="S229" i="30445"/>
  <c r="S230" i="30445"/>
  <c r="S231" i="30445"/>
  <c r="S232" i="30445"/>
  <c r="S233" i="30445"/>
  <c r="S226" i="30445"/>
  <c r="R227" i="30445"/>
  <c r="R228" i="30445"/>
  <c r="R229" i="30445"/>
  <c r="R230" i="30445"/>
  <c r="R231" i="30445"/>
  <c r="R232" i="30445"/>
  <c r="R233" i="30445"/>
  <c r="Q227" i="30445"/>
  <c r="Q228" i="30445"/>
  <c r="Q229" i="30445"/>
  <c r="Q230" i="30445"/>
  <c r="Q231" i="30445"/>
  <c r="Q232" i="30445"/>
  <c r="Q233" i="30445"/>
  <c r="R226" i="30445"/>
  <c r="P227" i="30445"/>
  <c r="P228" i="30445"/>
  <c r="P229" i="30445"/>
  <c r="P230" i="30445"/>
  <c r="P231" i="30445"/>
  <c r="P232" i="30445"/>
  <c r="P233" i="30445"/>
  <c r="Q226" i="30445"/>
  <c r="O227" i="30445"/>
  <c r="O228" i="30445"/>
  <c r="O229" i="30445"/>
  <c r="O230" i="30445"/>
  <c r="O231" i="30445"/>
  <c r="O232" i="30445"/>
  <c r="O233" i="30445"/>
  <c r="P226" i="30445"/>
  <c r="N227" i="30445"/>
  <c r="N228" i="30445"/>
  <c r="N229" i="30445"/>
  <c r="N230" i="30445"/>
  <c r="N231" i="30445"/>
  <c r="N232" i="30445"/>
  <c r="N233" i="30445"/>
  <c r="O226" i="30445"/>
  <c r="M227" i="30445"/>
  <c r="M228" i="30445"/>
  <c r="M229" i="30445"/>
  <c r="M230" i="30445"/>
  <c r="M231" i="30445"/>
  <c r="M232" i="30445"/>
  <c r="M233" i="30445"/>
  <c r="N226" i="30445"/>
  <c r="L227" i="30445"/>
  <c r="L228" i="30445"/>
  <c r="L229" i="30445"/>
  <c r="L230" i="30445"/>
  <c r="L231" i="30445"/>
  <c r="L232" i="30445"/>
  <c r="L233" i="30445"/>
  <c r="M226" i="30445"/>
  <c r="L226" i="30445"/>
  <c r="K227" i="30445"/>
  <c r="K228" i="30445"/>
  <c r="K229" i="30445"/>
  <c r="K230" i="30445"/>
  <c r="K231" i="30445"/>
  <c r="K232" i="30445"/>
  <c r="K233" i="30445"/>
  <c r="K226" i="30445"/>
  <c r="J227" i="30445"/>
  <c r="J228" i="30445"/>
  <c r="J229" i="30445"/>
  <c r="J230" i="30445"/>
  <c r="J231" i="30445"/>
  <c r="J232" i="30445"/>
  <c r="J233" i="30445"/>
  <c r="J226" i="30445"/>
  <c r="I230" i="30445"/>
  <c r="I231" i="30445"/>
  <c r="I232" i="30445"/>
  <c r="I233" i="30445"/>
  <c r="I229" i="30445"/>
  <c r="I229" i="30448"/>
  <c r="H229" i="30448"/>
  <c r="G229" i="30448"/>
  <c r="P216" i="30448"/>
  <c r="O216" i="30448"/>
  <c r="N216" i="30448"/>
  <c r="M216" i="30448"/>
  <c r="L216" i="30448"/>
  <c r="K216" i="30448"/>
  <c r="J216" i="30448"/>
  <c r="J228" i="30448"/>
  <c r="I228" i="30448"/>
  <c r="H228" i="30448"/>
  <c r="Q215" i="30448"/>
  <c r="P215" i="30448"/>
  <c r="O215" i="30448"/>
  <c r="N215" i="30448"/>
  <c r="M215" i="30448"/>
  <c r="L215" i="30448"/>
  <c r="K215" i="30448"/>
  <c r="J215" i="30448"/>
  <c r="J227" i="30448"/>
  <c r="I227" i="30448"/>
  <c r="H227" i="30448"/>
  <c r="Q214" i="30448"/>
  <c r="P214" i="30448"/>
  <c r="O214" i="30448"/>
  <c r="N214" i="30448"/>
  <c r="M214" i="30448"/>
  <c r="L214" i="30448"/>
  <c r="K214" i="30448"/>
  <c r="J214" i="30448"/>
  <c r="J226" i="30448"/>
  <c r="I226" i="30448"/>
  <c r="H226" i="30448"/>
  <c r="Q213" i="30448"/>
  <c r="P213" i="30448"/>
  <c r="O213" i="30448"/>
  <c r="N213" i="30448"/>
  <c r="M213" i="30448"/>
  <c r="L213" i="30448"/>
  <c r="K213" i="30448"/>
  <c r="J213" i="30448"/>
  <c r="I233" i="30448"/>
  <c r="H233" i="30448"/>
  <c r="G233" i="30448"/>
  <c r="Q212" i="30448"/>
  <c r="P212" i="30448"/>
  <c r="O212" i="30448"/>
  <c r="N212" i="30448"/>
  <c r="M212" i="30448"/>
  <c r="L212" i="30448"/>
  <c r="K212" i="30448"/>
  <c r="J212" i="30448"/>
  <c r="I232" i="30448"/>
  <c r="H232" i="30448"/>
  <c r="G232" i="30448"/>
  <c r="Q211" i="30448"/>
  <c r="P211" i="30448"/>
  <c r="O211" i="30448"/>
  <c r="N211" i="30448"/>
  <c r="M211" i="30448"/>
  <c r="L211" i="30448"/>
  <c r="K211" i="30448"/>
  <c r="I231" i="30448"/>
  <c r="H231" i="30448"/>
  <c r="G231" i="30448"/>
  <c r="Q210" i="30448"/>
  <c r="P210" i="30448"/>
  <c r="O210" i="30448"/>
  <c r="N210" i="30448"/>
  <c r="M210" i="30448"/>
  <c r="L210" i="30448"/>
  <c r="K210" i="30448"/>
  <c r="I230" i="30448"/>
  <c r="H230" i="30448"/>
  <c r="G230" i="30448"/>
  <c r="Q209" i="30448"/>
  <c r="P209" i="30448"/>
  <c r="O209" i="30448"/>
  <c r="N209" i="30448"/>
  <c r="M209" i="30448"/>
  <c r="L209" i="30448"/>
  <c r="K209" i="30448"/>
  <c r="I214" i="30448"/>
  <c r="H214" i="30448"/>
  <c r="G214" i="30448"/>
  <c r="Q193" i="30448"/>
  <c r="P193" i="30448"/>
  <c r="O193" i="30448"/>
  <c r="N193" i="30448"/>
  <c r="M193" i="30448"/>
  <c r="I213" i="30448"/>
  <c r="H213" i="30448"/>
  <c r="G213" i="30448"/>
  <c r="Q192" i="30448"/>
  <c r="P192" i="30448"/>
  <c r="O192" i="30448"/>
  <c r="N192" i="30448"/>
  <c r="M192" i="30448"/>
  <c r="I212" i="30448"/>
  <c r="H212" i="30448"/>
  <c r="G212" i="30448"/>
  <c r="P199" i="30448"/>
  <c r="O199" i="30448"/>
  <c r="N199" i="30448"/>
  <c r="M199" i="30448"/>
  <c r="L199" i="30448"/>
  <c r="J211" i="30448"/>
  <c r="I211" i="30448"/>
  <c r="H211" i="30448"/>
  <c r="Q198" i="30448"/>
  <c r="P198" i="30448"/>
  <c r="O198" i="30448"/>
  <c r="N198" i="30448"/>
  <c r="M198" i="30448"/>
  <c r="L198" i="30448"/>
  <c r="J210" i="30448"/>
  <c r="I210" i="30448"/>
  <c r="H210" i="30448"/>
  <c r="Q197" i="30448"/>
  <c r="P197" i="30448"/>
  <c r="O197" i="30448"/>
  <c r="N197" i="30448"/>
  <c r="M197" i="30448"/>
  <c r="L197" i="30448"/>
  <c r="J209" i="30448"/>
  <c r="I209" i="30448"/>
  <c r="H209" i="30448"/>
  <c r="Q196" i="30448"/>
  <c r="P196" i="30448"/>
  <c r="O196" i="30448"/>
  <c r="N196" i="30448"/>
  <c r="M196" i="30448"/>
  <c r="I216" i="30448"/>
  <c r="H216" i="30448"/>
  <c r="G216" i="30448"/>
  <c r="Q195" i="30448"/>
  <c r="P195" i="30448"/>
  <c r="O195" i="30448"/>
  <c r="N195" i="30448"/>
  <c r="M195" i="30448"/>
  <c r="I215" i="30448"/>
  <c r="H215" i="30448"/>
  <c r="G215" i="30448"/>
  <c r="Q194" i="30448"/>
  <c r="P194" i="30448"/>
  <c r="O194" i="30448"/>
  <c r="N194" i="30448"/>
  <c r="M194" i="30448"/>
  <c r="K197" i="30448"/>
  <c r="J197" i="30448"/>
  <c r="I197" i="30448"/>
  <c r="H197" i="30448"/>
  <c r="G197" i="30448"/>
  <c r="Q176" i="30448"/>
  <c r="L196" i="30448"/>
  <c r="K196" i="30448"/>
  <c r="J196" i="30448"/>
  <c r="I196" i="30448"/>
  <c r="H196" i="30448"/>
  <c r="G196" i="30448"/>
  <c r="Q175" i="30448"/>
  <c r="L195" i="30448"/>
  <c r="K195" i="30448"/>
  <c r="J195" i="30448"/>
  <c r="I195" i="30448"/>
  <c r="H195" i="30448"/>
  <c r="G195" i="30448"/>
  <c r="P182" i="30448"/>
  <c r="L194" i="30448"/>
  <c r="K194" i="30448"/>
  <c r="J194" i="30448"/>
  <c r="I194" i="30448"/>
  <c r="H194" i="30448"/>
  <c r="Q181" i="30448"/>
  <c r="P181" i="30448"/>
  <c r="L193" i="30448"/>
  <c r="K193" i="30448"/>
  <c r="J193" i="30448"/>
  <c r="I193" i="30448"/>
  <c r="H193" i="30448"/>
  <c r="Q180" i="30448"/>
  <c r="L192" i="30448"/>
  <c r="K192" i="30448"/>
  <c r="J192" i="30448"/>
  <c r="I192" i="30448"/>
  <c r="H192" i="30448"/>
  <c r="Q179" i="30448"/>
  <c r="K199" i="30448"/>
  <c r="J199" i="30448"/>
  <c r="I199" i="30448"/>
  <c r="H199" i="30448"/>
  <c r="G199" i="30448"/>
  <c r="Q178" i="30448"/>
  <c r="K198" i="30448"/>
  <c r="J198" i="30448"/>
  <c r="I198" i="30448"/>
  <c r="H198" i="30448"/>
  <c r="G198" i="30448"/>
  <c r="Q177" i="30448"/>
  <c r="O181" i="30448"/>
  <c r="N181" i="30448"/>
  <c r="M181" i="30448"/>
  <c r="L181" i="30448"/>
  <c r="K181" i="30448"/>
  <c r="J181" i="30448"/>
  <c r="P180" i="30448"/>
  <c r="O180" i="30448"/>
  <c r="N180" i="30448"/>
  <c r="M180" i="30448"/>
  <c r="L180" i="30448"/>
  <c r="K180" i="30448"/>
  <c r="J180" i="30448"/>
  <c r="P179" i="30448"/>
  <c r="O179" i="30448"/>
  <c r="N179" i="30448"/>
  <c r="M179" i="30448"/>
  <c r="L179" i="30448"/>
  <c r="K179" i="30448"/>
  <c r="J179" i="30448"/>
  <c r="P178" i="30448"/>
  <c r="O178" i="30448"/>
  <c r="N178" i="30448"/>
  <c r="M178" i="30448"/>
  <c r="L178" i="30448"/>
  <c r="K178" i="30448"/>
  <c r="J178" i="30448"/>
  <c r="P177" i="30448"/>
  <c r="O177" i="30448"/>
  <c r="N177" i="30448"/>
  <c r="M177" i="30448"/>
  <c r="L177" i="30448"/>
  <c r="K177" i="30448"/>
  <c r="P176" i="30448"/>
  <c r="O176" i="30448"/>
  <c r="N176" i="30448"/>
  <c r="M176" i="30448"/>
  <c r="L176" i="30448"/>
  <c r="K176" i="30448"/>
  <c r="P175" i="30448"/>
  <c r="O175" i="30448"/>
  <c r="N175" i="30448"/>
  <c r="M175" i="30448"/>
  <c r="L175" i="30448"/>
  <c r="K175" i="30448"/>
  <c r="O182" i="30448"/>
  <c r="N182" i="30448"/>
  <c r="M182" i="30448"/>
  <c r="L182" i="30448"/>
  <c r="K182" i="30448"/>
  <c r="J182" i="30448"/>
  <c r="I180" i="30448"/>
  <c r="H180" i="30448"/>
  <c r="I179" i="30448"/>
  <c r="H179" i="30448"/>
  <c r="I178" i="30448"/>
  <c r="H178" i="30448"/>
  <c r="J177" i="30448"/>
  <c r="I177" i="30448"/>
  <c r="H177" i="30448"/>
  <c r="J176" i="30448"/>
  <c r="I176" i="30448"/>
  <c r="H176" i="30448"/>
  <c r="J175" i="30448"/>
  <c r="I175" i="30448"/>
  <c r="I182" i="30448"/>
  <c r="H182" i="30448"/>
  <c r="I181" i="30448"/>
  <c r="H181" i="30448"/>
  <c r="K158" i="30448"/>
  <c r="L158" i="30448"/>
  <c r="M158" i="30448"/>
  <c r="N158" i="30448"/>
  <c r="O158" i="30448"/>
  <c r="P158" i="30448"/>
  <c r="Q158" i="30448"/>
  <c r="G179" i="30448"/>
  <c r="K159" i="30448"/>
  <c r="L159" i="30448"/>
  <c r="M159" i="30448"/>
  <c r="N159" i="30448"/>
  <c r="O159" i="30448"/>
  <c r="P159" i="30448"/>
  <c r="Q159" i="30448"/>
  <c r="G180" i="30448"/>
  <c r="K160" i="30448"/>
  <c r="L160" i="30448"/>
  <c r="M160" i="30448"/>
  <c r="N160" i="30448"/>
  <c r="O160" i="30448"/>
  <c r="P160" i="30448"/>
  <c r="Q160" i="30448"/>
  <c r="G181" i="30448"/>
  <c r="J161" i="30448"/>
  <c r="K161" i="30448"/>
  <c r="L161" i="30448"/>
  <c r="M161" i="30448"/>
  <c r="N161" i="30448"/>
  <c r="O161" i="30448"/>
  <c r="P161" i="30448"/>
  <c r="Q161" i="30448"/>
  <c r="G182" i="30448"/>
  <c r="J162" i="30448"/>
  <c r="K162" i="30448"/>
  <c r="L162" i="30448"/>
  <c r="M162" i="30448"/>
  <c r="N162" i="30448"/>
  <c r="O162" i="30448"/>
  <c r="P162" i="30448"/>
  <c r="Q162" i="30448"/>
  <c r="H175" i="30448"/>
  <c r="J163" i="30448"/>
  <c r="K163" i="30448"/>
  <c r="L163" i="30448"/>
  <c r="M163" i="30448"/>
  <c r="N163" i="30448"/>
  <c r="O163" i="30448"/>
  <c r="P163" i="30448"/>
  <c r="Q163" i="30448"/>
  <c r="J164" i="30448"/>
  <c r="K164" i="30448"/>
  <c r="L164" i="30448"/>
  <c r="M164" i="30448"/>
  <c r="N164" i="30448"/>
  <c r="O164" i="30448"/>
  <c r="P164" i="30448"/>
  <c r="Q164" i="30448"/>
  <c r="J165" i="30448"/>
  <c r="K165" i="30448"/>
  <c r="L165" i="30448"/>
  <c r="M165" i="30448"/>
  <c r="N165" i="30448"/>
  <c r="O165" i="30448"/>
  <c r="P165" i="30448"/>
  <c r="G178" i="30448"/>
  <c r="P146" i="30448"/>
  <c r="P145" i="30448"/>
  <c r="P144" i="30448"/>
  <c r="P143" i="30448"/>
  <c r="P142" i="30448"/>
  <c r="P141" i="30448"/>
  <c r="I164" i="30448"/>
  <c r="H164" i="30448"/>
  <c r="G164" i="30448"/>
  <c r="Q143" i="30448"/>
  <c r="I163" i="30448"/>
  <c r="H163" i="30448"/>
  <c r="G163" i="30448"/>
  <c r="Q142" i="30448"/>
  <c r="I162" i="30448"/>
  <c r="H162" i="30448"/>
  <c r="G162" i="30448"/>
  <c r="Q141" i="30448"/>
  <c r="I161" i="30448"/>
  <c r="H161" i="30448"/>
  <c r="G161" i="30448"/>
  <c r="P148" i="30448"/>
  <c r="J160" i="30448"/>
  <c r="I160" i="30448"/>
  <c r="H160" i="30448"/>
  <c r="Q147" i="30448"/>
  <c r="P147" i="30448"/>
  <c r="J159" i="30448"/>
  <c r="I159" i="30448"/>
  <c r="H159" i="30448"/>
  <c r="Q146" i="30448"/>
  <c r="J158" i="30448"/>
  <c r="I158" i="30448"/>
  <c r="H158" i="30448"/>
  <c r="Q145" i="30448"/>
  <c r="I165" i="30448"/>
  <c r="H165" i="30448"/>
  <c r="G165" i="30448"/>
  <c r="Q144" i="30448"/>
  <c r="O148" i="30448"/>
  <c r="O147" i="30448"/>
  <c r="N147" i="30448"/>
  <c r="M147" i="30448"/>
  <c r="L147" i="30448"/>
  <c r="K147" i="30448"/>
  <c r="J147" i="30448"/>
  <c r="I147" i="30448"/>
  <c r="O146" i="30448"/>
  <c r="N146" i="30448"/>
  <c r="M146" i="30448"/>
  <c r="L146" i="30448"/>
  <c r="K146" i="30448"/>
  <c r="J146" i="30448"/>
  <c r="I146" i="30448"/>
  <c r="O145" i="30448"/>
  <c r="N145" i="30448"/>
  <c r="M145" i="30448"/>
  <c r="L145" i="30448"/>
  <c r="K145" i="30448"/>
  <c r="J145" i="30448"/>
  <c r="I145" i="30448"/>
  <c r="O144" i="30448"/>
  <c r="N144" i="30448"/>
  <c r="M144" i="30448"/>
  <c r="L144" i="30448"/>
  <c r="K144" i="30448"/>
  <c r="J144" i="30448"/>
  <c r="O143" i="30448"/>
  <c r="N143" i="30448"/>
  <c r="M143" i="30448"/>
  <c r="L143" i="30448"/>
  <c r="K143" i="30448"/>
  <c r="J143" i="30448"/>
  <c r="O142" i="30448"/>
  <c r="N142" i="30448"/>
  <c r="M142" i="30448"/>
  <c r="L142" i="30448"/>
  <c r="K142" i="30448"/>
  <c r="J142" i="30448"/>
  <c r="O141" i="30448"/>
  <c r="N141" i="30448"/>
  <c r="M141" i="30448"/>
  <c r="L141" i="30448"/>
  <c r="K141" i="30448"/>
  <c r="J141" i="30448"/>
  <c r="N148" i="30448"/>
  <c r="M148" i="30448"/>
  <c r="L148" i="30448"/>
  <c r="K148" i="30448"/>
  <c r="J148" i="30448"/>
  <c r="I148" i="30448"/>
  <c r="H147" i="30448"/>
  <c r="G147" i="30448"/>
  <c r="Q126" i="30448"/>
  <c r="H146" i="30448"/>
  <c r="G146" i="30448"/>
  <c r="Q125" i="30448"/>
  <c r="H145" i="30448"/>
  <c r="G145" i="30448"/>
  <c r="Q124" i="30448"/>
  <c r="I144" i="30448"/>
  <c r="H144" i="30448"/>
  <c r="G144" i="30448"/>
  <c r="P131" i="30448"/>
  <c r="I143" i="30448"/>
  <c r="H143" i="30448"/>
  <c r="Q130" i="30448"/>
  <c r="P130" i="30448"/>
  <c r="I142" i="30448"/>
  <c r="H142" i="30448"/>
  <c r="Q129" i="30448"/>
  <c r="I141" i="30448"/>
  <c r="H141" i="30448"/>
  <c r="Q128" i="30448"/>
  <c r="H148" i="30448"/>
  <c r="G148" i="30448"/>
  <c r="Q127" i="30448"/>
  <c r="O130" i="30448"/>
  <c r="N130" i="30448"/>
  <c r="M130" i="30448"/>
  <c r="L130" i="30448"/>
  <c r="K130" i="30448"/>
  <c r="J130" i="30448"/>
  <c r="P129" i="30448"/>
  <c r="O129" i="30448"/>
  <c r="N129" i="30448"/>
  <c r="M129" i="30448"/>
  <c r="L129" i="30448"/>
  <c r="K129" i="30448"/>
  <c r="J129" i="30448"/>
  <c r="P128" i="30448"/>
  <c r="O128" i="30448"/>
  <c r="N128" i="30448"/>
  <c r="M128" i="30448"/>
  <c r="L128" i="30448"/>
  <c r="K128" i="30448"/>
  <c r="J128" i="30448"/>
  <c r="P127" i="30448"/>
  <c r="O127" i="30448"/>
  <c r="N127" i="30448"/>
  <c r="M127" i="30448"/>
  <c r="L127" i="30448"/>
  <c r="K127" i="30448"/>
  <c r="J127" i="30448"/>
  <c r="P126" i="30448"/>
  <c r="O126" i="30448"/>
  <c r="N126" i="30448"/>
  <c r="M126" i="30448"/>
  <c r="L126" i="30448"/>
  <c r="K126" i="30448"/>
  <c r="P125" i="30448"/>
  <c r="O125" i="30448"/>
  <c r="N125" i="30448"/>
  <c r="M125" i="30448"/>
  <c r="L125" i="30448"/>
  <c r="K125" i="30448"/>
  <c r="P124" i="30448"/>
  <c r="O124" i="30448"/>
  <c r="N124" i="30448"/>
  <c r="M124" i="30448"/>
  <c r="L124" i="30448"/>
  <c r="K124" i="30448"/>
  <c r="O131" i="30448"/>
  <c r="N131" i="30448"/>
  <c r="M131" i="30448"/>
  <c r="L131" i="30448"/>
  <c r="K131" i="30448"/>
  <c r="J131" i="30448"/>
  <c r="I129" i="30448"/>
  <c r="H129" i="30448"/>
  <c r="I128" i="30448"/>
  <c r="H128" i="30448"/>
  <c r="I127" i="30448"/>
  <c r="H127" i="30448"/>
  <c r="J126" i="30448"/>
  <c r="I126" i="30448"/>
  <c r="H126" i="30448"/>
  <c r="J125" i="30448"/>
  <c r="I125" i="30448"/>
  <c r="H125" i="30448"/>
  <c r="J124" i="30448"/>
  <c r="I124" i="30448"/>
  <c r="H124" i="30448"/>
  <c r="I131" i="30448"/>
  <c r="H131" i="30448"/>
  <c r="G131" i="30448"/>
  <c r="I130" i="30448"/>
  <c r="H130" i="30448"/>
  <c r="G130" i="30448"/>
  <c r="Q109" i="30448"/>
  <c r="G129" i="30448"/>
  <c r="Q108" i="30448"/>
  <c r="G128" i="30448"/>
  <c r="Q107" i="30448"/>
  <c r="G127" i="30448"/>
  <c r="P114" i="30448"/>
  <c r="Q113" i="30448"/>
  <c r="P113" i="30448"/>
  <c r="Q112" i="30448"/>
  <c r="Q111" i="30448"/>
  <c r="Q110" i="30448"/>
  <c r="O113" i="30448"/>
  <c r="N113" i="30448"/>
  <c r="M113" i="30448"/>
  <c r="L113" i="30448"/>
  <c r="K113" i="30448"/>
  <c r="J113" i="30448"/>
  <c r="P112" i="30448"/>
  <c r="O112" i="30448"/>
  <c r="N112" i="30448"/>
  <c r="M112" i="30448"/>
  <c r="L112" i="30448"/>
  <c r="K112" i="30448"/>
  <c r="J112" i="30448"/>
  <c r="P111" i="30448"/>
  <c r="O111" i="30448"/>
  <c r="N111" i="30448"/>
  <c r="M111" i="30448"/>
  <c r="L111" i="30448"/>
  <c r="K111" i="30448"/>
  <c r="J111" i="30448"/>
  <c r="P110" i="30448"/>
  <c r="O110" i="30448"/>
  <c r="N110" i="30448"/>
  <c r="M110" i="30448"/>
  <c r="L110" i="30448"/>
  <c r="K110" i="30448"/>
  <c r="J110" i="30448"/>
  <c r="P109" i="30448"/>
  <c r="O109" i="30448"/>
  <c r="N109" i="30448"/>
  <c r="M109" i="30448"/>
  <c r="L109" i="30448"/>
  <c r="K109" i="30448"/>
  <c r="P108" i="30448"/>
  <c r="O108" i="30448"/>
  <c r="N108" i="30448"/>
  <c r="M108" i="30448"/>
  <c r="L108" i="30448"/>
  <c r="K108" i="30448"/>
  <c r="P107" i="30448"/>
  <c r="O107" i="30448"/>
  <c r="N107" i="30448"/>
  <c r="M107" i="30448"/>
  <c r="L107" i="30448"/>
  <c r="K107" i="30448"/>
  <c r="O114" i="30448"/>
  <c r="N114" i="30448"/>
  <c r="M114" i="30448"/>
  <c r="L114" i="30448"/>
  <c r="K114" i="30448"/>
  <c r="J114" i="30448"/>
  <c r="I112" i="30448"/>
  <c r="H112" i="30448"/>
  <c r="G112" i="30448"/>
  <c r="Q91" i="30448"/>
  <c r="I111" i="30448"/>
  <c r="H111" i="30448"/>
  <c r="G111" i="30448"/>
  <c r="Q90" i="30448"/>
  <c r="I110" i="30448"/>
  <c r="H110" i="30448"/>
  <c r="G110" i="30448"/>
  <c r="P97" i="30448"/>
  <c r="J109" i="30448"/>
  <c r="I109" i="30448"/>
  <c r="H109" i="30448"/>
  <c r="Q96" i="30448"/>
  <c r="P96" i="30448"/>
  <c r="J108" i="30448"/>
  <c r="I108" i="30448"/>
  <c r="H108" i="30448"/>
  <c r="Q95" i="30448"/>
  <c r="J107" i="30448"/>
  <c r="I107" i="30448"/>
  <c r="H107" i="30448"/>
  <c r="Q94" i="30448"/>
  <c r="I114" i="30448"/>
  <c r="H114" i="30448"/>
  <c r="G114" i="30448"/>
  <c r="Q93" i="30448"/>
  <c r="I113" i="30448"/>
  <c r="H113" i="30448"/>
  <c r="G113" i="30448"/>
  <c r="Q92" i="30448"/>
  <c r="O96" i="30448"/>
  <c r="N96" i="30448"/>
  <c r="M96" i="30448"/>
  <c r="L96" i="30448"/>
  <c r="K96" i="30448"/>
  <c r="J96" i="30448"/>
  <c r="P95" i="30448"/>
  <c r="O95" i="30448"/>
  <c r="N95" i="30448"/>
  <c r="M95" i="30448"/>
  <c r="L95" i="30448"/>
  <c r="K95" i="30448"/>
  <c r="J95" i="30448"/>
  <c r="P94" i="30448"/>
  <c r="O94" i="30448"/>
  <c r="N94" i="30448"/>
  <c r="M94" i="30448"/>
  <c r="L94" i="30448"/>
  <c r="K94" i="30448"/>
  <c r="J94" i="30448"/>
  <c r="P93" i="30448"/>
  <c r="O93" i="30448"/>
  <c r="N93" i="30448"/>
  <c r="M93" i="30448"/>
  <c r="L93" i="30448"/>
  <c r="K93" i="30448"/>
  <c r="J93" i="30448"/>
  <c r="P92" i="30448"/>
  <c r="O92" i="30448"/>
  <c r="N92" i="30448"/>
  <c r="M92" i="30448"/>
  <c r="L92" i="30448"/>
  <c r="K92" i="30448"/>
  <c r="P91" i="30448"/>
  <c r="O91" i="30448"/>
  <c r="N91" i="30448"/>
  <c r="M91" i="30448"/>
  <c r="L91" i="30448"/>
  <c r="K91" i="30448"/>
  <c r="P90" i="30448"/>
  <c r="O90" i="30448"/>
  <c r="N90" i="30448"/>
  <c r="M90" i="30448"/>
  <c r="L90" i="30448"/>
  <c r="K90" i="30448"/>
  <c r="O97" i="30448"/>
  <c r="N97" i="30448"/>
  <c r="M97" i="30448"/>
  <c r="L97" i="30448"/>
  <c r="K97" i="30448"/>
  <c r="J97" i="30448"/>
  <c r="I95" i="30448"/>
  <c r="H95" i="30448"/>
  <c r="G95" i="30448"/>
  <c r="Q74" i="30448"/>
  <c r="I94" i="30448"/>
  <c r="H94" i="30448"/>
  <c r="G94" i="30448"/>
  <c r="Q73" i="30448"/>
  <c r="I93" i="30448"/>
  <c r="H93" i="30448"/>
  <c r="G93" i="30448"/>
  <c r="P80" i="30448"/>
  <c r="J92" i="30448"/>
  <c r="I92" i="30448"/>
  <c r="H92" i="30448"/>
  <c r="Q79" i="30448"/>
  <c r="P79" i="30448"/>
  <c r="J91" i="30448"/>
  <c r="I91" i="30448"/>
  <c r="H91" i="30448"/>
  <c r="Q78" i="30448"/>
  <c r="J90" i="30448"/>
  <c r="I90" i="30448"/>
  <c r="H90" i="30448"/>
  <c r="Q77" i="30448"/>
  <c r="I97" i="30448"/>
  <c r="H97" i="30448"/>
  <c r="G97" i="30448"/>
  <c r="Q76" i="30448"/>
  <c r="I96" i="30448"/>
  <c r="H96" i="30448"/>
  <c r="G96" i="30448"/>
  <c r="Q75" i="30448"/>
  <c r="O79" i="30448"/>
  <c r="N79" i="30448"/>
  <c r="M79" i="30448"/>
  <c r="P78" i="30448"/>
  <c r="O78" i="30448"/>
  <c r="N78" i="30448"/>
  <c r="P77" i="30448"/>
  <c r="O77" i="30448"/>
  <c r="N77" i="30448"/>
  <c r="P76" i="30448"/>
  <c r="O76" i="30448"/>
  <c r="N76" i="30448"/>
  <c r="P75" i="30448"/>
  <c r="O75" i="30448"/>
  <c r="N75" i="30448"/>
  <c r="P74" i="30448"/>
  <c r="O74" i="30448"/>
  <c r="N74" i="30448"/>
  <c r="P73" i="30448"/>
  <c r="O73" i="30448"/>
  <c r="N73" i="30448"/>
  <c r="O80" i="30448"/>
  <c r="N80" i="30448"/>
  <c r="M80" i="30448"/>
  <c r="O56" i="30448"/>
  <c r="P56" i="30448"/>
  <c r="Q56" i="30448"/>
  <c r="O57" i="30448"/>
  <c r="P57" i="30448"/>
  <c r="Q57" i="30448"/>
  <c r="O58" i="30448"/>
  <c r="P58" i="30448"/>
  <c r="Q58" i="30448"/>
  <c r="O59" i="30448"/>
  <c r="P59" i="30448"/>
  <c r="Q59" i="30448"/>
  <c r="N60" i="30448"/>
  <c r="O60" i="30448"/>
  <c r="P60" i="30448"/>
  <c r="Q60" i="30448"/>
  <c r="N61" i="30448"/>
  <c r="O61" i="30448"/>
  <c r="P61" i="30448"/>
  <c r="Q61" i="30448"/>
  <c r="N62" i="30448"/>
  <c r="O62" i="30448"/>
  <c r="P62" i="30448"/>
  <c r="Q62" i="30448"/>
  <c r="N63" i="30448"/>
  <c r="O63" i="30448"/>
  <c r="P63" i="30448"/>
  <c r="O43" i="30448"/>
  <c r="Q41" i="30448"/>
  <c r="P41" i="30448"/>
  <c r="Q40" i="30448"/>
  <c r="P40" i="30448"/>
  <c r="Q39" i="30448"/>
  <c r="P39" i="30448"/>
  <c r="P46" i="30448"/>
  <c r="O46" i="30448"/>
  <c r="Q45" i="30448"/>
  <c r="P45" i="30448"/>
  <c r="O45" i="30448"/>
  <c r="Q44" i="30448"/>
  <c r="P44" i="30448"/>
  <c r="O44" i="30448"/>
  <c r="Q43" i="30448"/>
  <c r="P43" i="30448"/>
  <c r="Q42" i="30448"/>
  <c r="P42" i="30448"/>
  <c r="M39" i="30448"/>
  <c r="M40" i="30448"/>
  <c r="M41" i="30448"/>
  <c r="M42" i="30448"/>
  <c r="M43" i="30448"/>
  <c r="O41" i="30448"/>
  <c r="O42" i="30448"/>
  <c r="P28" i="30448"/>
  <c r="P29" i="30448"/>
  <c r="L45" i="30448"/>
  <c r="K45" i="30448"/>
  <c r="J45" i="30448"/>
  <c r="I45" i="30448"/>
  <c r="H45" i="30448"/>
  <c r="G45" i="30448"/>
  <c r="L44" i="30448"/>
  <c r="K44" i="30448"/>
  <c r="J44" i="30448"/>
  <c r="I44" i="30448"/>
  <c r="H44" i="30448"/>
  <c r="G44" i="30448"/>
  <c r="L43" i="30448"/>
  <c r="K43" i="30448"/>
  <c r="J43" i="30448"/>
  <c r="I43" i="30448"/>
  <c r="H43" i="30448"/>
  <c r="G43" i="30448"/>
  <c r="L42" i="30448"/>
  <c r="K42" i="30448"/>
  <c r="J42" i="30448"/>
  <c r="I42" i="30448"/>
  <c r="H42" i="30448"/>
  <c r="G42" i="30448"/>
  <c r="L41" i="30448"/>
  <c r="K41" i="30448"/>
  <c r="J41" i="30448"/>
  <c r="I41" i="30448"/>
  <c r="H41" i="30448"/>
  <c r="L40" i="30448"/>
  <c r="K40" i="30448"/>
  <c r="J40" i="30448"/>
  <c r="I40" i="30448"/>
  <c r="H40" i="30448"/>
  <c r="L39" i="30448"/>
  <c r="K39" i="30448"/>
  <c r="J39" i="30448"/>
  <c r="I39" i="30448"/>
  <c r="H39" i="30448"/>
  <c r="L46" i="30448"/>
  <c r="K46" i="30448"/>
  <c r="J46" i="30448"/>
  <c r="I46" i="30448"/>
  <c r="H46" i="30448"/>
  <c r="G46" i="30448"/>
  <c r="J22" i="30448"/>
  <c r="H28" i="30448"/>
  <c r="Q28" i="30448"/>
  <c r="Q27" i="30448"/>
  <c r="Q26" i="30448"/>
  <c r="Q25" i="30448"/>
  <c r="Q24" i="30448"/>
  <c r="Q23" i="30448"/>
  <c r="Q22" i="30448"/>
  <c r="P27" i="30448"/>
  <c r="P26" i="30448"/>
  <c r="P25" i="30448"/>
  <c r="P24" i="30448"/>
  <c r="P23" i="30448"/>
  <c r="P22" i="30448"/>
  <c r="O29" i="30448"/>
  <c r="O28" i="30448"/>
  <c r="O27" i="30448"/>
  <c r="O26" i="30448"/>
  <c r="O25" i="30448"/>
  <c r="O24" i="30448"/>
  <c r="O23" i="30448"/>
  <c r="O22" i="30448"/>
  <c r="N29" i="30448"/>
  <c r="N28" i="30448"/>
  <c r="N27" i="30448"/>
  <c r="N26" i="30448"/>
  <c r="N25" i="30448"/>
  <c r="N24" i="30448"/>
  <c r="N23" i="30448"/>
  <c r="N22" i="30448"/>
  <c r="M29" i="30448"/>
  <c r="M28" i="30448"/>
  <c r="M27" i="30448"/>
  <c r="M26" i="30448"/>
  <c r="M25" i="30448"/>
  <c r="M24" i="30448"/>
  <c r="M23" i="30448"/>
  <c r="M22" i="30448"/>
  <c r="L29" i="30448"/>
  <c r="L28" i="30448"/>
  <c r="L27" i="30448"/>
  <c r="L26" i="30448"/>
  <c r="L25" i="30448"/>
  <c r="L24" i="30448"/>
  <c r="L23" i="30448"/>
  <c r="L22" i="30448"/>
  <c r="K29" i="30448"/>
  <c r="K28" i="30448"/>
  <c r="K27" i="30448"/>
  <c r="K26" i="30448"/>
  <c r="K25" i="30448"/>
  <c r="K24" i="30448"/>
  <c r="K23" i="30448"/>
  <c r="K22" i="30448"/>
  <c r="J29" i="30448"/>
  <c r="J28" i="30448"/>
  <c r="J27" i="30448"/>
  <c r="J26" i="30448"/>
  <c r="J25" i="30448"/>
  <c r="J24" i="30448"/>
  <c r="J23" i="30448"/>
  <c r="I29" i="30448"/>
  <c r="I28" i="30448"/>
  <c r="I27" i="30448"/>
  <c r="I26" i="30448"/>
  <c r="I25" i="30448"/>
  <c r="I24" i="30448"/>
  <c r="I23" i="30448"/>
  <c r="I22" i="30448"/>
  <c r="H29" i="30448"/>
  <c r="H27" i="30448"/>
  <c r="H26" i="30448"/>
  <c r="H25" i="30448"/>
  <c r="H24" i="30448"/>
  <c r="H23" i="30448"/>
  <c r="H22" i="30448"/>
  <c r="G29" i="30448"/>
  <c r="G28" i="30448"/>
  <c r="G27" i="30448"/>
  <c r="G26" i="30448"/>
  <c r="G25" i="30448"/>
  <c r="S210" i="30445"/>
  <c r="S211" i="30445"/>
  <c r="S212" i="30445"/>
  <c r="S213" i="30445"/>
  <c r="S214" i="30445"/>
  <c r="S215" i="30445"/>
  <c r="S216" i="30445"/>
  <c r="R210" i="30445"/>
  <c r="R211" i="30445"/>
  <c r="R212" i="30445"/>
  <c r="R213" i="30445"/>
  <c r="R214" i="30445"/>
  <c r="R215" i="30445"/>
  <c r="R216" i="30445"/>
  <c r="S209" i="30445"/>
  <c r="Q210" i="30445"/>
  <c r="Q211" i="30445"/>
  <c r="Q212" i="30445"/>
  <c r="Q213" i="30445"/>
  <c r="Q214" i="30445"/>
  <c r="Q215" i="30445"/>
  <c r="Q216" i="30445"/>
  <c r="R209" i="30445"/>
  <c r="P210" i="30445"/>
  <c r="P211" i="30445"/>
  <c r="P212" i="30445"/>
  <c r="P213" i="30445"/>
  <c r="P214" i="30445"/>
  <c r="P215" i="30445"/>
  <c r="P216" i="30445"/>
  <c r="Q209" i="30445"/>
  <c r="O210" i="30445"/>
  <c r="O211" i="30445"/>
  <c r="O212" i="30445"/>
  <c r="O213" i="30445"/>
  <c r="O214" i="30445"/>
  <c r="O215" i="30445"/>
  <c r="O216" i="30445"/>
  <c r="P209" i="30445"/>
  <c r="N210" i="30445"/>
  <c r="N211" i="30445"/>
  <c r="N212" i="30445"/>
  <c r="N213" i="30445"/>
  <c r="N214" i="30445"/>
  <c r="N215" i="30445"/>
  <c r="N216" i="30445"/>
  <c r="O209" i="30445"/>
  <c r="M210" i="30445"/>
  <c r="M211" i="30445"/>
  <c r="M212" i="30445"/>
  <c r="M213" i="30445"/>
  <c r="M214" i="30445"/>
  <c r="M215" i="30445"/>
  <c r="M216" i="30445"/>
  <c r="N209" i="30445"/>
  <c r="L210" i="30445"/>
  <c r="L211" i="30445"/>
  <c r="L212" i="30445"/>
  <c r="L213" i="30445"/>
  <c r="L214" i="30445"/>
  <c r="L215" i="30445"/>
  <c r="L216" i="30445"/>
  <c r="M209" i="30445"/>
  <c r="K210" i="30445"/>
  <c r="K211" i="30445"/>
  <c r="K212" i="30445"/>
  <c r="K213" i="30445"/>
  <c r="K214" i="30445"/>
  <c r="K215" i="30445"/>
  <c r="K216" i="30445"/>
  <c r="L209" i="30445"/>
  <c r="J210" i="30445"/>
  <c r="J211" i="30445"/>
  <c r="J212" i="30445"/>
  <c r="J213" i="30445"/>
  <c r="J214" i="30445"/>
  <c r="J215" i="30445"/>
  <c r="J216" i="30445"/>
  <c r="K209" i="30445"/>
  <c r="I213" i="30445"/>
  <c r="I214" i="30445"/>
  <c r="I215" i="30445"/>
  <c r="I216" i="30445"/>
  <c r="J209" i="30445"/>
  <c r="S193" i="30445"/>
  <c r="S194" i="30445"/>
  <c r="S195" i="30445"/>
  <c r="S196" i="30445"/>
  <c r="S197" i="30445"/>
  <c r="S198" i="30445"/>
  <c r="S199" i="30445"/>
  <c r="I212" i="30445"/>
  <c r="R193" i="30445"/>
  <c r="R194" i="30445"/>
  <c r="R195" i="30445"/>
  <c r="R196" i="30445"/>
  <c r="R197" i="30445"/>
  <c r="R198" i="30445"/>
  <c r="R199" i="30445"/>
  <c r="S192" i="30445"/>
  <c r="Q193" i="30445"/>
  <c r="Q194" i="30445"/>
  <c r="Q195" i="30445"/>
  <c r="Q196" i="30445"/>
  <c r="Q197" i="30445"/>
  <c r="Q198" i="30445"/>
  <c r="Q199" i="30445"/>
  <c r="R192" i="30445"/>
  <c r="P193" i="30445"/>
  <c r="P194" i="30445"/>
  <c r="P195" i="30445"/>
  <c r="P196" i="30445"/>
  <c r="P197" i="30445"/>
  <c r="P198" i="30445"/>
  <c r="P199" i="30445"/>
  <c r="Q192" i="30445"/>
  <c r="O193" i="30445"/>
  <c r="O194" i="30445"/>
  <c r="O195" i="30445"/>
  <c r="O196" i="30445"/>
  <c r="O197" i="30445"/>
  <c r="O198" i="30445"/>
  <c r="O199" i="30445"/>
  <c r="P192" i="30445"/>
  <c r="N193" i="30445"/>
  <c r="N194" i="30445"/>
  <c r="N195" i="30445"/>
  <c r="N196" i="30445"/>
  <c r="N197" i="30445"/>
  <c r="N198" i="30445"/>
  <c r="N199" i="30445"/>
  <c r="O192" i="30445"/>
  <c r="M193" i="30445"/>
  <c r="M194" i="30445"/>
  <c r="M195" i="30445"/>
  <c r="M196" i="30445"/>
  <c r="M197" i="30445"/>
  <c r="M198" i="30445"/>
  <c r="M199" i="30445"/>
  <c r="N192" i="30445"/>
  <c r="L193" i="30445"/>
  <c r="L194" i="30445"/>
  <c r="L195" i="30445"/>
  <c r="L196" i="30445"/>
  <c r="L197" i="30445"/>
  <c r="L198" i="30445"/>
  <c r="L199" i="30445"/>
  <c r="M192" i="30445"/>
  <c r="K193" i="30445"/>
  <c r="K194" i="30445"/>
  <c r="K195" i="30445"/>
  <c r="K196" i="30445"/>
  <c r="K197" i="30445"/>
  <c r="K198" i="30445"/>
  <c r="K199" i="30445"/>
  <c r="L192" i="30445"/>
  <c r="J193" i="30445"/>
  <c r="J194" i="30445"/>
  <c r="J195" i="30445"/>
  <c r="J196" i="30445"/>
  <c r="J197" i="30445"/>
  <c r="J198" i="30445"/>
  <c r="J199" i="30445"/>
  <c r="K192" i="30445"/>
  <c r="I196" i="30445"/>
  <c r="I197" i="30445"/>
  <c r="I198" i="30445"/>
  <c r="I199" i="30445"/>
  <c r="J192" i="30445"/>
  <c r="S176" i="30445"/>
  <c r="S177" i="30445"/>
  <c r="S178" i="30445"/>
  <c r="S179" i="30445"/>
  <c r="S180" i="30445"/>
  <c r="S181" i="30445"/>
  <c r="S182" i="30445"/>
  <c r="I195" i="30445"/>
  <c r="R176" i="30445"/>
  <c r="R177" i="30445"/>
  <c r="R178" i="30445"/>
  <c r="R179" i="30445"/>
  <c r="R180" i="30445"/>
  <c r="R181" i="30445"/>
  <c r="R182" i="30445"/>
  <c r="S175" i="30445"/>
  <c r="Q176" i="30445"/>
  <c r="Q177" i="30445"/>
  <c r="Q178" i="30445"/>
  <c r="Q179" i="30445"/>
  <c r="Q180" i="30445"/>
  <c r="Q181" i="30445"/>
  <c r="Q182" i="30445"/>
  <c r="R175" i="30445"/>
  <c r="P176" i="30445"/>
  <c r="P177" i="30445"/>
  <c r="P178" i="30445"/>
  <c r="P179" i="30445"/>
  <c r="P180" i="30445"/>
  <c r="P181" i="30445"/>
  <c r="P182" i="30445"/>
  <c r="Q175" i="30445"/>
  <c r="O176" i="30445"/>
  <c r="O177" i="30445"/>
  <c r="O178" i="30445"/>
  <c r="O179" i="30445"/>
  <c r="O180" i="30445"/>
  <c r="O181" i="30445"/>
  <c r="O182" i="30445"/>
  <c r="P175" i="30445"/>
  <c r="N176" i="30445"/>
  <c r="N177" i="30445"/>
  <c r="N178" i="30445"/>
  <c r="N179" i="30445"/>
  <c r="N180" i="30445"/>
  <c r="N181" i="30445"/>
  <c r="N182" i="30445"/>
  <c r="O175" i="30445"/>
  <c r="M176" i="30445"/>
  <c r="M177" i="30445"/>
  <c r="M178" i="30445"/>
  <c r="M179" i="30445"/>
  <c r="M180" i="30445"/>
  <c r="M181" i="30445"/>
  <c r="M182" i="30445"/>
  <c r="N175" i="30445"/>
  <c r="L176" i="30445"/>
  <c r="L177" i="30445"/>
  <c r="L178" i="30445"/>
  <c r="L179" i="30445"/>
  <c r="L180" i="30445"/>
  <c r="L181" i="30445"/>
  <c r="L182" i="30445"/>
  <c r="M175" i="30445"/>
  <c r="K176" i="30445"/>
  <c r="K177" i="30445"/>
  <c r="K178" i="30445"/>
  <c r="K179" i="30445"/>
  <c r="K180" i="30445"/>
  <c r="K181" i="30445"/>
  <c r="K182" i="30445"/>
  <c r="L175" i="30445"/>
  <c r="J176" i="30445"/>
  <c r="J177" i="30445"/>
  <c r="J178" i="30445"/>
  <c r="J179" i="30445"/>
  <c r="J180" i="30445"/>
  <c r="J181" i="30445"/>
  <c r="J182" i="30445"/>
  <c r="K175" i="30445"/>
  <c r="J175" i="30445"/>
  <c r="I182" i="30445"/>
  <c r="I179" i="30445"/>
  <c r="I180" i="30445"/>
  <c r="I181" i="30445"/>
  <c r="S159" i="30445"/>
  <c r="S160" i="30445"/>
  <c r="S161" i="30445"/>
  <c r="S162" i="30445"/>
  <c r="S163" i="30445"/>
  <c r="S164" i="30445"/>
  <c r="S165" i="30445"/>
  <c r="I178" i="30445"/>
  <c r="R159" i="30445"/>
  <c r="R160" i="30445"/>
  <c r="R161" i="30445"/>
  <c r="R162" i="30445"/>
  <c r="R163" i="30445"/>
  <c r="R164" i="30445"/>
  <c r="R165" i="30445"/>
  <c r="S158" i="30445"/>
  <c r="Q159" i="30445"/>
  <c r="Q160" i="30445"/>
  <c r="Q161" i="30445"/>
  <c r="Q162" i="30445"/>
  <c r="Q163" i="30445"/>
  <c r="Q164" i="30445"/>
  <c r="Q165" i="30445"/>
  <c r="R158" i="30445"/>
  <c r="P159" i="30445"/>
  <c r="P160" i="30445"/>
  <c r="P161" i="30445"/>
  <c r="P162" i="30445"/>
  <c r="P163" i="30445"/>
  <c r="P164" i="30445"/>
  <c r="P165" i="30445"/>
  <c r="Q158" i="30445"/>
  <c r="O159" i="30445"/>
  <c r="O160" i="30445"/>
  <c r="O161" i="30445"/>
  <c r="O162" i="30445"/>
  <c r="O163" i="30445"/>
  <c r="O164" i="30445"/>
  <c r="O165" i="30445"/>
  <c r="P158" i="30445"/>
  <c r="N159" i="30445"/>
  <c r="N160" i="30445"/>
  <c r="N161" i="30445"/>
  <c r="N162" i="30445"/>
  <c r="N163" i="30445"/>
  <c r="N164" i="30445"/>
  <c r="N165" i="30445"/>
  <c r="O158" i="30445"/>
  <c r="M159" i="30445"/>
  <c r="M160" i="30445"/>
  <c r="M161" i="30445"/>
  <c r="M162" i="30445"/>
  <c r="M163" i="30445"/>
  <c r="M164" i="30445"/>
  <c r="M165" i="30445"/>
  <c r="N158" i="30445"/>
  <c r="L159" i="30445"/>
  <c r="L160" i="30445"/>
  <c r="L161" i="30445"/>
  <c r="L162" i="30445"/>
  <c r="L163" i="30445"/>
  <c r="L164" i="30445"/>
  <c r="L165" i="30445"/>
  <c r="M158" i="30445"/>
  <c r="K159" i="30445"/>
  <c r="K160" i="30445"/>
  <c r="K161" i="30445"/>
  <c r="K162" i="30445"/>
  <c r="K163" i="30445"/>
  <c r="K164" i="30445"/>
  <c r="K165" i="30445"/>
  <c r="L158" i="30445"/>
  <c r="J159" i="30445"/>
  <c r="J160" i="30445"/>
  <c r="J161" i="30445"/>
  <c r="J162" i="30445"/>
  <c r="J163" i="30445"/>
  <c r="J164" i="30445"/>
  <c r="J165" i="30445"/>
  <c r="K158" i="30445"/>
  <c r="I162" i="30445"/>
  <c r="I163" i="30445"/>
  <c r="I164" i="30445"/>
  <c r="I165" i="30445"/>
  <c r="J158" i="30445"/>
  <c r="S142" i="30445"/>
  <c r="S143" i="30445"/>
  <c r="S144" i="30445"/>
  <c r="S145" i="30445"/>
  <c r="S146" i="30445"/>
  <c r="S147" i="30445"/>
  <c r="S148" i="30445"/>
  <c r="I161" i="30445"/>
  <c r="R142" i="30445"/>
  <c r="R143" i="30445"/>
  <c r="R144" i="30445"/>
  <c r="R145" i="30445"/>
  <c r="R146" i="30445"/>
  <c r="R147" i="30445"/>
  <c r="R148" i="30445"/>
  <c r="S141" i="30445"/>
  <c r="Q142" i="30445"/>
  <c r="Q143" i="30445"/>
  <c r="Q144" i="30445"/>
  <c r="Q145" i="30445"/>
  <c r="Q146" i="30445"/>
  <c r="Q147" i="30445"/>
  <c r="Q148" i="30445"/>
  <c r="R141" i="30445"/>
  <c r="P142" i="30445"/>
  <c r="P143" i="30445"/>
  <c r="P144" i="30445"/>
  <c r="P145" i="30445"/>
  <c r="P146" i="30445"/>
  <c r="P147" i="30445"/>
  <c r="P148" i="30445"/>
  <c r="Q141" i="30445"/>
  <c r="O142" i="30445"/>
  <c r="O143" i="30445"/>
  <c r="O144" i="30445"/>
  <c r="O145" i="30445"/>
  <c r="O146" i="30445"/>
  <c r="O147" i="30445"/>
  <c r="O148" i="30445"/>
  <c r="P141" i="30445"/>
  <c r="N142" i="30445"/>
  <c r="N143" i="30445"/>
  <c r="N144" i="30445"/>
  <c r="N145" i="30445"/>
  <c r="N146" i="30445"/>
  <c r="N147" i="30445"/>
  <c r="N148" i="30445"/>
  <c r="O141" i="30445"/>
  <c r="M142" i="30445"/>
  <c r="M143" i="30445"/>
  <c r="M144" i="30445"/>
  <c r="M145" i="30445"/>
  <c r="M146" i="30445"/>
  <c r="M147" i="30445"/>
  <c r="M148" i="30445"/>
  <c r="N141" i="30445"/>
  <c r="L142" i="30445"/>
  <c r="L143" i="30445"/>
  <c r="L144" i="30445"/>
  <c r="L145" i="30445"/>
  <c r="L146" i="30445"/>
  <c r="L147" i="30445"/>
  <c r="L148" i="30445"/>
  <c r="M141" i="30445"/>
  <c r="K142" i="30445"/>
  <c r="K143" i="30445"/>
  <c r="K144" i="30445"/>
  <c r="K145" i="30445"/>
  <c r="K146" i="30445"/>
  <c r="K147" i="30445"/>
  <c r="K148" i="30445"/>
  <c r="L141" i="30445"/>
  <c r="J142" i="30445"/>
  <c r="J143" i="30445"/>
  <c r="J144" i="30445"/>
  <c r="J145" i="30445"/>
  <c r="J146" i="30445"/>
  <c r="J147" i="30445"/>
  <c r="J148" i="30445"/>
  <c r="K141" i="30445"/>
  <c r="I145" i="30445"/>
  <c r="I146" i="30445"/>
  <c r="I147" i="30445"/>
  <c r="I148" i="30445"/>
  <c r="J141" i="30445"/>
  <c r="S131" i="30445"/>
  <c r="S125" i="30445"/>
  <c r="S126" i="30445"/>
  <c r="S127" i="30445"/>
  <c r="S128" i="30445"/>
  <c r="S129" i="30445"/>
  <c r="S130" i="30445"/>
  <c r="I144" i="30445"/>
  <c r="R125" i="30445"/>
  <c r="R126" i="30445"/>
  <c r="R127" i="30445"/>
  <c r="R128" i="30445"/>
  <c r="R129" i="30445"/>
  <c r="R130" i="30445"/>
  <c r="R131" i="30445"/>
  <c r="S124" i="30445"/>
  <c r="Q125" i="30445"/>
  <c r="Q126" i="30445"/>
  <c r="Q127" i="30445"/>
  <c r="Q128" i="30445"/>
  <c r="Q129" i="30445"/>
  <c r="Q130" i="30445"/>
  <c r="Q131" i="30445"/>
  <c r="R124" i="30445"/>
  <c r="P125" i="30445"/>
  <c r="P126" i="30445"/>
  <c r="P127" i="30445"/>
  <c r="P128" i="30445"/>
  <c r="P129" i="30445"/>
  <c r="P130" i="30445"/>
  <c r="P131" i="30445"/>
  <c r="Q124" i="30445"/>
  <c r="O125" i="30445"/>
  <c r="O126" i="30445"/>
  <c r="O127" i="30445"/>
  <c r="O128" i="30445"/>
  <c r="O129" i="30445"/>
  <c r="O130" i="30445"/>
  <c r="O131" i="30445"/>
  <c r="P124" i="30445"/>
  <c r="N125" i="30445"/>
  <c r="N126" i="30445"/>
  <c r="N127" i="30445"/>
  <c r="N128" i="30445"/>
  <c r="N129" i="30445"/>
  <c r="N130" i="30445"/>
  <c r="N131" i="30445"/>
  <c r="O124" i="30445"/>
  <c r="M125" i="30445"/>
  <c r="M126" i="30445"/>
  <c r="M127" i="30445"/>
  <c r="M128" i="30445"/>
  <c r="M129" i="30445"/>
  <c r="M130" i="30445"/>
  <c r="M131" i="30445"/>
  <c r="N124" i="30445"/>
  <c r="L125" i="30445"/>
  <c r="L126" i="30445"/>
  <c r="L127" i="30445"/>
  <c r="L128" i="30445"/>
  <c r="L129" i="30445"/>
  <c r="L130" i="30445"/>
  <c r="L131" i="30445"/>
  <c r="M124" i="30445"/>
  <c r="K125" i="30445"/>
  <c r="K126" i="30445"/>
  <c r="K127" i="30445"/>
  <c r="K128" i="30445"/>
  <c r="K129" i="30445"/>
  <c r="K130" i="30445"/>
  <c r="K131" i="30445"/>
  <c r="L124" i="30445"/>
  <c r="J125" i="30445"/>
  <c r="J126" i="30445"/>
  <c r="J127" i="30445"/>
  <c r="J128" i="30445"/>
  <c r="J129" i="30445"/>
  <c r="J130" i="30445"/>
  <c r="J131" i="30445"/>
  <c r="K124" i="30445"/>
  <c r="I128" i="30445"/>
  <c r="I129" i="30445"/>
  <c r="I130" i="30445"/>
  <c r="I131" i="30445"/>
  <c r="J124" i="30445"/>
  <c r="S108" i="30445"/>
  <c r="S109" i="30445"/>
  <c r="S110" i="30445"/>
  <c r="S111" i="30445"/>
  <c r="S112" i="30445"/>
  <c r="S113" i="30445"/>
  <c r="S114" i="30445"/>
  <c r="I127" i="30445"/>
  <c r="R108" i="30445"/>
  <c r="R109" i="30445"/>
  <c r="R110" i="30445"/>
  <c r="R111" i="30445"/>
  <c r="R112" i="30445"/>
  <c r="R113" i="30445"/>
  <c r="R114" i="30445"/>
  <c r="S107" i="30445"/>
  <c r="Q108" i="30445"/>
  <c r="Q109" i="30445"/>
  <c r="Q110" i="30445"/>
  <c r="Q111" i="30445"/>
  <c r="Q112" i="30445"/>
  <c r="Q113" i="30445"/>
  <c r="Q114" i="30445"/>
  <c r="R107" i="30445"/>
  <c r="P108" i="30445"/>
  <c r="P109" i="30445"/>
  <c r="P110" i="30445"/>
  <c r="P111" i="30445"/>
  <c r="P112" i="30445"/>
  <c r="P113" i="30445"/>
  <c r="P114" i="30445"/>
  <c r="Q107" i="30445"/>
  <c r="O108" i="30445"/>
  <c r="O109" i="30445"/>
  <c r="O110" i="30445"/>
  <c r="O111" i="30445"/>
  <c r="O112" i="30445"/>
  <c r="O113" i="30445"/>
  <c r="O114" i="30445"/>
  <c r="P107" i="30445"/>
  <c r="N108" i="30445"/>
  <c r="N109" i="30445"/>
  <c r="N110" i="30445"/>
  <c r="N111" i="30445"/>
  <c r="N112" i="30445"/>
  <c r="N113" i="30445"/>
  <c r="N114" i="30445"/>
  <c r="O107" i="30445"/>
  <c r="M108" i="30445"/>
  <c r="M109" i="30445"/>
  <c r="M110" i="30445"/>
  <c r="M111" i="30445"/>
  <c r="M112" i="30445"/>
  <c r="M113" i="30445"/>
  <c r="M114" i="30445"/>
  <c r="N107" i="30445"/>
  <c r="L108" i="30445"/>
  <c r="L109" i="30445"/>
  <c r="L110" i="30445"/>
  <c r="L111" i="30445"/>
  <c r="L112" i="30445"/>
  <c r="L113" i="30445"/>
  <c r="L114" i="30445"/>
  <c r="M107" i="30445"/>
  <c r="K108" i="30445"/>
  <c r="K109" i="30445"/>
  <c r="K110" i="30445"/>
  <c r="K111" i="30445"/>
  <c r="K112" i="30445"/>
  <c r="K113" i="30445"/>
  <c r="K114" i="30445"/>
  <c r="L107" i="30445"/>
  <c r="J108" i="30445"/>
  <c r="J109" i="30445"/>
  <c r="J110" i="30445"/>
  <c r="J111" i="30445"/>
  <c r="J112" i="30445"/>
  <c r="J113" i="30445"/>
  <c r="J114" i="30445"/>
  <c r="K107" i="30445"/>
  <c r="I111" i="30445"/>
  <c r="I112" i="30445"/>
  <c r="I113" i="30445"/>
  <c r="I114" i="30445"/>
  <c r="J107" i="30445"/>
  <c r="S91" i="30445"/>
  <c r="S92" i="30445"/>
  <c r="S93" i="30445"/>
  <c r="S94" i="30445"/>
  <c r="S95" i="30445"/>
  <c r="S96" i="30445"/>
  <c r="S97" i="30445"/>
  <c r="I110" i="30445"/>
  <c r="R91" i="30445"/>
  <c r="R92" i="30445"/>
  <c r="R93" i="30445"/>
  <c r="R94" i="30445"/>
  <c r="R95" i="30445"/>
  <c r="R96" i="30445"/>
  <c r="R97" i="30445"/>
  <c r="S90" i="30445"/>
  <c r="Q91" i="30445"/>
  <c r="Q92" i="30445"/>
  <c r="Q93" i="30445"/>
  <c r="Q94" i="30445"/>
  <c r="Q95" i="30445"/>
  <c r="Q96" i="30445"/>
  <c r="Q97" i="30445"/>
  <c r="R90" i="30445"/>
  <c r="P91" i="30445"/>
  <c r="P92" i="30445"/>
  <c r="P93" i="30445"/>
  <c r="P94" i="30445"/>
  <c r="P95" i="30445"/>
  <c r="P96" i="30445"/>
  <c r="P97" i="30445"/>
  <c r="Q90" i="30445"/>
  <c r="O91" i="30445"/>
  <c r="O92" i="30445"/>
  <c r="O93" i="30445"/>
  <c r="O94" i="30445"/>
  <c r="O95" i="30445"/>
  <c r="O96" i="30445"/>
  <c r="O97" i="30445"/>
  <c r="P90" i="30445"/>
  <c r="N91" i="30445"/>
  <c r="N92" i="30445"/>
  <c r="N93" i="30445"/>
  <c r="N94" i="30445"/>
  <c r="N95" i="30445"/>
  <c r="N96" i="30445"/>
  <c r="N97" i="30445"/>
  <c r="O90" i="30445"/>
  <c r="M91" i="30445"/>
  <c r="M92" i="30445"/>
  <c r="M93" i="30445"/>
  <c r="M94" i="30445"/>
  <c r="M95" i="30445"/>
  <c r="M96" i="30445"/>
  <c r="M97" i="30445"/>
  <c r="N90" i="30445"/>
  <c r="L91" i="30445"/>
  <c r="L92" i="30445"/>
  <c r="L93" i="30445"/>
  <c r="L94" i="30445"/>
  <c r="L95" i="30445"/>
  <c r="L96" i="30445"/>
  <c r="L97" i="30445"/>
  <c r="M90" i="30445"/>
  <c r="K91" i="30445"/>
  <c r="K92" i="30445"/>
  <c r="K93" i="30445"/>
  <c r="K94" i="30445"/>
  <c r="K95" i="30445"/>
  <c r="K96" i="30445"/>
  <c r="K97" i="30445"/>
  <c r="L90" i="30445"/>
  <c r="J91" i="30445"/>
  <c r="J92" i="30445"/>
  <c r="J93" i="30445"/>
  <c r="J94" i="30445"/>
  <c r="J95" i="30445"/>
  <c r="J96" i="30445"/>
  <c r="J97" i="30445"/>
  <c r="K90" i="30445"/>
  <c r="J90" i="30445"/>
  <c r="I94" i="30445"/>
  <c r="I95" i="30445"/>
  <c r="I96" i="30445"/>
  <c r="I97" i="30445"/>
  <c r="S74" i="30445"/>
  <c r="S75" i="30445"/>
  <c r="S76" i="30445"/>
  <c r="S77" i="30445"/>
  <c r="S78" i="30445"/>
  <c r="S79" i="30445"/>
  <c r="S80" i="30445"/>
  <c r="I93" i="30445"/>
  <c r="R74" i="30445"/>
  <c r="R75" i="30445"/>
  <c r="R76" i="30445"/>
  <c r="R77" i="30445"/>
  <c r="R78" i="30445"/>
  <c r="R79" i="30445"/>
  <c r="R80" i="30445"/>
  <c r="S73" i="30445"/>
  <c r="Q74" i="30445"/>
  <c r="Q75" i="30445"/>
  <c r="Q76" i="30445"/>
  <c r="Q77" i="30445"/>
  <c r="Q78" i="30445"/>
  <c r="Q79" i="30445"/>
  <c r="Q80" i="30445"/>
  <c r="R73" i="30445"/>
  <c r="P74" i="30445"/>
  <c r="P75" i="30445"/>
  <c r="P76" i="30445"/>
  <c r="P77" i="30445"/>
  <c r="P78" i="30445"/>
  <c r="P79" i="30445"/>
  <c r="P80" i="30445"/>
  <c r="Q73" i="30445"/>
  <c r="O74" i="30445"/>
  <c r="O75" i="30445"/>
  <c r="O76" i="30445"/>
  <c r="O77" i="30445"/>
  <c r="O78" i="30445"/>
  <c r="O79" i="30445"/>
  <c r="O80" i="30445"/>
  <c r="P73" i="30445"/>
  <c r="N74" i="30445"/>
  <c r="N75" i="30445"/>
  <c r="N76" i="30445"/>
  <c r="N77" i="30445"/>
  <c r="N78" i="30445"/>
  <c r="N79" i="30445"/>
  <c r="N80" i="30445"/>
  <c r="O73" i="30445"/>
  <c r="M74" i="30445"/>
  <c r="M75" i="30445"/>
  <c r="M76" i="30445"/>
  <c r="M77" i="30445"/>
  <c r="M78" i="30445"/>
  <c r="M79" i="30445"/>
  <c r="M80" i="30445"/>
  <c r="N73" i="30445"/>
  <c r="L74" i="30445"/>
  <c r="L75" i="30445"/>
  <c r="L76" i="30445"/>
  <c r="L77" i="30445"/>
  <c r="L78" i="30445"/>
  <c r="L79" i="30445"/>
  <c r="L80" i="30445"/>
  <c r="M73" i="30445"/>
  <c r="K74" i="30445"/>
  <c r="K75" i="30445"/>
  <c r="K76" i="30445"/>
  <c r="K77" i="30445"/>
  <c r="K78" i="30445"/>
  <c r="K79" i="30445"/>
  <c r="K80" i="30445"/>
  <c r="L73" i="30445"/>
  <c r="J74" i="30445"/>
  <c r="J75" i="30445"/>
  <c r="J76" i="30445"/>
  <c r="J77" i="30445"/>
  <c r="J78" i="30445"/>
  <c r="J79" i="30445"/>
  <c r="J80" i="30445"/>
  <c r="K73" i="30445"/>
  <c r="I77" i="30445"/>
  <c r="I78" i="30445"/>
  <c r="I79" i="30445"/>
  <c r="I80" i="30445"/>
  <c r="J73" i="30445"/>
  <c r="I76" i="30445"/>
  <c r="S57" i="30445"/>
  <c r="S58" i="30445"/>
  <c r="S59" i="30445"/>
  <c r="S60" i="30445"/>
  <c r="S61" i="30445"/>
  <c r="S62" i="30445"/>
  <c r="S63" i="30445"/>
  <c r="R57" i="30445"/>
  <c r="R58" i="30445"/>
  <c r="R59" i="30445"/>
  <c r="R60" i="30445"/>
  <c r="R61" i="30445"/>
  <c r="R62" i="30445"/>
  <c r="R63" i="30445"/>
  <c r="S56" i="30445"/>
  <c r="Q57" i="30445"/>
  <c r="Q58" i="30445"/>
  <c r="Q59" i="30445"/>
  <c r="Q60" i="30445"/>
  <c r="Q61" i="30445"/>
  <c r="Q62" i="30445"/>
  <c r="Q63" i="30445"/>
  <c r="R56" i="30445"/>
  <c r="P57" i="30445"/>
  <c r="P58" i="30445"/>
  <c r="P59" i="30445"/>
  <c r="P60" i="30445"/>
  <c r="P61" i="30445"/>
  <c r="P62" i="30445"/>
  <c r="P63" i="30445"/>
  <c r="Q56" i="30445"/>
  <c r="O57" i="30445"/>
  <c r="O58" i="30445"/>
  <c r="O59" i="30445"/>
  <c r="O60" i="30445"/>
  <c r="O61" i="30445"/>
  <c r="O62" i="30445"/>
  <c r="O63" i="30445"/>
  <c r="P56" i="30445"/>
  <c r="N57" i="30445"/>
  <c r="N58" i="30445"/>
  <c r="N59" i="30445"/>
  <c r="N60" i="30445"/>
  <c r="N61" i="30445"/>
  <c r="N62" i="30445"/>
  <c r="N63" i="30445"/>
  <c r="O56" i="30445"/>
  <c r="M57" i="30445"/>
  <c r="M58" i="30445"/>
  <c r="M59" i="30445"/>
  <c r="M60" i="30445"/>
  <c r="M61" i="30445"/>
  <c r="M62" i="30445"/>
  <c r="M63" i="30445"/>
  <c r="N56" i="30445"/>
  <c r="L57" i="30445"/>
  <c r="L58" i="30445"/>
  <c r="L59" i="30445"/>
  <c r="L60" i="30445"/>
  <c r="L61" i="30445"/>
  <c r="L62" i="30445"/>
  <c r="L63" i="30445"/>
  <c r="M56" i="30445"/>
  <c r="L56" i="30445"/>
  <c r="K57" i="30445"/>
  <c r="K58" i="30445"/>
  <c r="K59" i="30445"/>
  <c r="K60" i="30445"/>
  <c r="K61" i="30445"/>
  <c r="K62" i="30445"/>
  <c r="K63" i="30445"/>
  <c r="J57" i="30445"/>
  <c r="J58" i="30445"/>
  <c r="J59" i="30445"/>
  <c r="J60" i="30445"/>
  <c r="J61" i="30445"/>
  <c r="J62" i="30445"/>
  <c r="J63" i="30445"/>
  <c r="K56" i="30445"/>
  <c r="I60" i="30445"/>
  <c r="I61" i="30445"/>
  <c r="I62" i="30445"/>
  <c r="I63" i="30445"/>
  <c r="J56" i="30445"/>
  <c r="I59" i="30445"/>
  <c r="S46" i="30445"/>
  <c r="S40" i="30445"/>
  <c r="S41" i="30445"/>
  <c r="S42" i="30445"/>
  <c r="S43" i="30445"/>
  <c r="S44" i="30445"/>
  <c r="S45" i="30445"/>
  <c r="S39" i="30445"/>
  <c r="R40" i="30445"/>
  <c r="R41" i="30445"/>
  <c r="R42" i="30445"/>
  <c r="R43" i="30445"/>
  <c r="R44" i="30445"/>
  <c r="R45" i="30445"/>
  <c r="R46" i="30445"/>
  <c r="R39" i="30445"/>
  <c r="Q40" i="30445"/>
  <c r="Q41" i="30445"/>
  <c r="Q42" i="30445"/>
  <c r="Q43" i="30445"/>
  <c r="Q44" i="30445"/>
  <c r="Q45" i="30445"/>
  <c r="Q46" i="30445"/>
  <c r="Q39" i="30445"/>
  <c r="P40" i="30445"/>
  <c r="P41" i="30445"/>
  <c r="P42" i="30445"/>
  <c r="P43" i="30445"/>
  <c r="P44" i="30445"/>
  <c r="P45" i="30445"/>
  <c r="P46" i="30445"/>
  <c r="O40" i="30445"/>
  <c r="O41" i="30445"/>
  <c r="O42" i="30445"/>
  <c r="O43" i="30445"/>
  <c r="O44" i="30445"/>
  <c r="O45" i="30445"/>
  <c r="O46" i="30445"/>
  <c r="P39" i="30445"/>
  <c r="O39" i="30445"/>
  <c r="N40" i="30445"/>
  <c r="N41" i="30445"/>
  <c r="N42" i="30445"/>
  <c r="N43" i="30445"/>
  <c r="N44" i="30445"/>
  <c r="N45" i="30445"/>
  <c r="N46" i="30445"/>
  <c r="N39" i="30445"/>
  <c r="M40" i="30445"/>
  <c r="M41" i="30445"/>
  <c r="M42" i="30445"/>
  <c r="M43" i="30445"/>
  <c r="M44" i="30445"/>
  <c r="M45" i="30445"/>
  <c r="M46" i="30445"/>
  <c r="M39" i="30445"/>
  <c r="L40" i="30445"/>
  <c r="L41" i="30445"/>
  <c r="L42" i="30445"/>
  <c r="L43" i="30445"/>
  <c r="L44" i="30445"/>
  <c r="L45" i="30445"/>
  <c r="L46" i="30445"/>
  <c r="L39" i="30445"/>
  <c r="K40" i="30445"/>
  <c r="K41" i="30445"/>
  <c r="K42" i="30445"/>
  <c r="K43" i="30445"/>
  <c r="K44" i="30445"/>
  <c r="K45" i="30445"/>
  <c r="K46" i="30445"/>
  <c r="K39" i="30445"/>
  <c r="J46" i="30445"/>
  <c r="J45" i="30445"/>
  <c r="J44" i="30445"/>
  <c r="J43" i="30445"/>
  <c r="J42" i="30445"/>
  <c r="J41" i="30445"/>
  <c r="J40" i="30445"/>
  <c r="J39" i="30445"/>
  <c r="I43" i="30445"/>
  <c r="I44" i="30445"/>
  <c r="I45" i="30445"/>
  <c r="I46" i="30445"/>
  <c r="I42" i="30445"/>
  <c r="S29" i="30445"/>
  <c r="R29" i="30445"/>
  <c r="Q29" i="30445"/>
  <c r="P29" i="30445"/>
  <c r="O29" i="30445"/>
  <c r="N29" i="30445"/>
  <c r="M29" i="30445"/>
  <c r="L29" i="30445"/>
  <c r="K29" i="30445"/>
  <c r="J29" i="30445"/>
  <c r="I29" i="30445"/>
  <c r="S28" i="30445"/>
  <c r="R28" i="30445"/>
  <c r="Q28" i="30445"/>
  <c r="P28" i="30445"/>
  <c r="O28" i="30445"/>
  <c r="N28" i="30445"/>
  <c r="M28" i="30445"/>
  <c r="L28" i="30445"/>
  <c r="K28" i="30445"/>
  <c r="J28" i="30445"/>
  <c r="I28" i="30445"/>
  <c r="S27" i="30445"/>
  <c r="R27" i="30445"/>
  <c r="Q27" i="30445"/>
  <c r="P27" i="30445"/>
  <c r="O27" i="30445"/>
  <c r="N27" i="30445"/>
  <c r="M27" i="30445"/>
  <c r="L27" i="30445"/>
  <c r="K27" i="30445"/>
  <c r="J27" i="30445"/>
  <c r="I27" i="30445"/>
  <c r="S26" i="30445"/>
  <c r="R26" i="30445"/>
  <c r="Q26" i="30445"/>
  <c r="P26" i="30445"/>
  <c r="O26" i="30445"/>
  <c r="N26" i="30445"/>
  <c r="M26" i="30445"/>
  <c r="L26" i="30445"/>
  <c r="K26" i="30445"/>
  <c r="J26" i="30445"/>
  <c r="I26" i="30445"/>
  <c r="S25" i="30445"/>
  <c r="R25" i="30445"/>
  <c r="Q25" i="30445"/>
  <c r="P25" i="30445"/>
  <c r="O25" i="30445"/>
  <c r="N25" i="30445"/>
  <c r="M25" i="30445"/>
  <c r="L25" i="30445"/>
  <c r="K25" i="30445"/>
  <c r="J25" i="30445"/>
  <c r="I25" i="30445"/>
  <c r="S24" i="30445"/>
  <c r="R24" i="30445"/>
  <c r="Q24" i="30445"/>
  <c r="P24" i="30445"/>
  <c r="O24" i="30445"/>
  <c r="N24" i="30445"/>
  <c r="M24" i="30445"/>
  <c r="L24" i="30445"/>
  <c r="K24" i="30445"/>
  <c r="J24" i="30445"/>
  <c r="S23" i="30445"/>
  <c r="R23" i="30445"/>
  <c r="Q23" i="30445"/>
  <c r="P23" i="30445"/>
  <c r="O23" i="30445"/>
  <c r="N23" i="30445"/>
  <c r="M23" i="30445"/>
  <c r="L23" i="30445"/>
  <c r="K23" i="30445"/>
  <c r="J23" i="30445"/>
  <c r="S22" i="30445"/>
  <c r="R22" i="30445"/>
  <c r="Q22" i="30445"/>
  <c r="P22" i="30445"/>
  <c r="O22" i="30445"/>
  <c r="N22" i="30445"/>
  <c r="M22" i="30445"/>
  <c r="L22" i="30445"/>
  <c r="K22" i="30445"/>
  <c r="J22" i="30445"/>
  <c r="F1106" i="30447"/>
  <c r="T149" i="30449"/>
  <c r="T290" i="30449"/>
  <c r="T1331" i="30449"/>
  <c r="T50" i="30449"/>
  <c r="U50" i="30449" s="1"/>
  <c r="T1343" i="30449"/>
  <c r="T266" i="30449"/>
  <c r="U266" i="30449" s="1"/>
  <c r="T950" i="30449"/>
  <c r="U950" i="30449" s="1"/>
  <c r="T1175" i="30449"/>
  <c r="T1277" i="30449"/>
  <c r="T966" i="30449"/>
  <c r="E559" i="30447"/>
  <c r="E561" i="30447"/>
  <c r="E581" i="30447"/>
  <c r="E613" i="30447"/>
  <c r="E797" i="30447"/>
  <c r="E1024" i="30447"/>
  <c r="K964" i="30447"/>
  <c r="T164" i="30449"/>
  <c r="T1100" i="30449"/>
  <c r="T1382" i="30449"/>
  <c r="T416" i="30449"/>
  <c r="T1196" i="30449"/>
  <c r="T1052" i="30449"/>
  <c r="E489" i="30447"/>
  <c r="F457" i="30447"/>
  <c r="E265" i="30447"/>
  <c r="E441" i="30447"/>
  <c r="E377" i="30447"/>
  <c r="T206" i="30441"/>
  <c r="I40" i="30450" s="1"/>
  <c r="M40" i="30450" s="1"/>
  <c r="T1076" i="30449"/>
  <c r="T212" i="30449"/>
  <c r="T737" i="30449"/>
  <c r="T857" i="30449"/>
  <c r="T1205" i="30449"/>
  <c r="T1328" i="30449"/>
  <c r="T1436" i="30449"/>
  <c r="T1418" i="30449"/>
  <c r="T1400" i="30449"/>
  <c r="T1391" i="30449"/>
  <c r="T98" i="30449"/>
  <c r="T1046" i="30449"/>
  <c r="T1070" i="30449"/>
  <c r="T1283" i="30449"/>
  <c r="T119" i="30449"/>
  <c r="T425" i="30449"/>
  <c r="T524" i="30449"/>
  <c r="T599" i="30449"/>
  <c r="T695" i="30449"/>
  <c r="T749" i="30449"/>
  <c r="T833" i="30449"/>
  <c r="T32" i="30449"/>
  <c r="T458" i="30449"/>
  <c r="T755" i="30449"/>
  <c r="T824" i="30449"/>
  <c r="T1034" i="30449"/>
  <c r="T1202" i="30449"/>
  <c r="T1262" i="30449"/>
  <c r="T774" i="30449"/>
  <c r="T678" i="30449"/>
  <c r="T305" i="30449"/>
  <c r="F62" i="30450"/>
  <c r="J62" i="30450" s="1"/>
  <c r="T1361" i="30449"/>
  <c r="U1361" i="30449" s="1"/>
  <c r="T200" i="30449"/>
  <c r="T311" i="30449"/>
  <c r="T335" i="30449"/>
  <c r="T1064" i="30449"/>
  <c r="T1139" i="30449"/>
  <c r="T1199" i="30449"/>
  <c r="T1229" i="30449"/>
  <c r="T23" i="30449"/>
  <c r="T818" i="30449"/>
  <c r="T830" i="30449"/>
  <c r="T1322" i="30449"/>
  <c r="T1337" i="30449"/>
  <c r="T419" i="30449"/>
  <c r="T294" i="30449"/>
  <c r="T398" i="30449"/>
  <c r="T497" i="30449"/>
  <c r="T1254" i="30449"/>
  <c r="T1364" i="30449"/>
  <c r="U1364" i="30449" s="1"/>
  <c r="T11" i="30449"/>
  <c r="T308" i="30449"/>
  <c r="T584" i="30449"/>
  <c r="V584" i="30449" s="1"/>
  <c r="T590" i="30449"/>
  <c r="T1160" i="30449"/>
  <c r="U1196" i="30449" s="1"/>
  <c r="T1163" i="30449"/>
  <c r="V1163" i="30449" s="1"/>
  <c r="T1172" i="30449"/>
  <c r="T1350" i="30449"/>
  <c r="F65" i="30450" s="1"/>
  <c r="J65" i="30450" s="1"/>
  <c r="F64" i="30450"/>
  <c r="J64" i="30450" s="1"/>
  <c r="U941" i="30449"/>
  <c r="T8" i="30449"/>
  <c r="T107" i="30441"/>
  <c r="T203" i="30441"/>
  <c r="H40" i="30450" s="1"/>
  <c r="L40" i="30450" s="1"/>
  <c r="T1067" i="30441"/>
  <c r="T872" i="30441"/>
  <c r="U908" i="30441" s="1"/>
  <c r="V908" i="30441" s="1"/>
  <c r="T971" i="30441"/>
  <c r="T680" i="30441"/>
  <c r="T584" i="30441"/>
  <c r="U672" i="30441" s="1"/>
  <c r="V672" i="30441" s="1"/>
  <c r="T392" i="30441"/>
  <c r="U450" i="30441" s="1"/>
  <c r="V450" i="30441" s="1"/>
  <c r="U671" i="30441"/>
  <c r="V671" i="30441" s="1"/>
  <c r="T776" i="30441"/>
  <c r="U833" i="30441" s="1"/>
  <c r="V833" i="30441" s="1"/>
  <c r="T488" i="30441"/>
  <c r="U522" i="30441" s="1"/>
  <c r="V522" i="30441" s="1"/>
  <c r="T779" i="30441"/>
  <c r="H46" i="30450" s="1"/>
  <c r="L46" i="30450" s="1"/>
  <c r="T1070" i="30441"/>
  <c r="T1163" i="30441"/>
  <c r="H50" i="30450" s="1"/>
  <c r="L50" i="30450" s="1"/>
  <c r="T875" i="30441"/>
  <c r="T968" i="30441"/>
  <c r="G48" i="30450" s="1"/>
  <c r="K48" i="30450" s="1"/>
  <c r="T296" i="30441"/>
  <c r="U360" i="30441" s="1"/>
  <c r="V360" i="30441" s="1"/>
  <c r="T1064" i="30441"/>
  <c r="U1120" i="30441" s="1"/>
  <c r="V1120" i="30441" s="1"/>
  <c r="U787" i="30441"/>
  <c r="V787" i="30441" s="1"/>
  <c r="U698" i="30441"/>
  <c r="V698" i="30441" s="1"/>
  <c r="U641" i="30441"/>
  <c r="V641" i="30441" s="1"/>
  <c r="U656" i="30441"/>
  <c r="V656" i="30441" s="1"/>
  <c r="U578" i="30441"/>
  <c r="V578" i="30441" s="1"/>
  <c r="U510" i="30441"/>
  <c r="V510" i="30441" s="1"/>
  <c r="U325" i="30441"/>
  <c r="V325" i="30441" s="1"/>
  <c r="U374" i="30441"/>
  <c r="V374" i="30441" s="1"/>
  <c r="U362" i="30441"/>
  <c r="V362" i="30441" s="1"/>
  <c r="T8" i="30441"/>
  <c r="U36" i="30441"/>
  <c r="V36" i="30441" s="1"/>
  <c r="U1062" i="30449"/>
  <c r="U62" i="30450" s="1"/>
  <c r="Y62" i="30450" s="1"/>
  <c r="U935" i="30449"/>
  <c r="U674" i="30449"/>
  <c r="U1115" i="30449"/>
  <c r="G62" i="30450"/>
  <c r="K62" i="30450" s="1"/>
  <c r="U650" i="30449"/>
  <c r="G57" i="30450"/>
  <c r="K57" i="30450" s="1"/>
  <c r="U290" i="30449"/>
  <c r="U1202" i="30449"/>
  <c r="U847" i="30441"/>
  <c r="V847" i="30441" s="1"/>
  <c r="U634" i="30441"/>
  <c r="V634" i="30441" s="1"/>
  <c r="U605" i="30441"/>
  <c r="V605" i="30441" s="1"/>
  <c r="U584" i="30441"/>
  <c r="V44" i="30450" s="1"/>
  <c r="Z44" i="30450" s="1"/>
  <c r="U948" i="30441"/>
  <c r="V948" i="30441" s="1"/>
  <c r="U962" i="30441"/>
  <c r="V962" i="30441" s="1"/>
  <c r="U610" i="30441"/>
  <c r="V610" i="30441" s="1"/>
  <c r="U645" i="30441"/>
  <c r="V645" i="30441" s="1"/>
  <c r="U788" i="30441"/>
  <c r="V788" i="30441" s="1"/>
  <c r="U1039" i="30441"/>
  <c r="V1039" i="30441" s="1"/>
  <c r="U370" i="30441"/>
  <c r="V370" i="30441" s="1"/>
  <c r="U383" i="30441"/>
  <c r="V383" i="30441" s="1"/>
  <c r="U497" i="30441"/>
  <c r="V497" i="30441" s="1"/>
  <c r="U564" i="30441"/>
  <c r="V564" i="30441" s="1"/>
  <c r="U521" i="30441"/>
  <c r="V521" i="30441" s="1"/>
  <c r="U505" i="30441"/>
  <c r="V505" i="30441" s="1"/>
  <c r="U504" i="30441"/>
  <c r="V504" i="30441"/>
  <c r="U546" i="30441"/>
  <c r="V546" i="30441" s="1"/>
  <c r="U1036" i="30441"/>
  <c r="V1036" i="30441" s="1"/>
  <c r="U1022" i="30441"/>
  <c r="V1022" i="30441" s="1"/>
  <c r="U1009" i="30441"/>
  <c r="V1009" i="30441" s="1"/>
  <c r="U920" i="30441"/>
  <c r="V920" i="30441" s="1"/>
  <c r="U616" i="30441"/>
  <c r="V616" i="30441" s="1"/>
  <c r="U615" i="30441"/>
  <c r="V615" i="30441" s="1"/>
  <c r="U677" i="30441"/>
  <c r="V677" i="30441" s="1"/>
  <c r="U665" i="30441"/>
  <c r="V665" i="30441" s="1"/>
  <c r="U620" i="30441"/>
  <c r="V620" i="30441" s="1"/>
  <c r="U530" i="30441"/>
  <c r="V530" i="30441" s="1"/>
  <c r="U373" i="30441"/>
  <c r="V373" i="30441" s="1"/>
  <c r="U367" i="30441"/>
  <c r="V367" i="30441" s="1"/>
  <c r="U330" i="30441"/>
  <c r="V330" i="30441" s="1"/>
  <c r="U296" i="30441"/>
  <c r="V41" i="30450"/>
  <c r="Z41" i="30450" s="1"/>
  <c r="U366" i="30441"/>
  <c r="V366" i="30441" s="1"/>
  <c r="U343" i="30441"/>
  <c r="V343" i="30441" s="1"/>
  <c r="U345" i="30441"/>
  <c r="V345" i="30441" s="1"/>
  <c r="U372" i="30441"/>
  <c r="V372" i="30441" s="1"/>
  <c r="U348" i="30441"/>
  <c r="V348" i="30441" s="1"/>
  <c r="U363" i="30441"/>
  <c r="V363" i="30441" s="1"/>
  <c r="U354" i="30441"/>
  <c r="V354" i="30441" s="1"/>
  <c r="U333" i="30441"/>
  <c r="V333" i="30441" s="1"/>
  <c r="U315" i="30441"/>
  <c r="V315" i="30441" s="1"/>
  <c r="U353" i="30441"/>
  <c r="V353" i="30441" s="1"/>
  <c r="U321" i="30441"/>
  <c r="V321" i="30441" s="1"/>
  <c r="U332" i="30441"/>
  <c r="V332" i="30441" s="1"/>
  <c r="U1035" i="30441"/>
  <c r="V1035" i="30441" s="1"/>
  <c r="U1052" i="30441"/>
  <c r="V1052" i="30441" s="1"/>
  <c r="U1012" i="30441"/>
  <c r="V1012" i="30441" s="1"/>
  <c r="H47" i="30450"/>
  <c r="L47" i="30450" s="1"/>
  <c r="U816" i="30441"/>
  <c r="V816" i="30441" s="1"/>
  <c r="U863" i="30441"/>
  <c r="V863" i="30441" s="1"/>
  <c r="U791" i="30441"/>
  <c r="V791" i="30441" s="1"/>
  <c r="U840" i="30441"/>
  <c r="V840" i="30441" s="1"/>
  <c r="U808" i="30441"/>
  <c r="V808" i="30441" s="1"/>
  <c r="U855" i="30441"/>
  <c r="V855" i="30441" s="1"/>
  <c r="U805" i="30441"/>
  <c r="V805" i="30441" s="1"/>
  <c r="U729" i="30441"/>
  <c r="V729" i="30441" s="1"/>
  <c r="U612" i="30441"/>
  <c r="V612" i="30441" s="1"/>
  <c r="U617" i="30441"/>
  <c r="V617" i="30441" s="1"/>
  <c r="U655" i="30441"/>
  <c r="V655" i="30441" s="1"/>
  <c r="U663" i="30441"/>
  <c r="V663" i="30441" s="1"/>
  <c r="U614" i="30441"/>
  <c r="V614" i="30441" s="1"/>
  <c r="U639" i="30441"/>
  <c r="V639" i="30441" s="1"/>
  <c r="U674" i="30441"/>
  <c r="V674" i="30441" s="1"/>
  <c r="U658" i="30441"/>
  <c r="V658" i="30441" s="1"/>
  <c r="U657" i="30441"/>
  <c r="V657" i="30441" s="1"/>
  <c r="U676" i="30441"/>
  <c r="V676" i="30441" s="1"/>
  <c r="U606" i="30441"/>
  <c r="V606" i="30441" s="1"/>
  <c r="U556" i="30441"/>
  <c r="V556" i="30441" s="1"/>
  <c r="U544" i="30441"/>
  <c r="V544" i="30441" s="1"/>
  <c r="U508" i="30441"/>
  <c r="V508" i="30441" s="1"/>
  <c r="U581" i="30441"/>
  <c r="V581" i="30441" s="1"/>
  <c r="U525" i="30441"/>
  <c r="V525" i="30441" s="1"/>
  <c r="U574" i="30441"/>
  <c r="V574" i="30441" s="1"/>
  <c r="U533" i="30441"/>
  <c r="V533" i="30441"/>
  <c r="U515" i="30441"/>
  <c r="V515" i="30441" s="1"/>
  <c r="U560" i="30441"/>
  <c r="V560" i="30441" s="1"/>
  <c r="U545" i="30441"/>
  <c r="V545" i="30441" s="1"/>
  <c r="U577" i="30441"/>
  <c r="V577" i="30441" s="1"/>
  <c r="U579" i="30441"/>
  <c r="V579" i="30441" s="1"/>
  <c r="U566" i="30441"/>
  <c r="V566" i="30441" s="1"/>
  <c r="U517" i="30441"/>
  <c r="V517" i="30441" s="1"/>
  <c r="U569" i="30441"/>
  <c r="V569" i="30441" s="1"/>
  <c r="U575" i="30441"/>
  <c r="V575" i="30441" s="1"/>
  <c r="U529" i="30441"/>
  <c r="V529" i="30441" s="1"/>
  <c r="U565" i="30441"/>
  <c r="V565" i="30441" s="1"/>
  <c r="U526" i="30441"/>
  <c r="V526" i="30441" s="1"/>
  <c r="U513" i="30441"/>
  <c r="V513" i="30441" s="1"/>
  <c r="U567" i="30441"/>
  <c r="V567" i="30441" s="1"/>
  <c r="U532" i="30441"/>
  <c r="V532" i="30441" s="1"/>
  <c r="U524" i="30441"/>
  <c r="V524" i="30441" s="1"/>
  <c r="U350" i="30441"/>
  <c r="V350" i="30441" s="1"/>
  <c r="U985" i="30441"/>
  <c r="V985" i="30441" s="1"/>
  <c r="U999" i="30441"/>
  <c r="V999" i="30441" s="1"/>
  <c r="U1046" i="30441"/>
  <c r="V1046" i="30441" s="1"/>
  <c r="U1025" i="30441"/>
  <c r="V1025" i="30441" s="1"/>
  <c r="U1054" i="30441"/>
  <c r="V1054" i="30441" s="1"/>
  <c r="U1004" i="30441"/>
  <c r="V1004" i="30441" s="1"/>
  <c r="U988" i="30441"/>
  <c r="V988" i="30441" s="1"/>
  <c r="U1056" i="30441"/>
  <c r="V1056" i="30441" s="1"/>
  <c r="U984" i="30441"/>
  <c r="V984" i="30441" s="1"/>
  <c r="U1044" i="30441"/>
  <c r="V1044" i="30441" s="1"/>
  <c r="U1043" i="30441"/>
  <c r="V1043" i="30441" s="1"/>
  <c r="U1030" i="30441"/>
  <c r="V1030" i="30441" s="1"/>
  <c r="U989" i="30441"/>
  <c r="V989" i="30441" s="1"/>
  <c r="U1049" i="30441"/>
  <c r="V1049" i="30441" s="1"/>
  <c r="U1034" i="30441"/>
  <c r="V1034" i="30441" s="1"/>
  <c r="U981" i="30441"/>
  <c r="V981" i="30441" s="1"/>
  <c r="U1023" i="30441"/>
  <c r="V1023" i="30441" s="1"/>
  <c r="U1153" i="30441"/>
  <c r="V1153" i="30441" s="1"/>
  <c r="U1130" i="30441"/>
  <c r="V1130" i="30441" s="1"/>
  <c r="U549" i="30441"/>
  <c r="V549" i="30441" s="1"/>
  <c r="U511" i="30441"/>
  <c r="V511" i="30441" s="1"/>
  <c r="U537" i="30441"/>
  <c r="V537" i="30441" s="1"/>
  <c r="U858" i="30441"/>
  <c r="V858" i="30441" s="1"/>
  <c r="U540" i="30441"/>
  <c r="V540" i="30441" s="1"/>
  <c r="U377" i="30441"/>
  <c r="V377" i="30441" s="1"/>
  <c r="U349" i="30441"/>
  <c r="V349" i="30441" s="1"/>
  <c r="U334" i="30441"/>
  <c r="V334" i="30441" s="1"/>
  <c r="U369" i="30441"/>
  <c r="V369" i="30441" s="1"/>
  <c r="U850" i="30441"/>
  <c r="V850" i="30441" s="1"/>
  <c r="U792" i="30441"/>
  <c r="V792" i="30441" s="1"/>
  <c r="U796" i="30441"/>
  <c r="V796" i="30441" s="1"/>
  <c r="U100" i="30441"/>
  <c r="V100" i="30441" s="1"/>
  <c r="U85" i="30441"/>
  <c r="V85" i="30441" s="1"/>
  <c r="U61" i="30441"/>
  <c r="V61" i="30441" s="1"/>
  <c r="U33" i="30441"/>
  <c r="V33" i="30441" s="1"/>
  <c r="U62" i="30441"/>
  <c r="V62" i="30441" s="1"/>
  <c r="U93" i="30441"/>
  <c r="V93" i="30441" s="1"/>
  <c r="U20" i="30441"/>
  <c r="V20" i="30441" s="1"/>
  <c r="U70" i="30441"/>
  <c r="V70" i="30441"/>
  <c r="U39" i="30441"/>
  <c r="V39" i="30441" s="1"/>
  <c r="U84" i="30441"/>
  <c r="V84" i="30441" s="1"/>
  <c r="U57" i="30441"/>
  <c r="V57" i="30441" s="1"/>
  <c r="U74" i="30441"/>
  <c r="V74" i="30441" s="1"/>
  <c r="U46" i="30441"/>
  <c r="V46" i="30441" s="1"/>
  <c r="U17" i="30441"/>
  <c r="V17" i="30441" s="1"/>
  <c r="U32" i="30441"/>
  <c r="V32" i="30441" s="1"/>
  <c r="U64" i="30441"/>
  <c r="V64" i="30441" s="1"/>
  <c r="U96" i="30441"/>
  <c r="V96" i="30441" s="1"/>
  <c r="U8" i="30441"/>
  <c r="V38" i="30450" s="1"/>
  <c r="Z38" i="30450" s="1"/>
  <c r="U19" i="30441"/>
  <c r="V19" i="30441" s="1"/>
  <c r="U35" i="30441"/>
  <c r="V35" i="30441" s="1"/>
  <c r="U90" i="30441"/>
  <c r="V90" i="30441" s="1"/>
  <c r="U34" i="30441"/>
  <c r="V34" i="30441" s="1"/>
  <c r="U69" i="30441"/>
  <c r="V69" i="30441" s="1"/>
  <c r="F1071" i="30447"/>
  <c r="E888" i="30447"/>
  <c r="Q518" i="30447"/>
  <c r="R518" i="30447" s="1"/>
  <c r="E518" i="30447"/>
  <c r="F518" i="30447"/>
  <c r="Q356" i="30447"/>
  <c r="R356" i="30447" s="1"/>
  <c r="Q400" i="30447"/>
  <c r="R400" i="30447" s="1"/>
  <c r="F1040" i="30447"/>
  <c r="C856" i="30447"/>
  <c r="D856" i="30447"/>
  <c r="E528" i="30447"/>
  <c r="F528" i="30447"/>
  <c r="D773" i="30447"/>
  <c r="C1011" i="30447"/>
  <c r="C997" i="30447"/>
  <c r="D998" i="30447"/>
  <c r="D890" i="30447"/>
  <c r="D989" i="30447"/>
  <c r="C601" i="30447"/>
  <c r="C1039" i="30447"/>
  <c r="G1039" i="30447" s="1"/>
  <c r="C1095" i="30447"/>
  <c r="E831" i="30447"/>
  <c r="E1095" i="30447"/>
  <c r="F178" i="30447"/>
  <c r="F234" i="30447"/>
  <c r="F296" i="30447"/>
  <c r="E622" i="30447"/>
  <c r="Q564" i="30447"/>
  <c r="R564" i="30447" s="1"/>
  <c r="Q532" i="30447"/>
  <c r="R532" i="30447" s="1"/>
  <c r="Q500" i="30447"/>
  <c r="R500" i="30447" s="1"/>
  <c r="Q498" i="30447"/>
  <c r="R498" i="30447" s="1"/>
  <c r="E498" i="30447"/>
  <c r="F498" i="30447"/>
  <c r="E450" i="30447"/>
  <c r="F450" i="30447"/>
  <c r="Q414" i="30447"/>
  <c r="R414" i="30447" s="1"/>
  <c r="E414" i="30447"/>
  <c r="Q410" i="30447"/>
  <c r="R410" i="30447" s="1"/>
  <c r="Q388" i="30447"/>
  <c r="R388" i="30447" s="1"/>
  <c r="F388" i="30447"/>
  <c r="Q362" i="30447"/>
  <c r="R362" i="30447" s="1"/>
  <c r="E362" i="30447"/>
  <c r="F362" i="30447"/>
  <c r="F360" i="30447"/>
  <c r="Q194" i="30447"/>
  <c r="R194" i="30447" s="1"/>
  <c r="E194" i="30447"/>
  <c r="F194" i="30447"/>
  <c r="Q184" i="30447"/>
  <c r="R184" i="30447" s="1"/>
  <c r="E184" i="30447"/>
  <c r="F184" i="30447"/>
  <c r="Q180" i="30447"/>
  <c r="R180" i="30447" s="1"/>
  <c r="E180" i="30447"/>
  <c r="F154" i="30447"/>
  <c r="Q142" i="30447"/>
  <c r="R142" i="30447" s="1"/>
  <c r="Q138" i="30447"/>
  <c r="R138" i="30447" s="1"/>
  <c r="E138" i="30447"/>
  <c r="Q84" i="30447"/>
  <c r="R84" i="30447" s="1"/>
  <c r="E84" i="30447"/>
  <c r="Q16" i="30447"/>
  <c r="R16" i="30447" s="1"/>
  <c r="Q14" i="30447"/>
  <c r="R14" i="30447" s="1"/>
  <c r="Q12" i="30447"/>
  <c r="R12" i="30447" s="1"/>
  <c r="Q8" i="30447"/>
  <c r="R8" i="30447" s="1"/>
  <c r="F416" i="30447"/>
  <c r="C582" i="30447"/>
  <c r="C502" i="30447"/>
  <c r="D502" i="30447"/>
  <c r="C566" i="30447"/>
  <c r="G566" i="30447" s="1"/>
  <c r="D566" i="30447"/>
  <c r="E1048" i="30447"/>
  <c r="F1036" i="30447"/>
  <c r="E10" i="30447"/>
  <c r="E48" i="30447"/>
  <c r="F48" i="30447"/>
  <c r="F64" i="30447"/>
  <c r="F92" i="30447"/>
  <c r="F158" i="30447"/>
  <c r="E188" i="30447"/>
  <c r="F188" i="30447"/>
  <c r="F306" i="30447"/>
  <c r="E366" i="30447"/>
  <c r="F366" i="30447"/>
  <c r="E578" i="30447"/>
  <c r="F578" i="30447"/>
  <c r="Q873" i="30447"/>
  <c r="R873" i="30447" s="1"/>
  <c r="C873" i="30447"/>
  <c r="C1034" i="30447"/>
  <c r="D1034" i="30447"/>
  <c r="Q766" i="30447"/>
  <c r="R766" i="30447" s="1"/>
  <c r="E766" i="30447"/>
  <c r="F766" i="30447"/>
  <c r="E726" i="30447"/>
  <c r="F708" i="30447"/>
  <c r="Q676" i="30447"/>
  <c r="R676" i="30447" s="1"/>
  <c r="F676" i="30447"/>
  <c r="E630" i="30447"/>
  <c r="E620" i="30447"/>
  <c r="Q580" i="30447"/>
  <c r="R580" i="30447" s="1"/>
  <c r="E580" i="30447"/>
  <c r="E574" i="30447"/>
  <c r="E556" i="30447"/>
  <c r="F556" i="30447"/>
  <c r="F542" i="30447"/>
  <c r="E490" i="30447"/>
  <c r="F490" i="30447"/>
  <c r="Q468" i="30447"/>
  <c r="R468" i="30447" s="1"/>
  <c r="Q456" i="30447"/>
  <c r="R456" i="30447" s="1"/>
  <c r="E456" i="30447"/>
  <c r="F456" i="30447"/>
  <c r="F372" i="30447"/>
  <c r="Q370" i="30447"/>
  <c r="R370" i="30447" s="1"/>
  <c r="Q364" i="30447"/>
  <c r="R364" i="30447" s="1"/>
  <c r="E364" i="30447"/>
  <c r="F364" i="30447"/>
  <c r="Q350" i="30447"/>
  <c r="R350" i="30447" s="1"/>
  <c r="Q348" i="30447"/>
  <c r="R348" i="30447" s="1"/>
  <c r="E348" i="30447"/>
  <c r="E318" i="30447"/>
  <c r="F318" i="30447"/>
  <c r="Q312" i="30447"/>
  <c r="R312" i="30447" s="1"/>
  <c r="E312" i="30447"/>
  <c r="F312" i="30447"/>
  <c r="Q232" i="30447"/>
  <c r="R232" i="30447" s="1"/>
  <c r="E232" i="30447"/>
  <c r="C232" i="30447"/>
  <c r="G232" i="30447" s="1"/>
  <c r="E228" i="30447"/>
  <c r="Q216" i="30447"/>
  <c r="R216" i="30447" s="1"/>
  <c r="E216" i="30447"/>
  <c r="Q212" i="30447"/>
  <c r="R212" i="30447" s="1"/>
  <c r="Q186" i="30447"/>
  <c r="R186" i="30447" s="1"/>
  <c r="E186" i="30447"/>
  <c r="F186" i="30447"/>
  <c r="Q156" i="30447"/>
  <c r="R156" i="30447" s="1"/>
  <c r="E156" i="30447"/>
  <c r="F156" i="30447"/>
  <c r="E140" i="30447"/>
  <c r="F140" i="30447"/>
  <c r="Q52" i="30447"/>
  <c r="R52" i="30447" s="1"/>
  <c r="E52" i="30447"/>
  <c r="F52" i="30447"/>
  <c r="Q50" i="30447"/>
  <c r="R50" i="30447" s="1"/>
  <c r="F50" i="30447"/>
  <c r="E294" i="30447"/>
  <c r="E486" i="30447"/>
  <c r="F486" i="30447"/>
  <c r="E182" i="30447"/>
  <c r="E432" i="30447"/>
  <c r="F432" i="30447"/>
  <c r="E502" i="30447"/>
  <c r="E566" i="30447"/>
  <c r="D1094" i="30447"/>
  <c r="C1076" i="30447"/>
  <c r="D1040" i="30447"/>
  <c r="E1098" i="30447"/>
  <c r="E786" i="30447"/>
  <c r="E434" i="30447"/>
  <c r="F434" i="30447"/>
  <c r="E536" i="30447"/>
  <c r="F536" i="30447"/>
  <c r="E558" i="30447"/>
  <c r="F558" i="30447"/>
  <c r="Q526" i="30447"/>
  <c r="R526" i="30447" s="1"/>
  <c r="E526" i="30447"/>
  <c r="F526" i="30447"/>
  <c r="F466" i="30447"/>
  <c r="Q440" i="30447"/>
  <c r="R440" i="30447" s="1"/>
  <c r="E440" i="30447"/>
  <c r="F440" i="30447"/>
  <c r="E396" i="30447"/>
  <c r="F396" i="30447"/>
  <c r="E380" i="30447"/>
  <c r="F380" i="30447"/>
  <c r="E376" i="30447"/>
  <c r="E354" i="30447"/>
  <c r="Q330" i="30447"/>
  <c r="R330" i="30447" s="1"/>
  <c r="Q328" i="30447"/>
  <c r="R328" i="30447" s="1"/>
  <c r="E328" i="30447"/>
  <c r="F328" i="30447"/>
  <c r="Q316" i="30447"/>
  <c r="R316" i="30447" s="1"/>
  <c r="F316" i="30447"/>
  <c r="Q308" i="30447"/>
  <c r="R308" i="30447" s="1"/>
  <c r="E308" i="30447"/>
  <c r="F308" i="30447"/>
  <c r="Q274" i="30447"/>
  <c r="R274" i="30447" s="1"/>
  <c r="E274" i="30447"/>
  <c r="F274" i="30447"/>
  <c r="F734" i="30447"/>
  <c r="E128" i="30447"/>
  <c r="E320" i="30447"/>
  <c r="F320" i="30447"/>
  <c r="D576" i="30447"/>
  <c r="D614" i="30447"/>
  <c r="E80" i="30447"/>
  <c r="E208" i="30447"/>
  <c r="E336" i="30447"/>
  <c r="D400" i="30447"/>
  <c r="D528" i="30447"/>
  <c r="C560" i="30447"/>
  <c r="C1092" i="30447"/>
  <c r="D1092" i="30447"/>
  <c r="F1076" i="30447"/>
  <c r="F1100" i="30447"/>
  <c r="F216" i="30447"/>
  <c r="F574" i="30447"/>
  <c r="E196" i="30447"/>
  <c r="F196" i="30447"/>
  <c r="E226" i="30447"/>
  <c r="F226" i="30447"/>
  <c r="E314" i="30447"/>
  <c r="F314" i="30447"/>
  <c r="E392" i="30447"/>
  <c r="F392" i="30447"/>
  <c r="E546" i="30447"/>
  <c r="F614" i="30447"/>
  <c r="E892" i="30447"/>
  <c r="C12" i="30447"/>
  <c r="D896" i="30447"/>
  <c r="C1000" i="30447"/>
  <c r="D781" i="30447"/>
  <c r="E906" i="30447"/>
  <c r="F906" i="30447"/>
  <c r="Q902" i="30447"/>
  <c r="R902" i="30447" s="1"/>
  <c r="C902" i="30447"/>
  <c r="E898" i="30447"/>
  <c r="F898" i="30447"/>
  <c r="D202" i="30447"/>
  <c r="D945" i="30447"/>
  <c r="C845" i="30447"/>
  <c r="C809" i="30447"/>
  <c r="C805" i="30447"/>
  <c r="J745" i="30447"/>
  <c r="M745" i="30447" s="1"/>
  <c r="C784" i="30447"/>
  <c r="D784" i="30447"/>
  <c r="C776" i="30447"/>
  <c r="D776" i="30447"/>
  <c r="C768" i="30447"/>
  <c r="D768" i="30447"/>
  <c r="C972" i="30447"/>
  <c r="G972" i="30447" s="1"/>
  <c r="D932" i="30447"/>
  <c r="D1060" i="30447"/>
  <c r="C618" i="30447"/>
  <c r="D644" i="30447"/>
  <c r="C917" i="30447"/>
  <c r="C871" i="30447"/>
  <c r="C718" i="30447"/>
  <c r="C987" i="30447"/>
  <c r="D987" i="30447"/>
  <c r="C924" i="30447"/>
  <c r="D924" i="30447"/>
  <c r="C840" i="30447"/>
  <c r="C1001" i="30447"/>
  <c r="Q1071" i="30447"/>
  <c r="R1071" i="30447" s="1"/>
  <c r="E1069" i="30447"/>
  <c r="E1067" i="30447"/>
  <c r="Q1065" i="30447"/>
  <c r="R1065" i="30447" s="1"/>
  <c r="F1065" i="30447"/>
  <c r="Q1057" i="30447"/>
  <c r="R1057" i="30447" s="1"/>
  <c r="C1057" i="30447"/>
  <c r="D1057" i="30447"/>
  <c r="Q1051" i="30447"/>
  <c r="R1051" i="30447" s="1"/>
  <c r="E1051" i="30447"/>
  <c r="F1051" i="30447"/>
  <c r="F925" i="30447"/>
  <c r="E727" i="30447"/>
  <c r="E701" i="30447"/>
  <c r="Q699" i="30447"/>
  <c r="R699" i="30447" s="1"/>
  <c r="C699" i="30447"/>
  <c r="Q697" i="30447"/>
  <c r="R697" i="30447" s="1"/>
  <c r="Q673" i="30447"/>
  <c r="R673" i="30447" s="1"/>
  <c r="F673" i="30447"/>
  <c r="Q669" i="30447"/>
  <c r="R669" i="30447" s="1"/>
  <c r="Q641" i="30447"/>
  <c r="R641" i="30447" s="1"/>
  <c r="E641" i="30447"/>
  <c r="F641" i="30447"/>
  <c r="Q639" i="30447"/>
  <c r="R639" i="30447" s="1"/>
  <c r="Q637" i="30447"/>
  <c r="R637" i="30447" s="1"/>
  <c r="F637" i="30447"/>
  <c r="D769" i="30447"/>
  <c r="D897" i="30447"/>
  <c r="C939" i="30447"/>
  <c r="D939" i="30447"/>
  <c r="E601" i="30447"/>
  <c r="E585" i="30447"/>
  <c r="C178" i="30447"/>
  <c r="Q963" i="30447"/>
  <c r="R963" i="30447" s="1"/>
  <c r="E963" i="30447"/>
  <c r="E961" i="30447"/>
  <c r="Q877" i="30447"/>
  <c r="R877" i="30447" s="1"/>
  <c r="Q869" i="30447"/>
  <c r="R869" i="30447" s="1"/>
  <c r="D863" i="30447"/>
  <c r="E607" i="30447"/>
  <c r="F607" i="30447"/>
  <c r="Q607" i="30447"/>
  <c r="R607" i="30447" s="1"/>
  <c r="E583" i="30447"/>
  <c r="F575" i="30447"/>
  <c r="Q575" i="30447"/>
  <c r="R575" i="30447" s="1"/>
  <c r="Q527" i="30447"/>
  <c r="R527" i="30447" s="1"/>
  <c r="F515" i="30447"/>
  <c r="Q515" i="30447"/>
  <c r="R515" i="30447" s="1"/>
  <c r="F513" i="30447"/>
  <c r="Q513" i="30447"/>
  <c r="R513" i="30447" s="1"/>
  <c r="F493" i="30447"/>
  <c r="Q493" i="30447"/>
  <c r="R493" i="30447" s="1"/>
  <c r="F491" i="30447"/>
  <c r="Q491" i="30447"/>
  <c r="R491" i="30447" s="1"/>
  <c r="Q477" i="30447"/>
  <c r="R477" i="30447" s="1"/>
  <c r="E477" i="30447"/>
  <c r="F477" i="30447"/>
  <c r="E475" i="30447"/>
  <c r="F475" i="30447"/>
  <c r="Q475" i="30447"/>
  <c r="R475" i="30447" s="1"/>
  <c r="Q471" i="30447"/>
  <c r="R471" i="30447" s="1"/>
  <c r="E471" i="30447"/>
  <c r="F471" i="30447"/>
  <c r="E467" i="30447"/>
  <c r="E451" i="30447"/>
  <c r="F451" i="30447"/>
  <c r="Q451" i="30447"/>
  <c r="R451" i="30447" s="1"/>
  <c r="E447" i="30447"/>
  <c r="F447" i="30447"/>
  <c r="Q447" i="30447"/>
  <c r="R447" i="30447" s="1"/>
  <c r="F445" i="30447"/>
  <c r="E443" i="30447"/>
  <c r="E439" i="30447"/>
  <c r="F439" i="30447"/>
  <c r="E435" i="30447"/>
  <c r="F435" i="30447"/>
  <c r="Q435" i="30447"/>
  <c r="R435" i="30447" s="1"/>
  <c r="E427" i="30447"/>
  <c r="F427" i="30447"/>
  <c r="F423" i="30447"/>
  <c r="E421" i="30447"/>
  <c r="Q413" i="30447"/>
  <c r="R413" i="30447" s="1"/>
  <c r="Q411" i="30447"/>
  <c r="R411" i="30447" s="1"/>
  <c r="E411" i="30447"/>
  <c r="F411" i="30447"/>
  <c r="F405" i="30447"/>
  <c r="Q405" i="30447"/>
  <c r="R405" i="30447" s="1"/>
  <c r="F403" i="30447"/>
  <c r="Q403" i="30447"/>
  <c r="R403" i="30447" s="1"/>
  <c r="Q397" i="30447"/>
  <c r="R397" i="30447" s="1"/>
  <c r="F391" i="30447"/>
  <c r="E387" i="30447"/>
  <c r="F387" i="30447"/>
  <c r="E381" i="30447"/>
  <c r="F381" i="30447"/>
  <c r="Q381" i="30447"/>
  <c r="R381" i="30447" s="1"/>
  <c r="E379" i="30447"/>
  <c r="F379" i="30447"/>
  <c r="Q379" i="30447"/>
  <c r="R379" i="30447" s="1"/>
  <c r="E375" i="30447"/>
  <c r="E373" i="30447"/>
  <c r="F373" i="30447"/>
  <c r="Q373" i="30447"/>
  <c r="R373" i="30447" s="1"/>
  <c r="F369" i="30447"/>
  <c r="E365" i="30447"/>
  <c r="Q365" i="30447"/>
  <c r="R365" i="30447" s="1"/>
  <c r="F365" i="30447"/>
  <c r="E363" i="30447"/>
  <c r="Q363" i="30447"/>
  <c r="R363" i="30447" s="1"/>
  <c r="F359" i="30447"/>
  <c r="E349" i="30447"/>
  <c r="Q343" i="30447"/>
  <c r="R343" i="30447" s="1"/>
  <c r="E343" i="30447"/>
  <c r="F343" i="30447"/>
  <c r="E341" i="30447"/>
  <c r="F341" i="30447"/>
  <c r="Q341" i="30447"/>
  <c r="R341" i="30447" s="1"/>
  <c r="E339" i="30447"/>
  <c r="Q339" i="30447"/>
  <c r="R339" i="30447" s="1"/>
  <c r="F339" i="30447"/>
  <c r="F337" i="30447"/>
  <c r="E299" i="30447"/>
  <c r="F299" i="30447"/>
  <c r="E287" i="30447"/>
  <c r="F287" i="30447"/>
  <c r="Q287" i="30447"/>
  <c r="R287" i="30447" s="1"/>
  <c r="E283" i="30447"/>
  <c r="F283" i="30447"/>
  <c r="E271" i="30447"/>
  <c r="E269" i="30447"/>
  <c r="F269" i="30447"/>
  <c r="Q269" i="30447"/>
  <c r="R269" i="30447" s="1"/>
  <c r="Q267" i="30447"/>
  <c r="R267" i="30447" s="1"/>
  <c r="E263" i="30447"/>
  <c r="F263" i="30447"/>
  <c r="Q263" i="30447"/>
  <c r="R263" i="30447" s="1"/>
  <c r="F261" i="30447"/>
  <c r="F259" i="30447"/>
  <c r="Q259" i="30447"/>
  <c r="R259" i="30447" s="1"/>
  <c r="F257" i="30447"/>
  <c r="Q257" i="30447"/>
  <c r="R257" i="30447" s="1"/>
  <c r="E245" i="30447"/>
  <c r="F245" i="30447"/>
  <c r="Q245" i="30447"/>
  <c r="R245" i="30447" s="1"/>
  <c r="E243" i="30447"/>
  <c r="F243" i="30447"/>
  <c r="Q243" i="30447"/>
  <c r="R243" i="30447" s="1"/>
  <c r="E241" i="30447"/>
  <c r="F241" i="30447"/>
  <c r="Q241" i="30447"/>
  <c r="R241" i="30447" s="1"/>
  <c r="Q239" i="30447"/>
  <c r="R239" i="30447" s="1"/>
  <c r="E239" i="30447"/>
  <c r="F239" i="30447"/>
  <c r="E237" i="30447"/>
  <c r="F237" i="30447"/>
  <c r="Q237" i="30447"/>
  <c r="R237" i="30447" s="1"/>
  <c r="E235" i="30447"/>
  <c r="F235" i="30447"/>
  <c r="Q235" i="30447"/>
  <c r="R235" i="30447" s="1"/>
  <c r="E229" i="30447"/>
  <c r="F229" i="30447"/>
  <c r="Q229" i="30447"/>
  <c r="R229" i="30447" s="1"/>
  <c r="Q227" i="30447"/>
  <c r="R227" i="30447" s="1"/>
  <c r="E227" i="30447"/>
  <c r="F227" i="30447"/>
  <c r="Q223" i="30447"/>
  <c r="R223" i="30447" s="1"/>
  <c r="E221" i="30447"/>
  <c r="F221" i="30447"/>
  <c r="Q219" i="30447"/>
  <c r="R219" i="30447" s="1"/>
  <c r="F219" i="30447"/>
  <c r="E215" i="30447"/>
  <c r="Q215" i="30447"/>
  <c r="R215" i="30447" s="1"/>
  <c r="Q213" i="30447"/>
  <c r="R213" i="30447" s="1"/>
  <c r="E213" i="30447"/>
  <c r="F213" i="30447"/>
  <c r="E211" i="30447"/>
  <c r="Q211" i="30447"/>
  <c r="R211" i="30447" s="1"/>
  <c r="Q209" i="30447"/>
  <c r="R209" i="30447" s="1"/>
  <c r="E209" i="30447"/>
  <c r="F209" i="30447"/>
  <c r="E207" i="30447"/>
  <c r="F207" i="30447"/>
  <c r="Q207" i="30447"/>
  <c r="R207" i="30447" s="1"/>
  <c r="F195" i="30447"/>
  <c r="F191" i="30447"/>
  <c r="Q181" i="30447"/>
  <c r="R181" i="30447" s="1"/>
  <c r="F179" i="30447"/>
  <c r="C175" i="30447"/>
  <c r="K175" i="30447"/>
  <c r="J175" i="30447"/>
  <c r="M175" i="30447" s="1"/>
  <c r="Q175" i="30447"/>
  <c r="R175" i="30447" s="1"/>
  <c r="F175" i="30447"/>
  <c r="E173" i="30447"/>
  <c r="F173" i="30447"/>
  <c r="Q173" i="30447"/>
  <c r="R173" i="30447" s="1"/>
  <c r="E171" i="30447"/>
  <c r="F171" i="30447"/>
  <c r="Q171" i="30447"/>
  <c r="R171" i="30447" s="1"/>
  <c r="E167" i="30447"/>
  <c r="F167" i="30447"/>
  <c r="Q165" i="30447"/>
  <c r="R165" i="30447" s="1"/>
  <c r="E163" i="30447"/>
  <c r="E161" i="30447"/>
  <c r="F161" i="30447"/>
  <c r="Q145" i="30447"/>
  <c r="R145" i="30447" s="1"/>
  <c r="E143" i="30447"/>
  <c r="E141" i="30447"/>
  <c r="Q141" i="30447"/>
  <c r="R141" i="30447" s="1"/>
  <c r="E139" i="30447"/>
  <c r="E133" i="30447"/>
  <c r="F133" i="30447"/>
  <c r="Q133" i="30447"/>
  <c r="R133" i="30447" s="1"/>
  <c r="E131" i="30447"/>
  <c r="F131" i="30447"/>
  <c r="Q131" i="30447"/>
  <c r="R131" i="30447" s="1"/>
  <c r="E129" i="30447"/>
  <c r="F129" i="30447"/>
  <c r="Q129" i="30447"/>
  <c r="R129" i="30447" s="1"/>
  <c r="Q127" i="30447"/>
  <c r="R127" i="30447" s="1"/>
  <c r="F127" i="30447"/>
  <c r="E125" i="30447"/>
  <c r="F125" i="30447"/>
  <c r="Q125" i="30447"/>
  <c r="R125" i="30447" s="1"/>
  <c r="E123" i="30447"/>
  <c r="F123" i="30447"/>
  <c r="Q123" i="30447"/>
  <c r="R123" i="30447" s="1"/>
  <c r="F119" i="30447"/>
  <c r="Q119" i="30447"/>
  <c r="R119" i="30447" s="1"/>
  <c r="E111" i="30447"/>
  <c r="F111" i="30447"/>
  <c r="Q111" i="30447"/>
  <c r="R111" i="30447" s="1"/>
  <c r="E109" i="30447"/>
  <c r="F109" i="30447"/>
  <c r="Q109" i="30447"/>
  <c r="R109" i="30447" s="1"/>
  <c r="E107" i="30447"/>
  <c r="F107" i="30447"/>
  <c r="Q107" i="30447"/>
  <c r="R107" i="30447" s="1"/>
  <c r="E99" i="30447"/>
  <c r="Q95" i="30447"/>
  <c r="R95" i="30447" s="1"/>
  <c r="F95" i="30447"/>
  <c r="E93" i="30447"/>
  <c r="F93" i="30447"/>
  <c r="Q93" i="30447"/>
  <c r="R93" i="30447" s="1"/>
  <c r="E59" i="30447"/>
  <c r="Q59" i="30447"/>
  <c r="R59" i="30447" s="1"/>
  <c r="E41" i="30447"/>
  <c r="E27" i="30447"/>
  <c r="Q25" i="30447"/>
  <c r="R25" i="30447" s="1"/>
  <c r="E609" i="30447"/>
  <c r="F609" i="30447"/>
  <c r="E589" i="30447"/>
  <c r="E820" i="30447"/>
  <c r="C142" i="30447"/>
  <c r="D142" i="30447"/>
  <c r="F968" i="30447"/>
  <c r="Q968" i="30447"/>
  <c r="R968" i="30447" s="1"/>
  <c r="E928" i="30447"/>
  <c r="C748" i="30447"/>
  <c r="D748" i="30447"/>
  <c r="Q748" i="30447"/>
  <c r="R748" i="30447" s="1"/>
  <c r="E937" i="30447"/>
  <c r="F937" i="30447"/>
  <c r="Q935" i="30447"/>
  <c r="R935" i="30447" s="1"/>
  <c r="Q895" i="30447"/>
  <c r="R895" i="30447" s="1"/>
  <c r="E732" i="30447"/>
  <c r="F732" i="30447"/>
  <c r="Q732" i="30447"/>
  <c r="R732" i="30447" s="1"/>
  <c r="Q648" i="30447"/>
  <c r="R648" i="30447" s="1"/>
  <c r="Q520" i="30447"/>
  <c r="R520" i="30447" s="1"/>
  <c r="E852" i="30447"/>
  <c r="E603" i="30447"/>
  <c r="F603" i="30447"/>
  <c r="E587" i="30447"/>
  <c r="K587" i="30447"/>
  <c r="E579" i="30447"/>
  <c r="F429" i="30447"/>
  <c r="F395" i="30447"/>
  <c r="F383" i="30447"/>
  <c r="E351" i="30447"/>
  <c r="C65" i="30447"/>
  <c r="D65" i="30447"/>
  <c r="E740" i="30447"/>
  <c r="E748" i="30447"/>
  <c r="F527" i="30447"/>
  <c r="F683" i="30447"/>
  <c r="E750" i="30447"/>
  <c r="K1000" i="30447"/>
  <c r="K695" i="30447"/>
  <c r="K741" i="30447"/>
  <c r="F1087" i="30447"/>
  <c r="K915" i="30447"/>
  <c r="D965" i="30447"/>
  <c r="F441" i="30447"/>
  <c r="F297" i="30447"/>
  <c r="F665" i="30447"/>
  <c r="F633" i="30447"/>
  <c r="F561" i="30447"/>
  <c r="J773" i="30447"/>
  <c r="M773" i="30447" s="1"/>
  <c r="F889" i="30447"/>
  <c r="F1056" i="30447"/>
  <c r="E285" i="30447"/>
  <c r="C285" i="30447"/>
  <c r="F1033" i="30447"/>
  <c r="F208" i="30447"/>
  <c r="J464" i="30447"/>
  <c r="M464" i="30447" s="1"/>
  <c r="F464" i="30447"/>
  <c r="F217" i="30447"/>
  <c r="F345" i="30447"/>
  <c r="F473" i="30447"/>
  <c r="F137" i="30447"/>
  <c r="F265" i="30447"/>
  <c r="J576" i="30447"/>
  <c r="M576" i="30447" s="1"/>
  <c r="F566" i="30447"/>
  <c r="F1022" i="30447"/>
  <c r="D1020" i="30447"/>
  <c r="F1034" i="30447"/>
  <c r="J693" i="30447"/>
  <c r="M693" i="30447" s="1"/>
  <c r="F533" i="30447"/>
  <c r="K823" i="30447"/>
  <c r="F198" i="30447"/>
  <c r="F358" i="30447"/>
  <c r="F454" i="30447"/>
  <c r="F549" i="30447"/>
  <c r="D175" i="30447"/>
  <c r="F228" i="30447"/>
  <c r="F121" i="30447"/>
  <c r="F377" i="30447"/>
  <c r="J816" i="30447"/>
  <c r="M816" i="30447" s="1"/>
  <c r="F489" i="30447"/>
  <c r="J642" i="30447"/>
  <c r="M642" i="30447" s="1"/>
  <c r="F128" i="30447"/>
  <c r="J614" i="30447"/>
  <c r="M614" i="30447" s="1"/>
  <c r="F86" i="30447"/>
  <c r="F150" i="30447"/>
  <c r="F182" i="30447"/>
  <c r="J1069" i="30447"/>
  <c r="M1069" i="30447" s="1"/>
  <c r="J1025" i="30447"/>
  <c r="M1025" i="30447" s="1"/>
  <c r="J942" i="30447"/>
  <c r="M942" i="30447" s="1"/>
  <c r="J989" i="30447"/>
  <c r="M989" i="30447" s="1"/>
  <c r="F1057" i="30447"/>
  <c r="F909" i="30447"/>
  <c r="F563" i="30447"/>
  <c r="D12" i="30447"/>
  <c r="F363" i="30447"/>
  <c r="F361" i="30447"/>
  <c r="J502" i="30447"/>
  <c r="M502" i="30447" s="1"/>
  <c r="F502" i="30447"/>
  <c r="F597" i="30447"/>
  <c r="F703" i="30447"/>
  <c r="F230" i="30447"/>
  <c r="F326" i="30447"/>
  <c r="F80" i="30447"/>
  <c r="F144" i="30447"/>
  <c r="F336" i="30447"/>
  <c r="J922" i="30447"/>
  <c r="M922" i="30447" s="1"/>
  <c r="K972" i="30447"/>
  <c r="F972" i="30447"/>
  <c r="K996" i="30447"/>
  <c r="F1001" i="30447"/>
  <c r="J780" i="30447"/>
  <c r="M780" i="30447" s="1"/>
  <c r="F629" i="30447"/>
  <c r="F613" i="30447"/>
  <c r="F559" i="30447"/>
  <c r="D745" i="30447"/>
  <c r="J845" i="30447"/>
  <c r="M845" i="30447" s="1"/>
  <c r="D232" i="30447"/>
  <c r="C787" i="30447"/>
  <c r="D787" i="30447"/>
  <c r="D648" i="30447"/>
  <c r="C640" i="30447"/>
  <c r="D640" i="30447"/>
  <c r="D623" i="30447"/>
  <c r="C603" i="30447"/>
  <c r="D603" i="30447"/>
  <c r="C589" i="30447"/>
  <c r="D589" i="30447"/>
  <c r="C587" i="30447"/>
  <c r="D587" i="30447"/>
  <c r="C581" i="30447"/>
  <c r="D581" i="30447"/>
  <c r="C559" i="30447"/>
  <c r="D559" i="30447"/>
  <c r="C553" i="30447"/>
  <c r="D553" i="30447"/>
  <c r="C551" i="30447"/>
  <c r="D551" i="30447"/>
  <c r="C533" i="30447"/>
  <c r="D533" i="30447"/>
  <c r="D515" i="30447"/>
  <c r="C498" i="30447"/>
  <c r="G498" i="30447" s="1"/>
  <c r="D455" i="30447"/>
  <c r="C451" i="30447"/>
  <c r="G451" i="30447" s="1"/>
  <c r="C1035" i="30447"/>
  <c r="C1075" i="30447"/>
  <c r="C847" i="30447"/>
  <c r="C732" i="30447"/>
  <c r="C959" i="30447"/>
  <c r="C927" i="30447"/>
  <c r="C906" i="30447"/>
  <c r="C827" i="30447"/>
  <c r="C1059" i="30447"/>
  <c r="D1059" i="30447"/>
  <c r="C746" i="30447"/>
  <c r="C677" i="30447"/>
  <c r="D677" i="30447"/>
  <c r="C652" i="30447"/>
  <c r="C610" i="30447"/>
  <c r="C580" i="30447"/>
  <c r="D580" i="30447"/>
  <c r="C546" i="30447"/>
  <c r="D546" i="30447"/>
  <c r="D538" i="30447"/>
  <c r="C513" i="30447"/>
  <c r="G513" i="30447" s="1"/>
  <c r="C509" i="30447"/>
  <c r="D509" i="30447"/>
  <c r="C507" i="30447"/>
  <c r="C471" i="30447"/>
  <c r="G471" i="30447" s="1"/>
  <c r="D471" i="30447"/>
  <c r="C468" i="30447"/>
  <c r="D462" i="30447"/>
  <c r="C456" i="30447"/>
  <c r="D456" i="30447"/>
  <c r="C447" i="30447"/>
  <c r="G447" i="30447" s="1"/>
  <c r="D447" i="30447"/>
  <c r="C441" i="30447"/>
  <c r="G441" i="30447" s="1"/>
  <c r="D441" i="30447"/>
  <c r="C432" i="30447"/>
  <c r="G432" i="30447" s="1"/>
  <c r="C429" i="30447"/>
  <c r="D429" i="30447"/>
  <c r="C427" i="30447"/>
  <c r="G427" i="30447" s="1"/>
  <c r="C423" i="30447"/>
  <c r="D423" i="30447"/>
  <c r="C421" i="30447"/>
  <c r="C395" i="30447"/>
  <c r="G395" i="30447" s="1"/>
  <c r="C382" i="30447"/>
  <c r="C381" i="30447"/>
  <c r="D380" i="30447"/>
  <c r="C379" i="30447"/>
  <c r="G379" i="30447" s="1"/>
  <c r="C372" i="30447"/>
  <c r="D372" i="30447"/>
  <c r="C363" i="30447"/>
  <c r="D363" i="30447"/>
  <c r="C351" i="30447"/>
  <c r="C350" i="30447"/>
  <c r="D350" i="30447"/>
  <c r="C348" i="30447"/>
  <c r="D348" i="30447"/>
  <c r="C345" i="30447"/>
  <c r="C321" i="30447"/>
  <c r="C287" i="30447"/>
  <c r="G287" i="30447" s="1"/>
  <c r="C269" i="30447"/>
  <c r="D260" i="30447"/>
  <c r="C259" i="30447"/>
  <c r="D259" i="30447"/>
  <c r="C257" i="30447"/>
  <c r="D257" i="30447"/>
  <c r="C248" i="30447"/>
  <c r="D248" i="30447"/>
  <c r="C239" i="30447"/>
  <c r="G239" i="30447" s="1"/>
  <c r="C235" i="30447"/>
  <c r="G235" i="30447" s="1"/>
  <c r="D235" i="30447"/>
  <c r="C226" i="30447"/>
  <c r="G226" i="30447" s="1"/>
  <c r="D226" i="30447"/>
  <c r="C217" i="30447"/>
  <c r="C213" i="30447"/>
  <c r="G213" i="30447" s="1"/>
  <c r="C211" i="30447"/>
  <c r="C196" i="30447"/>
  <c r="C191" i="30447"/>
  <c r="G191" i="30447" s="1"/>
  <c r="C188" i="30447"/>
  <c r="G188" i="30447" s="1"/>
  <c r="D188" i="30447"/>
  <c r="C186" i="30447"/>
  <c r="G186" i="30447" s="1"/>
  <c r="C174" i="30447"/>
  <c r="C140" i="30447"/>
  <c r="C137" i="30447"/>
  <c r="G137" i="30447" s="1"/>
  <c r="D137" i="30447"/>
  <c r="D130" i="30447"/>
  <c r="C95" i="30447"/>
  <c r="D95" i="30447"/>
  <c r="C86" i="30447"/>
  <c r="D86" i="30447"/>
  <c r="C84" i="30447"/>
  <c r="C80" i="30447"/>
  <c r="D80" i="30447"/>
  <c r="C64" i="30447"/>
  <c r="C52" i="30447"/>
  <c r="G52" i="30447" s="1"/>
  <c r="C48" i="30447"/>
  <c r="G48" i="30447" s="1"/>
  <c r="D48" i="30447"/>
  <c r="D32" i="30447"/>
  <c r="C701" i="30447"/>
  <c r="C676" i="30447"/>
  <c r="G676" i="30447" s="1"/>
  <c r="C669" i="30447"/>
  <c r="D669" i="30447"/>
  <c r="C633" i="30447"/>
  <c r="D633" i="30447"/>
  <c r="C613" i="30447"/>
  <c r="D613" i="30447"/>
  <c r="C609" i="30447"/>
  <c r="D609" i="30447"/>
  <c r="C607" i="30447"/>
  <c r="G607" i="30447" s="1"/>
  <c r="C597" i="30447"/>
  <c r="D597" i="30447"/>
  <c r="C583" i="30447"/>
  <c r="C556" i="30447"/>
  <c r="C506" i="30447"/>
  <c r="D506" i="30447"/>
  <c r="C491" i="30447"/>
  <c r="G491" i="30447" s="1"/>
  <c r="D491" i="30447"/>
  <c r="C489" i="30447"/>
  <c r="G489" i="30447" s="1"/>
  <c r="D448" i="30447"/>
  <c r="C430" i="30447"/>
  <c r="G430" i="30447" s="1"/>
  <c r="D430" i="30447"/>
  <c r="C417" i="30447"/>
  <c r="C403" i="30447"/>
  <c r="C396" i="30447"/>
  <c r="G396" i="30447" s="1"/>
  <c r="C375" i="30447"/>
  <c r="C373" i="30447"/>
  <c r="G373" i="30447" s="1"/>
  <c r="C364" i="30447"/>
  <c r="G364" i="30447" s="1"/>
  <c r="C361" i="30447"/>
  <c r="G361" i="30447" s="1"/>
  <c r="D361" i="30447"/>
  <c r="C359" i="30447"/>
  <c r="G359" i="30447" s="1"/>
  <c r="C347" i="30447"/>
  <c r="D347" i="30447"/>
  <c r="C334" i="30447"/>
  <c r="C326" i="30447"/>
  <c r="D326" i="30447"/>
  <c r="C312" i="30447"/>
  <c r="G312" i="30447" s="1"/>
  <c r="C306" i="30447"/>
  <c r="C296" i="30447"/>
  <c r="G296" i="30447" s="1"/>
  <c r="C263" i="30447"/>
  <c r="G263" i="30447" s="1"/>
  <c r="D814" i="30447"/>
  <c r="C637" i="30447"/>
  <c r="D637" i="30447"/>
  <c r="C626" i="30447"/>
  <c r="C593" i="30447"/>
  <c r="D593" i="30447"/>
  <c r="C588" i="30447"/>
  <c r="C579" i="30447"/>
  <c r="D579" i="30447"/>
  <c r="C557" i="30447"/>
  <c r="D557" i="30447"/>
  <c r="D539" i="30447"/>
  <c r="C526" i="30447"/>
  <c r="G526" i="30447" s="1"/>
  <c r="D514" i="30447"/>
  <c r="C475" i="30447"/>
  <c r="D475" i="30447"/>
  <c r="C457" i="30447"/>
  <c r="G457" i="30447" s="1"/>
  <c r="D416" i="30447"/>
  <c r="C410" i="30447"/>
  <c r="C406" i="30447"/>
  <c r="D406" i="30447"/>
  <c r="C397" i="30447"/>
  <c r="C387" i="30447"/>
  <c r="G387" i="30447" s="1"/>
  <c r="D376" i="30447"/>
  <c r="C367" i="30447"/>
  <c r="C366" i="30447"/>
  <c r="C365" i="30447"/>
  <c r="C343" i="30447"/>
  <c r="C328" i="30447"/>
  <c r="G328" i="30447" s="1"/>
  <c r="C318" i="30447"/>
  <c r="C294" i="30447"/>
  <c r="C245" i="30447"/>
  <c r="G245" i="30447" s="1"/>
  <c r="C243" i="30447"/>
  <c r="G243" i="30447" s="1"/>
  <c r="C242" i="30447"/>
  <c r="C241" i="30447"/>
  <c r="G241" i="30447" s="1"/>
  <c r="C237" i="30447"/>
  <c r="G237" i="30447" s="1"/>
  <c r="D237" i="30447"/>
  <c r="C228" i="30447"/>
  <c r="G228" i="30447" s="1"/>
  <c r="C215" i="30447"/>
  <c r="C207" i="30447"/>
  <c r="D207" i="30447"/>
  <c r="C194" i="30447"/>
  <c r="D194" i="30447"/>
  <c r="C459" i="30447"/>
  <c r="D459" i="30447"/>
  <c r="C450" i="30447"/>
  <c r="C434" i="30447"/>
  <c r="G434" i="30447" s="1"/>
  <c r="D434" i="30447"/>
  <c r="C398" i="30447"/>
  <c r="C388" i="30447"/>
  <c r="G388" i="30447" s="1"/>
  <c r="C336" i="30447"/>
  <c r="G336" i="30447" s="1"/>
  <c r="D336" i="30447"/>
  <c r="C316" i="30447"/>
  <c r="G316" i="30447" s="1"/>
  <c r="C314" i="30447"/>
  <c r="D314" i="30447"/>
  <c r="C274" i="30447"/>
  <c r="G274" i="30447" s="1"/>
  <c r="C265" i="30447"/>
  <c r="D265" i="30447"/>
  <c r="C229" i="30447"/>
  <c r="G229" i="30447" s="1"/>
  <c r="C227" i="30447"/>
  <c r="G227" i="30447" s="1"/>
  <c r="C219" i="30447"/>
  <c r="G219" i="30447" s="1"/>
  <c r="C184" i="30447"/>
  <c r="D184" i="30447"/>
  <c r="C181" i="30447"/>
  <c r="C141" i="30447"/>
  <c r="C128" i="30447"/>
  <c r="G128" i="30447" s="1"/>
  <c r="D128" i="30447"/>
  <c r="C127" i="30447"/>
  <c r="C125" i="30447"/>
  <c r="G125" i="30447" s="1"/>
  <c r="C119" i="30447"/>
  <c r="C88" i="30447"/>
  <c r="C50" i="30447"/>
  <c r="G50" i="30447" s="1"/>
  <c r="D50" i="30447"/>
  <c r="C570" i="30447"/>
  <c r="D570" i="30447"/>
  <c r="C563" i="30447"/>
  <c r="D563" i="30447"/>
  <c r="C477" i="30447"/>
  <c r="G477" i="30447" s="1"/>
  <c r="C435" i="30447"/>
  <c r="D435" i="30447"/>
  <c r="C411" i="30447"/>
  <c r="G411" i="30447" s="1"/>
  <c r="C341" i="30447"/>
  <c r="D341" i="30447"/>
  <c r="C339" i="30447"/>
  <c r="D339" i="30447"/>
  <c r="C308" i="30447"/>
  <c r="C281" i="30447"/>
  <c r="C261" i="30447"/>
  <c r="G261" i="30447" s="1"/>
  <c r="D201" i="30447"/>
  <c r="C173" i="30447"/>
  <c r="D173" i="30447"/>
  <c r="C163" i="30447"/>
  <c r="D163" i="30447"/>
  <c r="C131" i="30447"/>
  <c r="C123" i="30447"/>
  <c r="G123" i="30447" s="1"/>
  <c r="D123" i="30447"/>
  <c r="C111" i="30447"/>
  <c r="G111" i="30447" s="1"/>
  <c r="D111" i="30447"/>
  <c r="D71" i="30447"/>
  <c r="C729" i="30447"/>
  <c r="C624" i="30447"/>
  <c r="C454" i="30447"/>
  <c r="D454" i="30447"/>
  <c r="C392" i="30447"/>
  <c r="G392" i="30447" s="1"/>
  <c r="D392" i="30447"/>
  <c r="C377" i="30447"/>
  <c r="D377" i="30447"/>
  <c r="C370" i="30447"/>
  <c r="C362" i="30447"/>
  <c r="C354" i="30447"/>
  <c r="D301" i="30447"/>
  <c r="C299" i="30447"/>
  <c r="G299" i="30447" s="1"/>
  <c r="D299" i="30447"/>
  <c r="C216" i="30447"/>
  <c r="C180" i="30447"/>
  <c r="C171" i="30447"/>
  <c r="G171" i="30447" s="1"/>
  <c r="C169" i="30447"/>
  <c r="D169" i="30447"/>
  <c r="C158" i="30447"/>
  <c r="G158" i="30447" s="1"/>
  <c r="C154" i="30447"/>
  <c r="C150" i="30447"/>
  <c r="C147" i="30447"/>
  <c r="C138" i="30447"/>
  <c r="D138" i="30447"/>
  <c r="C129" i="30447"/>
  <c r="G129" i="30447" s="1"/>
  <c r="C121" i="30447"/>
  <c r="D121" i="30447"/>
  <c r="C109" i="30447"/>
  <c r="G109" i="30447" s="1"/>
  <c r="C107" i="30447"/>
  <c r="D107" i="30447"/>
  <c r="C104" i="30447"/>
  <c r="D104" i="30447"/>
  <c r="C93" i="30447"/>
  <c r="G93" i="30447" s="1"/>
  <c r="C92" i="30447"/>
  <c r="C90" i="30447"/>
  <c r="C61" i="30447"/>
  <c r="C18" i="30447"/>
  <c r="C14" i="30447"/>
  <c r="C208" i="30447"/>
  <c r="G208" i="30447" s="1"/>
  <c r="D208" i="30447"/>
  <c r="C133" i="30447"/>
  <c r="C1106" i="30447"/>
  <c r="D1106" i="30447"/>
  <c r="D444" i="30447"/>
  <c r="C390" i="30447"/>
  <c r="D390" i="30447"/>
  <c r="C167" i="30447"/>
  <c r="G167" i="30447" s="1"/>
  <c r="D144" i="30447"/>
  <c r="C139" i="30447"/>
  <c r="C30" i="30447"/>
  <c r="C1003" i="30447"/>
  <c r="D1003" i="30447"/>
  <c r="C895" i="30447"/>
  <c r="G895" i="30447" s="1"/>
  <c r="C1052" i="30447"/>
  <c r="C1024" i="30447"/>
  <c r="C961" i="30447"/>
  <c r="C937" i="30447"/>
  <c r="G937" i="30447" s="1"/>
  <c r="C536" i="30447"/>
  <c r="D393" i="30447"/>
  <c r="C234" i="30447"/>
  <c r="G234" i="30447" s="1"/>
  <c r="C182" i="30447"/>
  <c r="G182" i="30447" s="1"/>
  <c r="D182" i="30447"/>
  <c r="C156" i="30447"/>
  <c r="D156" i="30447"/>
  <c r="C612" i="30447"/>
  <c r="D612" i="30447"/>
  <c r="C650" i="30447"/>
  <c r="D971" i="30447"/>
  <c r="C935" i="30447"/>
  <c r="C931" i="30447"/>
  <c r="C797" i="30447"/>
  <c r="G797" i="30447" s="1"/>
  <c r="D797" i="30447"/>
  <c r="C793" i="30447"/>
  <c r="D793" i="30447"/>
  <c r="F787" i="30447"/>
  <c r="F829" i="30447"/>
  <c r="J861" i="30447"/>
  <c r="M861" i="30447" s="1"/>
  <c r="F84" i="30447"/>
  <c r="K435" i="30447"/>
  <c r="E488" i="30447"/>
  <c r="C486" i="30447"/>
  <c r="G486" i="30447" s="1"/>
  <c r="D486" i="30447"/>
  <c r="F71" i="30447"/>
  <c r="K348" i="30447"/>
  <c r="J348" i="30447"/>
  <c r="M348" i="30447" s="1"/>
  <c r="F414" i="30447"/>
  <c r="J184" i="30447"/>
  <c r="M184" i="30447" s="1"/>
  <c r="J314" i="30447"/>
  <c r="M314" i="30447" s="1"/>
  <c r="C620" i="30447"/>
  <c r="J205" i="30447"/>
  <c r="M205" i="30447" s="1"/>
  <c r="J1087" i="30447"/>
  <c r="M1087" i="30447" s="1"/>
  <c r="E643" i="30447"/>
  <c r="F643" i="30447"/>
  <c r="C643" i="30447"/>
  <c r="D643" i="30447"/>
  <c r="C641" i="30447"/>
  <c r="G641" i="30447" s="1"/>
  <c r="D641" i="30447"/>
  <c r="C320" i="30447"/>
  <c r="D320" i="30447"/>
  <c r="C1081" i="30447"/>
  <c r="D1081" i="30447"/>
  <c r="D1023" i="30447"/>
  <c r="F1002" i="30447"/>
  <c r="E917" i="30447"/>
  <c r="C708" i="30447"/>
  <c r="G708" i="30447" s="1"/>
  <c r="E675" i="30447"/>
  <c r="C673" i="30447"/>
  <c r="G673" i="30447" s="1"/>
  <c r="K475" i="30447"/>
  <c r="E1092" i="30447"/>
  <c r="J638" i="30447"/>
  <c r="M638" i="30447" s="1"/>
  <c r="D549" i="30447"/>
  <c r="E507" i="30447"/>
  <c r="C1018" i="30447"/>
  <c r="K939" i="30447"/>
  <c r="C774" i="30447"/>
  <c r="K772" i="30447"/>
  <c r="C720" i="30447"/>
  <c r="D720" i="30447"/>
  <c r="J695" i="30447"/>
  <c r="M695" i="30447" s="1"/>
  <c r="J1014" i="30447"/>
  <c r="M1014" i="30447" s="1"/>
  <c r="J1000" i="30447"/>
  <c r="M1000" i="30447" s="1"/>
  <c r="C727" i="30447"/>
  <c r="J1007" i="30447"/>
  <c r="M1007" i="30447" s="1"/>
  <c r="J1034" i="30447"/>
  <c r="M1034" i="30447" s="1"/>
  <c r="D977" i="30447"/>
  <c r="J964" i="30447"/>
  <c r="M964" i="30447" s="1"/>
  <c r="J807" i="30447"/>
  <c r="M807" i="30447" s="1"/>
  <c r="C771" i="30447"/>
  <c r="D771" i="30447"/>
  <c r="C766" i="30447"/>
  <c r="G766" i="30447" s="1"/>
  <c r="J1020" i="30447"/>
  <c r="M1020" i="30447" s="1"/>
  <c r="J982" i="30447"/>
  <c r="M982" i="30447" s="1"/>
  <c r="J965" i="30447"/>
  <c r="M965" i="30447" s="1"/>
  <c r="J34" i="30447"/>
  <c r="M34" i="30447" s="1"/>
  <c r="J528" i="30447"/>
  <c r="M528" i="30447" s="1"/>
  <c r="J248" i="30447"/>
  <c r="M248" i="30447" s="1"/>
  <c r="F1103" i="30447"/>
  <c r="E1091" i="30447"/>
  <c r="D1052" i="30447"/>
  <c r="K1052" i="30447"/>
  <c r="C975" i="30447"/>
  <c r="D975" i="30447"/>
  <c r="E921" i="30447"/>
  <c r="F921" i="30447"/>
  <c r="D921" i="30447"/>
  <c r="D601" i="30447"/>
  <c r="E598" i="30447"/>
  <c r="D598" i="30447"/>
  <c r="F516" i="30447"/>
  <c r="E371" i="30447"/>
  <c r="C371" i="30447"/>
  <c r="E796" i="30447"/>
  <c r="C979" i="30447"/>
  <c r="F601" i="30447"/>
  <c r="C1051" i="30447"/>
  <c r="G1051" i="30447" s="1"/>
  <c r="K1051" i="30447"/>
  <c r="D1049" i="30447"/>
  <c r="E1049" i="30447"/>
  <c r="C1016" i="30447"/>
  <c r="D1016" i="30447"/>
  <c r="E985" i="30447"/>
  <c r="E974" i="30447"/>
  <c r="C970" i="30447"/>
  <c r="E924" i="30447"/>
  <c r="F924" i="30447"/>
  <c r="C903" i="30447"/>
  <c r="K903" i="30447"/>
  <c r="E884" i="30447"/>
  <c r="C884" i="30447"/>
  <c r="D884" i="30447"/>
  <c r="C882" i="30447"/>
  <c r="D882" i="30447"/>
  <c r="C878" i="30447"/>
  <c r="C876" i="30447"/>
  <c r="C826" i="30447"/>
  <c r="G826" i="30447" s="1"/>
  <c r="D826" i="30447"/>
  <c r="E826" i="30447"/>
  <c r="F826" i="30447"/>
  <c r="E824" i="30447"/>
  <c r="F824" i="30447"/>
  <c r="C822" i="30447"/>
  <c r="E822" i="30447"/>
  <c r="E801" i="30447"/>
  <c r="F801" i="30447"/>
  <c r="C801" i="30447"/>
  <c r="D758" i="30447"/>
  <c r="E718" i="30447"/>
  <c r="F718" i="30447"/>
  <c r="D687" i="30447"/>
  <c r="C671" i="30447"/>
  <c r="F671" i="30447"/>
  <c r="F635" i="30447"/>
  <c r="C635" i="30447"/>
  <c r="D635" i="30447"/>
  <c r="E605" i="30447"/>
  <c r="F605" i="30447"/>
  <c r="D591" i="30447"/>
  <c r="E591" i="30447"/>
  <c r="F591" i="30447"/>
  <c r="E570" i="30447"/>
  <c r="F570" i="30447"/>
  <c r="C544" i="30447"/>
  <c r="D544" i="30447"/>
  <c r="E544" i="30447"/>
  <c r="F544" i="30447"/>
  <c r="D469" i="30447"/>
  <c r="E459" i="30447"/>
  <c r="F459" i="30447"/>
  <c r="C452" i="30447"/>
  <c r="F291" i="30447"/>
  <c r="C283" i="30447"/>
  <c r="K283" i="30447"/>
  <c r="F260" i="30447"/>
  <c r="C1043" i="30447"/>
  <c r="D1043" i="30447"/>
  <c r="E1043" i="30447"/>
  <c r="F1043" i="30447"/>
  <c r="C984" i="30447"/>
  <c r="D984" i="30447"/>
  <c r="E977" i="30447"/>
  <c r="D923" i="30447"/>
  <c r="E923" i="30447"/>
  <c r="E800" i="30447"/>
  <c r="C796" i="30447"/>
  <c r="D796" i="30447"/>
  <c r="E792" i="30447"/>
  <c r="K792" i="30447"/>
  <c r="E752" i="30447"/>
  <c r="F752" i="30447"/>
  <c r="D674" i="30447"/>
  <c r="D592" i="30447"/>
  <c r="C571" i="30447"/>
  <c r="E548" i="30447"/>
  <c r="F548" i="30447"/>
  <c r="C548" i="30447"/>
  <c r="G548" i="30447" s="1"/>
  <c r="C497" i="30447"/>
  <c r="E497" i="30447"/>
  <c r="E460" i="30447"/>
  <c r="D460" i="30447"/>
  <c r="E301" i="30447"/>
  <c r="D193" i="30447"/>
  <c r="C143" i="30447"/>
  <c r="K143" i="30447"/>
  <c r="C800" i="30447"/>
  <c r="D759" i="30447"/>
  <c r="D1091" i="30447"/>
  <c r="F792" i="30447"/>
  <c r="F193" i="30447"/>
  <c r="F247" i="30447"/>
  <c r="F385" i="30447"/>
  <c r="E997" i="30447"/>
  <c r="C954" i="30447"/>
  <c r="D954" i="30447"/>
  <c r="C913" i="30447"/>
  <c r="E809" i="30447"/>
  <c r="E644" i="30447"/>
  <c r="F644" i="30447"/>
  <c r="D631" i="30447"/>
  <c r="C578" i="30447"/>
  <c r="D578" i="30447"/>
  <c r="C564" i="30447"/>
  <c r="D564" i="30447"/>
  <c r="C530" i="30447"/>
  <c r="G530" i="30447" s="1"/>
  <c r="D530" i="30447"/>
  <c r="E530" i="30447"/>
  <c r="F530" i="30447"/>
  <c r="E506" i="30447"/>
  <c r="E487" i="30447"/>
  <c r="F487" i="30447"/>
  <c r="C439" i="30447"/>
  <c r="D439" i="30447"/>
  <c r="C412" i="30447"/>
  <c r="D412" i="30447"/>
  <c r="D405" i="30447"/>
  <c r="D394" i="30447"/>
  <c r="E347" i="30447"/>
  <c r="F347" i="30447"/>
  <c r="F1099" i="30447"/>
  <c r="D1073" i="30447"/>
  <c r="E962" i="30447"/>
  <c r="E933" i="30447"/>
  <c r="D933" i="30447"/>
  <c r="E910" i="30447"/>
  <c r="E873" i="30447"/>
  <c r="D854" i="30447"/>
  <c r="E854" i="30447"/>
  <c r="E849" i="30447"/>
  <c r="E776" i="30447"/>
  <c r="E742" i="30447"/>
  <c r="C712" i="30447"/>
  <c r="C622" i="30447"/>
  <c r="C531" i="30447"/>
  <c r="D531" i="30447"/>
  <c r="E531" i="30447"/>
  <c r="F531" i="30447"/>
  <c r="C500" i="30447"/>
  <c r="D500" i="30447"/>
  <c r="C493" i="30447"/>
  <c r="D493" i="30447"/>
  <c r="C440" i="30447"/>
  <c r="G440" i="30447" s="1"/>
  <c r="D440" i="30447"/>
  <c r="C425" i="30447"/>
  <c r="C422" i="30447"/>
  <c r="D422" i="30447"/>
  <c r="C1067" i="30447"/>
  <c r="F1060" i="30447"/>
  <c r="E858" i="30447"/>
  <c r="C858" i="30447"/>
  <c r="D858" i="30447"/>
  <c r="E784" i="30447"/>
  <c r="E768" i="30447"/>
  <c r="E697" i="30447"/>
  <c r="E612" i="30447"/>
  <c r="C575" i="30447"/>
  <c r="D575" i="30447"/>
  <c r="C561" i="30447"/>
  <c r="G561" i="30447" s="1"/>
  <c r="C558" i="30447"/>
  <c r="G558" i="30447" s="1"/>
  <c r="D558" i="30447"/>
  <c r="C520" i="30447"/>
  <c r="D520" i="30447"/>
  <c r="C518" i="30447"/>
  <c r="E509" i="30447"/>
  <c r="C479" i="30447"/>
  <c r="G479" i="30447" s="1"/>
  <c r="D479" i="30447"/>
  <c r="E479" i="30447"/>
  <c r="C473" i="30447"/>
  <c r="G473" i="30447" s="1"/>
  <c r="D443" i="30447"/>
  <c r="C436" i="30447"/>
  <c r="D436" i="30447"/>
  <c r="E436" i="30447"/>
  <c r="C399" i="30447"/>
  <c r="D399" i="30447"/>
  <c r="E399" i="30447"/>
  <c r="E987" i="30447"/>
  <c r="C889" i="30447"/>
  <c r="C829" i="30447"/>
  <c r="G829" i="30447" s="1"/>
  <c r="C750" i="30447"/>
  <c r="E582" i="30447"/>
  <c r="C574" i="30447"/>
  <c r="G574" i="30447" s="1"/>
  <c r="C541" i="30447"/>
  <c r="C527" i="30447"/>
  <c r="G527" i="30447" s="1"/>
  <c r="D527" i="30447"/>
  <c r="C490" i="30447"/>
  <c r="G490" i="30447" s="1"/>
  <c r="D490" i="30447"/>
  <c r="C437" i="30447"/>
  <c r="D437" i="30447"/>
  <c r="E437" i="30447"/>
  <c r="E430" i="30447"/>
  <c r="D418" i="30447"/>
  <c r="J1042" i="30447"/>
  <c r="M1042" i="30447" s="1"/>
  <c r="J1065" i="30447"/>
  <c r="M1065" i="30447" s="1"/>
  <c r="K400" i="30447"/>
  <c r="F587" i="30447"/>
  <c r="J699" i="30447"/>
  <c r="M699" i="30447" s="1"/>
  <c r="K1100" i="30447"/>
  <c r="J1100" i="30447"/>
  <c r="M1100" i="30447" s="1"/>
  <c r="K856" i="30447"/>
  <c r="J856" i="30447"/>
  <c r="M856" i="30447" s="1"/>
  <c r="J50" i="30447"/>
  <c r="M50" i="30447" s="1"/>
  <c r="D457" i="30447"/>
  <c r="J1095" i="30447"/>
  <c r="M1095" i="30447" s="1"/>
  <c r="J232" i="30447"/>
  <c r="M232" i="30447" s="1"/>
  <c r="J1011" i="30447"/>
  <c r="M1011" i="30447" s="1"/>
  <c r="F374" i="30447"/>
  <c r="F1095" i="30447"/>
  <c r="J1086" i="30447"/>
  <c r="M1086" i="30447" s="1"/>
  <c r="K259" i="30447"/>
  <c r="J1001" i="30447"/>
  <c r="M1001" i="30447" s="1"/>
  <c r="K820" i="30447"/>
  <c r="J566" i="30447"/>
  <c r="M566" i="30447" s="1"/>
  <c r="J998" i="30447"/>
  <c r="M998" i="30447" s="1"/>
  <c r="J988" i="30447"/>
  <c r="M988" i="30447" s="1"/>
  <c r="K114" i="30447"/>
  <c r="J1077" i="30447"/>
  <c r="M1077" i="30447" s="1"/>
  <c r="K912" i="30447"/>
  <c r="K748" i="30447"/>
  <c r="J748" i="30447"/>
  <c r="M748" i="30447" s="1"/>
  <c r="J945" i="30447"/>
  <c r="M945" i="30447" s="1"/>
  <c r="J513" i="30447"/>
  <c r="M513" i="30447" s="1"/>
  <c r="J118" i="30447"/>
  <c r="M118" i="30447" s="1"/>
  <c r="J435" i="30447"/>
  <c r="M435" i="30447" s="1"/>
  <c r="J226" i="30447"/>
  <c r="M226" i="30447" s="1"/>
  <c r="K683" i="30447"/>
  <c r="J683" i="30447"/>
  <c r="M683" i="30447" s="1"/>
  <c r="K471" i="30447"/>
  <c r="J471" i="30447"/>
  <c r="M471" i="30447" s="1"/>
  <c r="J429" i="30447"/>
  <c r="M429" i="30447" s="1"/>
  <c r="J350" i="30447"/>
  <c r="M350" i="30447" s="1"/>
  <c r="K902" i="30447"/>
  <c r="J902" i="30447"/>
  <c r="M902" i="30447" s="1"/>
  <c r="J65" i="30447"/>
  <c r="M65" i="30447" s="1"/>
  <c r="K843" i="30447"/>
  <c r="J737" i="30447"/>
  <c r="M737" i="30447" s="1"/>
  <c r="J142" i="30447"/>
  <c r="M142" i="30447" s="1"/>
  <c r="J475" i="30447"/>
  <c r="M475" i="30447" s="1"/>
  <c r="J915" i="30447"/>
  <c r="M915" i="30447" s="1"/>
  <c r="J376" i="30447"/>
  <c r="M376" i="30447" s="1"/>
  <c r="K791" i="30447"/>
  <c r="J791" i="30447"/>
  <c r="M791" i="30447" s="1"/>
  <c r="J546" i="30447"/>
  <c r="M546" i="30447" s="1"/>
  <c r="J419" i="30447"/>
  <c r="M419" i="30447" s="1"/>
  <c r="K123" i="30447"/>
  <c r="J123" i="30447"/>
  <c r="M123" i="30447" s="1"/>
  <c r="K603" i="30447"/>
  <c r="J603" i="30447"/>
  <c r="M603" i="30447" s="1"/>
  <c r="K188" i="30447"/>
  <c r="F748" i="30447"/>
  <c r="J1003" i="30447"/>
  <c r="M1003" i="30447" s="1"/>
  <c r="K579" i="30447"/>
  <c r="K519" i="30447"/>
  <c r="K107" i="30447"/>
  <c r="J107" i="30447"/>
  <c r="M107" i="30447" s="1"/>
  <c r="J916" i="30447"/>
  <c r="M916" i="30447" s="1"/>
  <c r="J1040" i="30447"/>
  <c r="M1040" i="30447" s="1"/>
  <c r="J511" i="30447"/>
  <c r="M511" i="30447" s="1"/>
  <c r="F940" i="30447"/>
  <c r="D903" i="30447"/>
  <c r="K368" i="30447"/>
  <c r="D794" i="30447"/>
  <c r="J299" i="30447"/>
  <c r="M299" i="30447" s="1"/>
  <c r="J491" i="30447"/>
  <c r="M491" i="30447" s="1"/>
  <c r="J207" i="30447"/>
  <c r="M207" i="30447" s="1"/>
  <c r="K372" i="30447"/>
  <c r="J372" i="30447"/>
  <c r="M372" i="30447" s="1"/>
  <c r="K447" i="30447"/>
  <c r="J447" i="30447"/>
  <c r="M447" i="30447" s="1"/>
  <c r="J769" i="30447"/>
  <c r="M769" i="30447" s="1"/>
  <c r="F928" i="30447"/>
  <c r="K824" i="30447"/>
  <c r="J20" i="30447"/>
  <c r="M20" i="30447" s="1"/>
  <c r="J1022" i="30447"/>
  <c r="M1022" i="30447" s="1"/>
  <c r="K320" i="30447"/>
  <c r="K643" i="30447"/>
  <c r="K456" i="30447"/>
  <c r="J456" i="30447"/>
  <c r="M456" i="30447" s="1"/>
  <c r="D1030" i="30447"/>
  <c r="J641" i="30447"/>
  <c r="M641" i="30447" s="1"/>
  <c r="D497" i="30447"/>
  <c r="F974" i="30447"/>
  <c r="J789" i="30447"/>
  <c r="M789" i="30447" s="1"/>
  <c r="J457" i="30447"/>
  <c r="M457" i="30447" s="1"/>
  <c r="J801" i="30447"/>
  <c r="M801" i="30447" s="1"/>
  <c r="D13" i="30447"/>
  <c r="D316" i="30447"/>
  <c r="K316" i="30447"/>
  <c r="J316" i="30447"/>
  <c r="M316" i="30447" s="1"/>
  <c r="D215" i="30447"/>
  <c r="J215" i="30447"/>
  <c r="M215" i="30447" s="1"/>
  <c r="D397" i="30447"/>
  <c r="J397" i="30447"/>
  <c r="M397" i="30447" s="1"/>
  <c r="J690" i="30447"/>
  <c r="M690" i="30447" s="1"/>
  <c r="D542" i="30447"/>
  <c r="J542" i="30447"/>
  <c r="M542" i="30447" s="1"/>
  <c r="K616" i="30447"/>
  <c r="D84" i="30447"/>
  <c r="D287" i="30447"/>
  <c r="D311" i="30447"/>
  <c r="D379" i="30447"/>
  <c r="K379" i="30447"/>
  <c r="J379" i="30447"/>
  <c r="M379" i="30447" s="1"/>
  <c r="J278" i="30447"/>
  <c r="M278" i="30447" s="1"/>
  <c r="D133" i="30447"/>
  <c r="D477" i="30447"/>
  <c r="J508" i="30447"/>
  <c r="M508" i="30447" s="1"/>
  <c r="D165" i="30447"/>
  <c r="K165" i="30447"/>
  <c r="J165" i="30447"/>
  <c r="M165" i="30447" s="1"/>
  <c r="D269" i="30447"/>
  <c r="K269" i="30447"/>
  <c r="D349" i="30447"/>
  <c r="J349" i="30447"/>
  <c r="M349" i="30447" s="1"/>
  <c r="D395" i="30447"/>
  <c r="J420" i="30447"/>
  <c r="M420" i="30447" s="1"/>
  <c r="D427" i="30447"/>
  <c r="D445" i="30447"/>
  <c r="D468" i="30447"/>
  <c r="J609" i="30447"/>
  <c r="M609" i="30447" s="1"/>
  <c r="J587" i="30447"/>
  <c r="M587" i="30447" s="1"/>
  <c r="K648" i="30447"/>
  <c r="J422" i="30447"/>
  <c r="M422" i="30447" s="1"/>
  <c r="K564" i="30447"/>
  <c r="D801" i="30447"/>
  <c r="J1051" i="30447"/>
  <c r="M1051" i="30447" s="1"/>
  <c r="K580" i="30447"/>
  <c r="J580" i="30447"/>
  <c r="M580" i="30447" s="1"/>
  <c r="D343" i="30447"/>
  <c r="K343" i="30447"/>
  <c r="D404" i="30447"/>
  <c r="D466" i="30447"/>
  <c r="D586" i="30447"/>
  <c r="D189" i="30447"/>
  <c r="D196" i="30447"/>
  <c r="K196" i="30447"/>
  <c r="D217" i="30447"/>
  <c r="J217" i="30447"/>
  <c r="M217" i="30447" s="1"/>
  <c r="D239" i="30447"/>
  <c r="K239" i="30447"/>
  <c r="J239" i="30447"/>
  <c r="M239" i="30447" s="1"/>
  <c r="D345" i="30447"/>
  <c r="J345" i="30447"/>
  <c r="M345" i="30447" s="1"/>
  <c r="D351" i="30447"/>
  <c r="D381" i="30447"/>
  <c r="D414" i="30447"/>
  <c r="J414" i="30447"/>
  <c r="M414" i="30447" s="1"/>
  <c r="D432" i="30447"/>
  <c r="K432" i="30447"/>
  <c r="J432" i="30447"/>
  <c r="M432" i="30447" s="1"/>
  <c r="D927" i="30447"/>
  <c r="J927" i="30447"/>
  <c r="M927" i="30447" s="1"/>
  <c r="D679" i="30447"/>
  <c r="J1055" i="30447"/>
  <c r="M1055" i="30447" s="1"/>
  <c r="J402" i="30447"/>
  <c r="M402" i="30447" s="1"/>
  <c r="K416" i="30447"/>
  <c r="K551" i="30447"/>
  <c r="K923" i="30447"/>
  <c r="K984" i="30447"/>
  <c r="F979" i="30447"/>
  <c r="J188" i="30447"/>
  <c r="M188" i="30447" s="1"/>
  <c r="J1071" i="30447"/>
  <c r="M1071" i="30447" s="1"/>
  <c r="J640" i="30447"/>
  <c r="M640" i="30447" s="1"/>
  <c r="K423" i="30447"/>
  <c r="J423" i="30447"/>
  <c r="M423" i="30447" s="1"/>
  <c r="K237" i="30447"/>
  <c r="J434" i="30447"/>
  <c r="M434" i="30447" s="1"/>
  <c r="D532" i="30447"/>
  <c r="K532" i="30447"/>
  <c r="D947" i="30447"/>
  <c r="J387" i="30447"/>
  <c r="M387" i="30447" s="1"/>
  <c r="J979" i="30447"/>
  <c r="M979" i="30447" s="1"/>
  <c r="F382" i="30447"/>
  <c r="D425" i="30447"/>
  <c r="F776" i="30447"/>
  <c r="J970" i="30447"/>
  <c r="M970" i="30447" s="1"/>
  <c r="K408" i="30447"/>
  <c r="J1076" i="30447"/>
  <c r="M1076" i="30447" s="1"/>
  <c r="J800" i="30447"/>
  <c r="M800" i="30447" s="1"/>
  <c r="F430" i="30447"/>
  <c r="D574" i="30447"/>
  <c r="D889" i="30447"/>
  <c r="J645" i="30447"/>
  <c r="M645" i="30447" s="1"/>
  <c r="J792" i="30447"/>
  <c r="M792" i="30447" s="1"/>
  <c r="F582" i="30447"/>
  <c r="D1083" i="30447"/>
  <c r="K1083" i="30447"/>
  <c r="K611" i="30447"/>
  <c r="F697" i="30447"/>
  <c r="F784" i="30447"/>
  <c r="K784" i="30447"/>
  <c r="D1067" i="30447"/>
  <c r="D622" i="30447"/>
  <c r="F873" i="30447"/>
  <c r="J876" i="30447"/>
  <c r="M876" i="30447" s="1"/>
  <c r="J1028" i="30447"/>
  <c r="M1028" i="30447" s="1"/>
  <c r="J787" i="30447"/>
  <c r="M787" i="30447" s="1"/>
  <c r="D935" i="30447"/>
  <c r="D662" i="30447"/>
  <c r="K139" i="30447"/>
  <c r="D90" i="30447"/>
  <c r="D109" i="30447"/>
  <c r="D148" i="30447"/>
  <c r="D158" i="30447"/>
  <c r="D222" i="30447"/>
  <c r="D362" i="30447"/>
  <c r="D46" i="30447"/>
  <c r="D221" i="30447"/>
  <c r="K159" i="30447"/>
  <c r="K227" i="30447"/>
  <c r="D227" i="30447"/>
  <c r="F595" i="30447"/>
  <c r="F399" i="30447"/>
  <c r="D518" i="30447"/>
  <c r="F612" i="30447"/>
  <c r="K440" i="30447"/>
  <c r="K500" i="30447"/>
  <c r="F854" i="30447"/>
  <c r="K371" i="30447"/>
  <c r="J497" i="30447"/>
  <c r="M497" i="30447" s="1"/>
  <c r="D548" i="30447"/>
  <c r="K752" i="30447"/>
  <c r="D671" i="30447"/>
  <c r="F758" i="30447"/>
  <c r="D876" i="30447"/>
  <c r="J903" i="30447"/>
  <c r="M903" i="30447" s="1"/>
  <c r="D970" i="30447"/>
  <c r="J381" i="30447"/>
  <c r="M381" i="30447" s="1"/>
  <c r="F437" i="30447"/>
  <c r="J669" i="30447"/>
  <c r="M669" i="30447" s="1"/>
  <c r="F767" i="30447"/>
  <c r="D829" i="30447"/>
  <c r="D833" i="30447"/>
  <c r="K987" i="30447"/>
  <c r="F987" i="30447"/>
  <c r="K443" i="30447"/>
  <c r="F509" i="30447"/>
  <c r="D561" i="30447"/>
  <c r="K768" i="30447"/>
  <c r="F768" i="30447"/>
  <c r="F858" i="30447"/>
  <c r="K531" i="30447"/>
  <c r="J677" i="30447"/>
  <c r="M677" i="30447" s="1"/>
  <c r="K347" i="30447"/>
  <c r="K487" i="30447"/>
  <c r="F301" i="30447"/>
  <c r="F476" i="30447"/>
  <c r="F884" i="30447"/>
  <c r="F1016" i="30447"/>
  <c r="K1016" i="30447"/>
  <c r="F1028" i="30447"/>
  <c r="J1030" i="30447"/>
  <c r="M1030" i="30447" s="1"/>
  <c r="F796" i="30447"/>
  <c r="K796" i="30447"/>
  <c r="J598" i="30447"/>
  <c r="M598" i="30447" s="1"/>
  <c r="J601" i="30447"/>
  <c r="M601" i="30447" s="1"/>
  <c r="J1052" i="30447"/>
  <c r="M1052" i="30447" s="1"/>
  <c r="J967" i="30447"/>
  <c r="M967" i="30447" s="1"/>
  <c r="D774" i="30447"/>
  <c r="K479" i="30447"/>
  <c r="F479" i="30447"/>
  <c r="F849" i="30447"/>
  <c r="F809" i="30447"/>
  <c r="J984" i="30447"/>
  <c r="M984" i="30447" s="1"/>
  <c r="J260" i="30447"/>
  <c r="M260" i="30447" s="1"/>
  <c r="J283" i="30447"/>
  <c r="M283" i="30447" s="1"/>
  <c r="K591" i="30447"/>
  <c r="F716" i="30447"/>
  <c r="J1044" i="30447"/>
  <c r="M1044" i="30447" s="1"/>
  <c r="J133" i="30447"/>
  <c r="M133" i="30447" s="1"/>
  <c r="D727" i="30447"/>
  <c r="K727" i="30447"/>
  <c r="J772" i="30447"/>
  <c r="M772" i="30447" s="1"/>
  <c r="F948" i="30447"/>
  <c r="J163" i="30447"/>
  <c r="M163" i="30447" s="1"/>
  <c r="J212" i="30447"/>
  <c r="M212" i="30447" s="1"/>
  <c r="F997" i="30447"/>
  <c r="J919" i="30447"/>
  <c r="M919" i="30447" s="1"/>
  <c r="J939" i="30447"/>
  <c r="M939" i="30447" s="1"/>
  <c r="F871" i="30447"/>
  <c r="J947" i="30447"/>
  <c r="M947" i="30447" s="1"/>
  <c r="D887" i="30447"/>
  <c r="K887" i="30447"/>
  <c r="D220" i="30447"/>
  <c r="D8" i="30447"/>
  <c r="D45" i="30447"/>
  <c r="K33" i="30447"/>
  <c r="D180" i="30447"/>
  <c r="D624" i="30447"/>
  <c r="K624" i="30447"/>
  <c r="K199" i="30447"/>
  <c r="D398" i="30447"/>
  <c r="D541" i="30447"/>
  <c r="F436" i="30447"/>
  <c r="D473" i="30447"/>
  <c r="K520" i="30447"/>
  <c r="D537" i="30447"/>
  <c r="F618" i="30447"/>
  <c r="F918" i="30447"/>
  <c r="D819" i="30447"/>
  <c r="F933" i="30447"/>
  <c r="J564" i="30447"/>
  <c r="M564" i="30447" s="1"/>
  <c r="F984" i="30447"/>
  <c r="J459" i="30447"/>
  <c r="M459" i="30447" s="1"/>
  <c r="J585" i="30447"/>
  <c r="M585" i="30447" s="1"/>
  <c r="D753" i="30447"/>
  <c r="D1044" i="30447"/>
  <c r="D1051" i="30447"/>
  <c r="J1104" i="30447"/>
  <c r="M1104" i="30447" s="1"/>
  <c r="J259" i="30447"/>
  <c r="M259" i="30447" s="1"/>
  <c r="J643" i="30447"/>
  <c r="M643" i="30447" s="1"/>
  <c r="D620" i="30447"/>
  <c r="D766" i="30447"/>
  <c r="F596" i="30447"/>
  <c r="F720" i="30447"/>
  <c r="K720" i="30447"/>
  <c r="D673" i="30447"/>
  <c r="D708" i="30447"/>
  <c r="K392" i="30447"/>
  <c r="K235" i="30447"/>
  <c r="K339" i="30447"/>
  <c r="K156" i="30447"/>
  <c r="K173" i="30447"/>
  <c r="D957" i="30447"/>
  <c r="D16" i="30447"/>
  <c r="D234" i="30447"/>
  <c r="D937" i="30447"/>
  <c r="D25" i="30447"/>
  <c r="D14" i="30447"/>
  <c r="D59" i="30447"/>
  <c r="D370" i="30447"/>
  <c r="D729" i="30447"/>
  <c r="D125" i="30447"/>
  <c r="D141" i="30447"/>
  <c r="D219" i="30447"/>
  <c r="D229" i="30447"/>
  <c r="D342" i="30447"/>
  <c r="D241" i="30447"/>
  <c r="D245" i="30447"/>
  <c r="D453" i="30447"/>
  <c r="D626" i="30447"/>
  <c r="K296" i="30447"/>
  <c r="D296" i="30447"/>
  <c r="K359" i="30447"/>
  <c r="D359" i="30447"/>
  <c r="D373" i="30447"/>
  <c r="D403" i="30447"/>
  <c r="K583" i="30447"/>
  <c r="D583" i="30447"/>
  <c r="D963" i="30447"/>
  <c r="D83" i="30447"/>
  <c r="D161" i="30447"/>
  <c r="K161" i="30447"/>
  <c r="D186" i="30447"/>
  <c r="D190" i="30447"/>
  <c r="D483" i="30447"/>
  <c r="D853" i="30447"/>
  <c r="K96" i="30447"/>
  <c r="K971" i="30447"/>
  <c r="K281" i="30447"/>
  <c r="K208" i="30447"/>
  <c r="F285" i="30447"/>
  <c r="K1059" i="30447"/>
  <c r="F507" i="30447"/>
  <c r="J593" i="30447"/>
  <c r="M593" i="30447" s="1"/>
  <c r="F980" i="30447"/>
  <c r="J1039" i="30447"/>
  <c r="M1039" i="30447" s="1"/>
  <c r="D650" i="30447"/>
  <c r="D961" i="30447"/>
  <c r="D895" i="30447"/>
  <c r="K895" i="30447"/>
  <c r="D26" i="30447"/>
  <c r="D670" i="30447"/>
  <c r="K27" i="30447"/>
  <c r="K92" i="30447"/>
  <c r="D92" i="30447"/>
  <c r="D216" i="30447"/>
  <c r="K131" i="30447"/>
  <c r="D131" i="30447"/>
  <c r="K308" i="30447"/>
  <c r="D308" i="30447"/>
  <c r="K411" i="30447"/>
  <c r="D411" i="30447"/>
  <c r="D127" i="30447"/>
  <c r="D223" i="30447"/>
  <c r="D274" i="30447"/>
  <c r="D242" i="30447"/>
  <c r="D306" i="30447"/>
  <c r="D360" i="30447"/>
  <c r="D676" i="30447"/>
  <c r="K676" i="30447"/>
  <c r="D898" i="30447"/>
  <c r="D44" i="30447"/>
  <c r="K64" i="30447"/>
  <c r="D64" i="30447"/>
  <c r="K209" i="30447"/>
  <c r="D209" i="30447"/>
  <c r="D213" i="30447"/>
  <c r="D696" i="30447"/>
  <c r="D827" i="30447"/>
  <c r="K827" i="30447"/>
  <c r="D847" i="30447"/>
  <c r="D529" i="30447"/>
  <c r="K361" i="30447"/>
  <c r="K959" i="30447"/>
  <c r="K1035" i="30447"/>
  <c r="K167" i="30447"/>
  <c r="F973" i="30447"/>
  <c r="D785" i="30447"/>
  <c r="D1018" i="30447"/>
  <c r="K1092" i="30447"/>
  <c r="F1092" i="30447"/>
  <c r="F917" i="30447"/>
  <c r="K917" i="30447"/>
  <c r="F951" i="30447"/>
  <c r="D881" i="30447"/>
  <c r="K931" i="30447"/>
  <c r="D931" i="30447"/>
  <c r="D206" i="30447"/>
  <c r="D536" i="30447"/>
  <c r="D1024" i="30447"/>
  <c r="K204" i="30447"/>
  <c r="D204" i="30447"/>
  <c r="D29" i="30447"/>
  <c r="D61" i="30447"/>
  <c r="K93" i="30447"/>
  <c r="D93" i="30447"/>
  <c r="D129" i="30447"/>
  <c r="K147" i="30447"/>
  <c r="D154" i="30447"/>
  <c r="D171" i="30447"/>
  <c r="K171" i="30447"/>
  <c r="D354" i="30447"/>
  <c r="K88" i="30447"/>
  <c r="D88" i="30447"/>
  <c r="D388" i="30447"/>
  <c r="D450" i="30447"/>
  <c r="K243" i="30447"/>
  <c r="D243" i="30447"/>
  <c r="K292" i="30447"/>
  <c r="D292" i="30447"/>
  <c r="D302" i="30447"/>
  <c r="D365" i="30447"/>
  <c r="D525" i="30447"/>
  <c r="D284" i="30447"/>
  <c r="K284" i="30447"/>
  <c r="D312" i="30447"/>
  <c r="K607" i="30447"/>
  <c r="D607" i="30447"/>
  <c r="D701" i="30447"/>
  <c r="D140" i="30447"/>
  <c r="D652" i="30447"/>
  <c r="D906" i="30447"/>
  <c r="D1096" i="30447"/>
  <c r="K1096" i="30447"/>
  <c r="D938" i="30447"/>
  <c r="D498" i="30447"/>
  <c r="K103" i="30447"/>
  <c r="K576" i="30447"/>
  <c r="K633" i="30447"/>
  <c r="D244" i="30447"/>
  <c r="D318" i="30447"/>
  <c r="K328" i="30447"/>
  <c r="D328" i="30447"/>
  <c r="D366" i="30447"/>
  <c r="D526" i="30447"/>
  <c r="K263" i="30447"/>
  <c r="D263" i="30447"/>
  <c r="K364" i="30447"/>
  <c r="D364" i="30447"/>
  <c r="D396" i="30447"/>
  <c r="K417" i="30447"/>
  <c r="D417" i="30447"/>
  <c r="D470" i="30447"/>
  <c r="D517" i="30447"/>
  <c r="K556" i="30447"/>
  <c r="D556" i="30447"/>
  <c r="K639" i="30447"/>
  <c r="D639" i="30447"/>
  <c r="K36" i="30447"/>
  <c r="D36" i="30447"/>
  <c r="K52" i="30447"/>
  <c r="D52" i="30447"/>
  <c r="K211" i="30447"/>
  <c r="D211" i="30447"/>
  <c r="D754" i="30447"/>
  <c r="D732" i="30447"/>
  <c r="K732" i="30447"/>
  <c r="D451" i="30447"/>
  <c r="K451" i="30447"/>
  <c r="D600" i="30447"/>
  <c r="K363" i="30447"/>
  <c r="K448" i="30447"/>
  <c r="K528" i="30447"/>
  <c r="K169" i="30447"/>
  <c r="K1075" i="30447"/>
  <c r="J975" i="30447"/>
  <c r="M975" i="30447" s="1"/>
  <c r="J557" i="30447"/>
  <c r="M557" i="30447" s="1"/>
  <c r="J904" i="30447"/>
  <c r="M904" i="30447" s="1"/>
  <c r="J625" i="30447"/>
  <c r="M625" i="30447" s="1"/>
  <c r="J1032" i="30447"/>
  <c r="M1032" i="30447" s="1"/>
  <c r="J178" i="30447"/>
  <c r="M178" i="30447" s="1"/>
  <c r="J1093" i="30447"/>
  <c r="M1093" i="30447" s="1"/>
  <c r="J671" i="30447"/>
  <c r="M671" i="30447" s="1"/>
  <c r="J710" i="30447"/>
  <c r="M710" i="30447" s="1"/>
  <c r="J486" i="30447"/>
  <c r="M486" i="30447" s="1"/>
  <c r="J462" i="30447"/>
  <c r="M462" i="30447" s="1"/>
  <c r="J1002" i="30447"/>
  <c r="M1002" i="30447" s="1"/>
  <c r="J897" i="30447"/>
  <c r="M897" i="30447" s="1"/>
  <c r="J929" i="30447"/>
  <c r="M929" i="30447" s="1"/>
  <c r="J418" i="30447"/>
  <c r="M418" i="30447" s="1"/>
  <c r="J421" i="30447"/>
  <c r="M421" i="30447" s="1"/>
  <c r="J1060" i="30447"/>
  <c r="M1060" i="30447" s="1"/>
  <c r="J490" i="30447"/>
  <c r="M490" i="30447" s="1"/>
  <c r="J1048" i="30447"/>
  <c r="M1048" i="30447" s="1"/>
  <c r="J551" i="30447"/>
  <c r="M551" i="30447" s="1"/>
  <c r="J280" i="30447"/>
  <c r="M280" i="30447" s="1"/>
  <c r="J298" i="30447"/>
  <c r="M298" i="30447" s="1"/>
  <c r="J266" i="30447"/>
  <c r="M266" i="30447" s="1"/>
  <c r="K207" i="30447"/>
  <c r="J1106" i="30447"/>
  <c r="M1106" i="30447" s="1"/>
  <c r="J247" i="30447"/>
  <c r="M247" i="30447" s="1"/>
  <c r="J548" i="30447"/>
  <c r="M548" i="30447" s="1"/>
  <c r="J258" i="30447"/>
  <c r="M258" i="30447" s="1"/>
  <c r="J515" i="30447"/>
  <c r="M515" i="30447" s="1"/>
  <c r="J519" i="30447"/>
  <c r="M519" i="30447" s="1"/>
  <c r="J285" i="30447"/>
  <c r="M285" i="30447" s="1"/>
  <c r="J575" i="30447"/>
  <c r="M575" i="30447" s="1"/>
  <c r="J138" i="30447"/>
  <c r="M138" i="30447" s="1"/>
  <c r="J79" i="30447"/>
  <c r="M79" i="30447" s="1"/>
  <c r="K511" i="30447"/>
  <c r="J577" i="30447"/>
  <c r="M577" i="30447" s="1"/>
  <c r="J886" i="30447"/>
  <c r="M886" i="30447" s="1"/>
  <c r="J410" i="30447"/>
  <c r="M410" i="30447" s="1"/>
  <c r="J928" i="30447"/>
  <c r="M928" i="30447" s="1"/>
  <c r="J1057" i="30447"/>
  <c r="M1057" i="30447" s="1"/>
  <c r="J835" i="30447"/>
  <c r="M835" i="30447" s="1"/>
  <c r="J1064" i="30447"/>
  <c r="M1064" i="30447" s="1"/>
  <c r="J1099" i="30447"/>
  <c r="M1099" i="30447" s="1"/>
  <c r="J824" i="30447"/>
  <c r="M824" i="30447" s="1"/>
  <c r="J844" i="30447"/>
  <c r="M844" i="30447" s="1"/>
  <c r="J558" i="30447"/>
  <c r="M558" i="30447" s="1"/>
  <c r="J320" i="30447"/>
  <c r="M320" i="30447" s="1"/>
  <c r="J718" i="30447"/>
  <c r="M718" i="30447" s="1"/>
  <c r="J527" i="30447"/>
  <c r="M527" i="30447" s="1"/>
  <c r="J578" i="30447"/>
  <c r="M578" i="30447" s="1"/>
  <c r="J237" i="30447"/>
  <c r="M237" i="30447" s="1"/>
  <c r="J581" i="30447"/>
  <c r="M581" i="30447" s="1"/>
  <c r="J291" i="30447"/>
  <c r="M291" i="30447" s="1"/>
  <c r="J1091" i="30447"/>
  <c r="M1091" i="30447" s="1"/>
  <c r="J301" i="30447"/>
  <c r="M301" i="30447" s="1"/>
  <c r="J516" i="30447"/>
  <c r="M516" i="30447" s="1"/>
  <c r="J351" i="30447"/>
  <c r="M351" i="30447" s="1"/>
  <c r="J196" i="30447"/>
  <c r="M196" i="30447" s="1"/>
  <c r="J343" i="30447"/>
  <c r="M343" i="30447" s="1"/>
  <c r="J468" i="30447"/>
  <c r="M468" i="30447" s="1"/>
  <c r="J427" i="30447"/>
  <c r="M427" i="30447" s="1"/>
  <c r="J395" i="30447"/>
  <c r="M395" i="30447" s="1"/>
  <c r="K287" i="30447"/>
  <c r="J287" i="30447"/>
  <c r="M287" i="30447" s="1"/>
  <c r="J172" i="30447"/>
  <c r="M172" i="30447" s="1"/>
  <c r="J337" i="30447"/>
  <c r="M337" i="30447" s="1"/>
  <c r="J1103" i="30447"/>
  <c r="M1103" i="30447" s="1"/>
  <c r="J530" i="30447"/>
  <c r="M530" i="30447" s="1"/>
  <c r="J189" i="30447"/>
  <c r="M189" i="30447" s="1"/>
  <c r="J277" i="30447"/>
  <c r="M277" i="30447" s="1"/>
  <c r="J445" i="30447"/>
  <c r="M445" i="30447" s="1"/>
  <c r="J269" i="30447"/>
  <c r="M269" i="30447" s="1"/>
  <c r="J477" i="30447"/>
  <c r="M477" i="30447" s="1"/>
  <c r="J191" i="30447"/>
  <c r="M191" i="30447" s="1"/>
  <c r="K84" i="30447"/>
  <c r="J84" i="30447"/>
  <c r="M84" i="30447" s="1"/>
  <c r="J144" i="30447"/>
  <c r="M144" i="30447" s="1"/>
  <c r="J481" i="30447"/>
  <c r="M481" i="30447" s="1"/>
  <c r="J52" i="30447"/>
  <c r="M52" i="30447" s="1"/>
  <c r="J517" i="30447"/>
  <c r="M517" i="30447" s="1"/>
  <c r="J322" i="30447"/>
  <c r="M322" i="30447" s="1"/>
  <c r="J140" i="30447"/>
  <c r="M140" i="30447" s="1"/>
  <c r="J365" i="30447"/>
  <c r="M365" i="30447" s="1"/>
  <c r="J93" i="30447"/>
  <c r="M93" i="30447" s="1"/>
  <c r="J204" i="30447"/>
  <c r="M204" i="30447" s="1"/>
  <c r="J1092" i="30447"/>
  <c r="M1092" i="30447" s="1"/>
  <c r="J739" i="30447"/>
  <c r="M739" i="30447" s="1"/>
  <c r="J99" i="30447"/>
  <c r="M99" i="30447" s="1"/>
  <c r="J589" i="30447"/>
  <c r="M589" i="30447" s="1"/>
  <c r="J167" i="30447"/>
  <c r="M167" i="30447" s="1"/>
  <c r="J1035" i="30447"/>
  <c r="M1035" i="30447" s="1"/>
  <c r="J670" i="30447"/>
  <c r="M670" i="30447" s="1"/>
  <c r="J650" i="30447"/>
  <c r="M650" i="30447" s="1"/>
  <c r="J393" i="30447"/>
  <c r="M393" i="30447" s="1"/>
  <c r="J128" i="30447"/>
  <c r="M128" i="30447" s="1"/>
  <c r="J186" i="30447"/>
  <c r="M186" i="30447" s="1"/>
  <c r="J359" i="30447"/>
  <c r="M359" i="30447" s="1"/>
  <c r="J219" i="30447"/>
  <c r="M219" i="30447" s="1"/>
  <c r="J41" i="30447"/>
  <c r="M41" i="30447" s="1"/>
  <c r="J117" i="30447"/>
  <c r="M117" i="30447" s="1"/>
  <c r="J339" i="30447"/>
  <c r="M339" i="30447" s="1"/>
  <c r="J520" i="30447"/>
  <c r="M520" i="30447" s="1"/>
  <c r="J624" i="30447"/>
  <c r="M624" i="30447" s="1"/>
  <c r="J997" i="30447"/>
  <c r="M997" i="30447" s="1"/>
  <c r="J755" i="30447"/>
  <c r="M755" i="30447" s="1"/>
  <c r="J1043" i="30447"/>
  <c r="M1043" i="30447" s="1"/>
  <c r="J1016" i="30447"/>
  <c r="M1016" i="30447" s="1"/>
  <c r="J1073" i="30447"/>
  <c r="M1073" i="30447" s="1"/>
  <c r="J440" i="30447"/>
  <c r="M440" i="30447" s="1"/>
  <c r="J222" i="30447"/>
  <c r="M222" i="30447" s="1"/>
  <c r="J148" i="30447"/>
  <c r="M148" i="30447" s="1"/>
  <c r="J10" i="30447"/>
  <c r="M10" i="30447" s="1"/>
  <c r="J488" i="30447"/>
  <c r="M488" i="30447" s="1"/>
  <c r="J954" i="30447"/>
  <c r="M954" i="30447" s="1"/>
  <c r="J873" i="30447"/>
  <c r="M873" i="30447" s="1"/>
  <c r="J406" i="30447"/>
  <c r="M406" i="30447" s="1"/>
  <c r="J512" i="30447"/>
  <c r="M512" i="30447" s="1"/>
  <c r="J336" i="30447"/>
  <c r="M336" i="30447" s="1"/>
  <c r="J613" i="30447"/>
  <c r="M613" i="30447" s="1"/>
  <c r="J732" i="30447"/>
  <c r="M732" i="30447" s="1"/>
  <c r="J906" i="30447"/>
  <c r="M906" i="30447" s="1"/>
  <c r="J701" i="30447"/>
  <c r="M701" i="30447" s="1"/>
  <c r="J312" i="30447"/>
  <c r="M312" i="30447" s="1"/>
  <c r="J129" i="30447"/>
  <c r="M129" i="30447" s="1"/>
  <c r="J692" i="30447"/>
  <c r="M692" i="30447" s="1"/>
  <c r="J785" i="30447"/>
  <c r="M785" i="30447" s="1"/>
  <c r="J454" i="30447"/>
  <c r="M454" i="30447" s="1"/>
  <c r="J549" i="30447"/>
  <c r="M549" i="30447" s="1"/>
  <c r="J228" i="30447"/>
  <c r="M228" i="30447" s="1"/>
  <c r="J959" i="30447"/>
  <c r="M959" i="30447" s="1"/>
  <c r="J771" i="30447"/>
  <c r="M771" i="30447" s="1"/>
  <c r="J696" i="30447"/>
  <c r="M696" i="30447" s="1"/>
  <c r="J44" i="30447"/>
  <c r="M44" i="30447" s="1"/>
  <c r="J360" i="30447"/>
  <c r="M360" i="30447" s="1"/>
  <c r="J306" i="30447"/>
  <c r="M306" i="30447" s="1"/>
  <c r="J74" i="30447"/>
  <c r="M74" i="30447" s="1"/>
  <c r="J198" i="30447"/>
  <c r="M198" i="30447" s="1"/>
  <c r="J1010" i="30447"/>
  <c r="M1010" i="30447" s="1"/>
  <c r="J637" i="30447"/>
  <c r="M637" i="30447" s="1"/>
  <c r="J326" i="30447"/>
  <c r="M326" i="30447" s="1"/>
  <c r="J786" i="30447"/>
  <c r="M786" i="30447" s="1"/>
  <c r="J627" i="30447"/>
  <c r="M627" i="30447" s="1"/>
  <c r="J211" i="30447"/>
  <c r="M211" i="30447" s="1"/>
  <c r="J36" i="30447"/>
  <c r="M36" i="30447" s="1"/>
  <c r="J556" i="30447"/>
  <c r="M556" i="30447" s="1"/>
  <c r="J364" i="30447"/>
  <c r="M364" i="30447" s="1"/>
  <c r="J263" i="30447"/>
  <c r="M263" i="30447" s="1"/>
  <c r="J526" i="30447"/>
  <c r="M526" i="30447" s="1"/>
  <c r="J366" i="30447"/>
  <c r="M366" i="30447" s="1"/>
  <c r="J318" i="30447"/>
  <c r="M318" i="30447" s="1"/>
  <c r="J194" i="30447"/>
  <c r="M194" i="30447" s="1"/>
  <c r="J498" i="30447"/>
  <c r="M498" i="30447" s="1"/>
  <c r="J327" i="30447"/>
  <c r="M327" i="30447" s="1"/>
  <c r="J292" i="30447"/>
  <c r="M292" i="30447" s="1"/>
  <c r="J243" i="30447"/>
  <c r="M243" i="30447" s="1"/>
  <c r="J388" i="30447"/>
  <c r="M388" i="30447" s="1"/>
  <c r="J21" i="30447"/>
  <c r="M21" i="30447" s="1"/>
  <c r="J28" i="30447"/>
  <c r="M28" i="30447" s="1"/>
  <c r="J206" i="30447"/>
  <c r="M206" i="30447" s="1"/>
  <c r="J931" i="30447"/>
  <c r="M931" i="30447" s="1"/>
  <c r="J1018" i="30447"/>
  <c r="M1018" i="30447" s="1"/>
  <c r="J441" i="30447"/>
  <c r="M441" i="30447" s="1"/>
  <c r="J86" i="30447"/>
  <c r="M86" i="30447" s="1"/>
  <c r="J552" i="30447"/>
  <c r="M552" i="30447" s="1"/>
  <c r="J230" i="30447"/>
  <c r="M230" i="30447" s="1"/>
  <c r="J847" i="30447"/>
  <c r="M847" i="30447" s="1"/>
  <c r="J827" i="30447"/>
  <c r="M827" i="30447" s="1"/>
  <c r="J898" i="30447"/>
  <c r="M898" i="30447" s="1"/>
  <c r="J375" i="30447"/>
  <c r="M375" i="30447" s="1"/>
  <c r="J895" i="30447"/>
  <c r="M895" i="30447" s="1"/>
  <c r="J665" i="30447"/>
  <c r="M665" i="30447" s="1"/>
  <c r="J137" i="30447"/>
  <c r="M137" i="30447" s="1"/>
  <c r="J971" i="30447"/>
  <c r="M971" i="30447" s="1"/>
  <c r="J597" i="30447"/>
  <c r="M597" i="30447" s="1"/>
  <c r="J95" i="30447"/>
  <c r="M95" i="30447" s="1"/>
  <c r="J83" i="30447"/>
  <c r="M83" i="30447" s="1"/>
  <c r="J583" i="30447"/>
  <c r="M583" i="30447" s="1"/>
  <c r="J296" i="30447"/>
  <c r="M296" i="30447" s="1"/>
  <c r="J289" i="30447"/>
  <c r="M289" i="30447" s="1"/>
  <c r="J241" i="30447"/>
  <c r="M241" i="30447" s="1"/>
  <c r="J229" i="30447"/>
  <c r="M229" i="30447" s="1"/>
  <c r="J125" i="30447"/>
  <c r="M125" i="30447" s="1"/>
  <c r="J370" i="30447"/>
  <c r="M370" i="30447" s="1"/>
  <c r="J91" i="30447"/>
  <c r="M91" i="30447" s="1"/>
  <c r="J59" i="30447"/>
  <c r="M59" i="30447" s="1"/>
  <c r="J234" i="30447"/>
  <c r="M234" i="30447" s="1"/>
  <c r="J16" i="30447"/>
  <c r="M16" i="30447" s="1"/>
  <c r="J156" i="30447"/>
  <c r="M156" i="30447" s="1"/>
  <c r="J78" i="30447"/>
  <c r="M78" i="30447" s="1"/>
  <c r="J104" i="30447"/>
  <c r="M104" i="30447" s="1"/>
  <c r="J392" i="30447"/>
  <c r="M392" i="30447" s="1"/>
  <c r="J708" i="30447"/>
  <c r="M708" i="30447" s="1"/>
  <c r="J673" i="30447"/>
  <c r="M673" i="30447" s="1"/>
  <c r="K596" i="30447"/>
  <c r="J596" i="30447"/>
  <c r="M596" i="30447" s="1"/>
  <c r="J620" i="30447"/>
  <c r="M620" i="30447" s="1"/>
  <c r="J537" i="30447"/>
  <c r="M537" i="30447" s="1"/>
  <c r="J66" i="30447"/>
  <c r="M66" i="30447" s="1"/>
  <c r="J180" i="30447"/>
  <c r="M180" i="30447" s="1"/>
  <c r="J694" i="30447"/>
  <c r="M694" i="30447" s="1"/>
  <c r="J605" i="30447"/>
  <c r="M605" i="30447" s="1"/>
  <c r="J592" i="30447"/>
  <c r="M592" i="30447" s="1"/>
  <c r="J981" i="30447"/>
  <c r="M981" i="30447" s="1"/>
  <c r="J681" i="30447"/>
  <c r="M681" i="30447" s="1"/>
  <c r="J894" i="30447"/>
  <c r="M894" i="30447" s="1"/>
  <c r="J994" i="30447"/>
  <c r="M994" i="30447" s="1"/>
  <c r="J884" i="30447"/>
  <c r="M884" i="30447" s="1"/>
  <c r="J544" i="30447"/>
  <c r="M544" i="30447" s="1"/>
  <c r="J439" i="30447"/>
  <c r="M439" i="30447" s="1"/>
  <c r="J561" i="30447"/>
  <c r="M561" i="30447" s="1"/>
  <c r="J907" i="30447"/>
  <c r="M907" i="30447" s="1"/>
  <c r="J829" i="30447"/>
  <c r="M829" i="30447" s="1"/>
  <c r="J750" i="30447"/>
  <c r="M750" i="30447" s="1"/>
  <c r="J924" i="30447"/>
  <c r="M924" i="30447" s="1"/>
  <c r="J631" i="30447"/>
  <c r="M631" i="30447" s="1"/>
  <c r="J500" i="30447"/>
  <c r="M500" i="30447" s="1"/>
  <c r="J612" i="30447"/>
  <c r="M612" i="30447" s="1"/>
  <c r="J399" i="30447"/>
  <c r="M399" i="30447" s="1"/>
  <c r="J227" i="30447"/>
  <c r="M227" i="30447" s="1"/>
  <c r="J119" i="30447"/>
  <c r="M119" i="30447" s="1"/>
  <c r="J221" i="30447"/>
  <c r="M221" i="30447" s="1"/>
  <c r="J362" i="30447"/>
  <c r="M362" i="30447" s="1"/>
  <c r="J158" i="30447"/>
  <c r="M158" i="30447" s="1"/>
  <c r="J712" i="30447"/>
  <c r="M712" i="30447" s="1"/>
  <c r="J889" i="30447"/>
  <c r="M889" i="30447" s="1"/>
  <c r="J574" i="30447"/>
  <c r="M574" i="30447" s="1"/>
  <c r="J953" i="30447"/>
  <c r="M953" i="30447" s="1"/>
  <c r="J288" i="30447"/>
  <c r="M288" i="30447" s="1"/>
  <c r="J150" i="30447"/>
  <c r="M150" i="30447" s="1"/>
  <c r="J415" i="30447"/>
  <c r="M415" i="30447" s="1"/>
  <c r="J450" i="30447"/>
  <c r="M450" i="30447" s="1"/>
  <c r="J88" i="30447"/>
  <c r="M88" i="30447" s="1"/>
  <c r="J147" i="30447"/>
  <c r="M147" i="30447" s="1"/>
  <c r="J553" i="30447"/>
  <c r="M553" i="30447" s="1"/>
  <c r="J676" i="30447"/>
  <c r="M676" i="30447" s="1"/>
  <c r="J281" i="30447"/>
  <c r="M281" i="30447" s="1"/>
  <c r="J883" i="30447"/>
  <c r="M883" i="30447" s="1"/>
  <c r="J245" i="30447"/>
  <c r="M245" i="30447" s="1"/>
  <c r="J1075" i="30447"/>
  <c r="M1075" i="30447" s="1"/>
  <c r="J489" i="30447"/>
  <c r="M489" i="30447" s="1"/>
  <c r="J563" i="30447"/>
  <c r="M563" i="30447" s="1"/>
  <c r="J363" i="30447"/>
  <c r="M363" i="30447" s="1"/>
  <c r="J122" i="30447"/>
  <c r="M122" i="30447" s="1"/>
  <c r="J451" i="30447"/>
  <c r="M451" i="30447" s="1"/>
  <c r="J470" i="30447"/>
  <c r="M470" i="30447" s="1"/>
  <c r="J633" i="30447"/>
  <c r="M633" i="30447" s="1"/>
  <c r="J533" i="30447"/>
  <c r="M533" i="30447" s="1"/>
  <c r="J377" i="30447"/>
  <c r="M377" i="30447" s="1"/>
  <c r="J938" i="30447"/>
  <c r="M938" i="30447" s="1"/>
  <c r="J1096" i="30447"/>
  <c r="M1096" i="30447" s="1"/>
  <c r="J652" i="30447"/>
  <c r="M652" i="30447" s="1"/>
  <c r="J1090" i="30447"/>
  <c r="M1090" i="30447" s="1"/>
  <c r="J284" i="30447"/>
  <c r="M284" i="30447" s="1"/>
  <c r="J525" i="30447"/>
  <c r="M525" i="30447" s="1"/>
  <c r="J250" i="30447"/>
  <c r="M250" i="30447" s="1"/>
  <c r="J171" i="30447"/>
  <c r="M171" i="30447" s="1"/>
  <c r="J881" i="30447"/>
  <c r="M881" i="30447" s="1"/>
  <c r="J698" i="30447"/>
  <c r="M698" i="30447" s="1"/>
  <c r="J973" i="30447"/>
  <c r="M973" i="30447" s="1"/>
  <c r="J297" i="30447"/>
  <c r="M297" i="30447" s="1"/>
  <c r="J955" i="30447"/>
  <c r="M955" i="30447" s="1"/>
  <c r="J793" i="30447"/>
  <c r="M793" i="30447" s="1"/>
  <c r="J361" i="30447"/>
  <c r="M361" i="30447" s="1"/>
  <c r="J390" i="30447"/>
  <c r="M390" i="30447" s="1"/>
  <c r="J213" i="30447"/>
  <c r="M213" i="30447" s="1"/>
  <c r="J64" i="30447"/>
  <c r="M64" i="30447" s="1"/>
  <c r="J474" i="30447"/>
  <c r="M474" i="30447" s="1"/>
  <c r="J242" i="30447"/>
  <c r="M242" i="30447" s="1"/>
  <c r="J19" i="30447"/>
  <c r="M19" i="30447" s="1"/>
  <c r="J411" i="30447"/>
  <c r="M411" i="30447" s="1"/>
  <c r="J131" i="30447"/>
  <c r="M131" i="30447" s="1"/>
  <c r="J216" i="30447"/>
  <c r="M216" i="30447" s="1"/>
  <c r="J124" i="30447"/>
  <c r="M124" i="30447" s="1"/>
  <c r="J18" i="30447"/>
  <c r="M18" i="30447" s="1"/>
  <c r="J27" i="30447"/>
  <c r="M27" i="30447" s="1"/>
  <c r="J294" i="30447"/>
  <c r="M294" i="30447" s="1"/>
  <c r="J265" i="30447"/>
  <c r="M265" i="30447" s="1"/>
  <c r="J96" i="30447"/>
  <c r="M96" i="30447" s="1"/>
  <c r="J182" i="30447"/>
  <c r="M182" i="30447" s="1"/>
  <c r="J963" i="30447"/>
  <c r="M963" i="30447" s="1"/>
  <c r="J626" i="30447"/>
  <c r="M626" i="30447" s="1"/>
  <c r="J729" i="30447"/>
  <c r="M729" i="30447" s="1"/>
  <c r="J937" i="30447"/>
  <c r="M937" i="30447" s="1"/>
  <c r="J680" i="30447"/>
  <c r="M680" i="30447" s="1"/>
  <c r="J235" i="30447"/>
  <c r="M235" i="30447" s="1"/>
  <c r="J444" i="30447"/>
  <c r="M444" i="30447" s="1"/>
  <c r="J572" i="30447"/>
  <c r="M572" i="30447" s="1"/>
  <c r="J1098" i="30447"/>
  <c r="M1098" i="30447" s="1"/>
  <c r="J766" i="30447"/>
  <c r="M766" i="30447" s="1"/>
  <c r="J193" i="30447"/>
  <c r="M193" i="30447" s="1"/>
  <c r="J635" i="30447"/>
  <c r="M635" i="30447" s="1"/>
  <c r="J618" i="30447"/>
  <c r="M618" i="30447" s="1"/>
  <c r="J541" i="30447"/>
  <c r="M541" i="30447" s="1"/>
  <c r="J286" i="30447"/>
  <c r="M286" i="30447" s="1"/>
  <c r="J220" i="30447"/>
  <c r="M220" i="30447" s="1"/>
  <c r="K948" i="30447"/>
  <c r="J948" i="30447"/>
  <c r="M948" i="30447" s="1"/>
  <c r="J809" i="30447"/>
  <c r="M809" i="30447" s="1"/>
  <c r="J479" i="30447"/>
  <c r="M479" i="30447" s="1"/>
  <c r="J822" i="30447"/>
  <c r="M822" i="30447" s="1"/>
  <c r="J570" i="30447"/>
  <c r="M570" i="30447" s="1"/>
  <c r="J503" i="30447"/>
  <c r="M503" i="30447" s="1"/>
  <c r="J460" i="30447"/>
  <c r="M460" i="30447" s="1"/>
  <c r="J412" i="30447"/>
  <c r="M412" i="30447" s="1"/>
  <c r="J347" i="30447"/>
  <c r="M347" i="30447" s="1"/>
  <c r="J987" i="30447"/>
  <c r="M987" i="30447" s="1"/>
  <c r="J872" i="30447"/>
  <c r="M872" i="30447" s="1"/>
  <c r="J437" i="30447"/>
  <c r="M437" i="30447" s="1"/>
  <c r="J758" i="30447"/>
  <c r="M758" i="30447" s="1"/>
  <c r="J752" i="30447"/>
  <c r="M752" i="30447" s="1"/>
  <c r="J371" i="30447"/>
  <c r="M371" i="30447" s="1"/>
  <c r="J814" i="30447"/>
  <c r="M814" i="30447" s="1"/>
  <c r="J506" i="30447"/>
  <c r="M506" i="30447" s="1"/>
  <c r="J854" i="30447"/>
  <c r="M854" i="30447" s="1"/>
  <c r="J742" i="30447"/>
  <c r="M742" i="30447" s="1"/>
  <c r="J493" i="30447"/>
  <c r="M493" i="30447" s="1"/>
  <c r="J279" i="30447"/>
  <c r="M279" i="30447" s="1"/>
  <c r="J46" i="30447"/>
  <c r="M46" i="30447" s="1"/>
  <c r="J30" i="30447"/>
  <c r="M30" i="30447" s="1"/>
  <c r="J935" i="30447"/>
  <c r="M935" i="30447" s="1"/>
  <c r="J784" i="30447"/>
  <c r="M784" i="30447" s="1"/>
  <c r="J582" i="30447"/>
  <c r="M582" i="30447" s="1"/>
  <c r="J776" i="30447"/>
  <c r="M776" i="30447" s="1"/>
  <c r="J425" i="30447"/>
  <c r="M425" i="30447" s="1"/>
  <c r="J484" i="30447"/>
  <c r="M484" i="30447" s="1"/>
  <c r="J382" i="30447"/>
  <c r="M382" i="30447" s="1"/>
  <c r="J257" i="30447"/>
  <c r="M257" i="30447" s="1"/>
  <c r="J639" i="30447"/>
  <c r="M639" i="30447" s="1"/>
  <c r="J396" i="30447"/>
  <c r="M396" i="30447" s="1"/>
  <c r="J328" i="30447"/>
  <c r="M328" i="30447" s="1"/>
  <c r="J607" i="30447"/>
  <c r="M607" i="30447" s="1"/>
  <c r="J354" i="30447"/>
  <c r="M354" i="30447" s="1"/>
  <c r="J536" i="30447"/>
  <c r="M536" i="30447" s="1"/>
  <c r="J80" i="30447"/>
  <c r="M80" i="30447" s="1"/>
  <c r="J407" i="30447"/>
  <c r="M407" i="30447" s="1"/>
  <c r="J127" i="30447"/>
  <c r="M127" i="30447" s="1"/>
  <c r="J961" i="30447"/>
  <c r="M961" i="30447" s="1"/>
  <c r="J208" i="30447"/>
  <c r="M208" i="30447" s="1"/>
  <c r="J403" i="30447"/>
  <c r="M403" i="30447" s="1"/>
  <c r="J141" i="30447"/>
  <c r="M141" i="30447" s="1"/>
  <c r="J32" i="30447"/>
  <c r="M32" i="30447" s="1"/>
  <c r="J436" i="30447"/>
  <c r="M436" i="30447" s="1"/>
  <c r="K111" i="30447"/>
  <c r="J111" i="30447"/>
  <c r="M111" i="30447" s="1"/>
  <c r="J727" i="30447"/>
  <c r="M727" i="30447" s="1"/>
  <c r="J405" i="30447"/>
  <c r="M405" i="30447" s="1"/>
  <c r="J768" i="30447"/>
  <c r="M768" i="30447" s="1"/>
  <c r="J443" i="30447"/>
  <c r="M443" i="30447" s="1"/>
  <c r="J882" i="30447"/>
  <c r="M882" i="30447" s="1"/>
  <c r="J595" i="30447"/>
  <c r="M595" i="30447" s="1"/>
  <c r="J90" i="30447"/>
  <c r="M90" i="30447" s="1"/>
  <c r="J622" i="30447"/>
  <c r="M622" i="30447" s="1"/>
  <c r="J629" i="30447"/>
  <c r="M629" i="30447" s="1"/>
  <c r="J169" i="30447"/>
  <c r="M169" i="30447" s="1"/>
  <c r="J1081" i="30447"/>
  <c r="M1081" i="30447" s="1"/>
  <c r="J214" i="30447"/>
  <c r="M214" i="30447" s="1"/>
  <c r="J154" i="30447"/>
  <c r="M154" i="30447" s="1"/>
  <c r="J1024" i="30447"/>
  <c r="M1024" i="30447" s="1"/>
  <c r="J917" i="30447"/>
  <c r="M917" i="30447" s="1"/>
  <c r="J1009" i="30447"/>
  <c r="M1009" i="30447" s="1"/>
  <c r="J653" i="30447"/>
  <c r="M653" i="30447" s="1"/>
  <c r="J559" i="30447"/>
  <c r="M559" i="30447" s="1"/>
  <c r="J529" i="30447"/>
  <c r="M529" i="30447" s="1"/>
  <c r="J209" i="30447"/>
  <c r="M209" i="30447" s="1"/>
  <c r="J274" i="30447"/>
  <c r="M274" i="30447" s="1"/>
  <c r="J223" i="30447"/>
  <c r="M223" i="30447" s="1"/>
  <c r="J39" i="30447"/>
  <c r="M39" i="30447" s="1"/>
  <c r="J308" i="30447"/>
  <c r="M308" i="30447" s="1"/>
  <c r="J145" i="30447"/>
  <c r="M145" i="30447" s="1"/>
  <c r="J92" i="30447"/>
  <c r="M92" i="30447" s="1"/>
  <c r="J26" i="30447"/>
  <c r="M26" i="30447" s="1"/>
  <c r="J507" i="30447"/>
  <c r="M507" i="30447" s="1"/>
  <c r="J1059" i="30447"/>
  <c r="M1059" i="30447" s="1"/>
  <c r="J746" i="30447"/>
  <c r="M746" i="30447" s="1"/>
  <c r="J121" i="30447"/>
  <c r="M121" i="30447" s="1"/>
  <c r="J857" i="30447"/>
  <c r="M857" i="30447" s="1"/>
  <c r="J853" i="30447"/>
  <c r="M853" i="30447" s="1"/>
  <c r="J636" i="30447"/>
  <c r="M636" i="30447" s="1"/>
  <c r="J161" i="30447"/>
  <c r="M161" i="30447" s="1"/>
  <c r="J373" i="30447"/>
  <c r="M373" i="30447" s="1"/>
  <c r="J367" i="30447"/>
  <c r="M367" i="30447" s="1"/>
  <c r="J738" i="30447"/>
  <c r="M738" i="30447" s="1"/>
  <c r="J14" i="30447"/>
  <c r="M14" i="30447" s="1"/>
  <c r="J957" i="30447"/>
  <c r="M957" i="30447" s="1"/>
  <c r="J173" i="30447"/>
  <c r="M173" i="30447" s="1"/>
  <c r="J341" i="30447"/>
  <c r="M341" i="30447" s="1"/>
  <c r="J48" i="30447"/>
  <c r="M48" i="30447" s="1"/>
  <c r="J797" i="30447"/>
  <c r="M797" i="30447" s="1"/>
  <c r="J933" i="30447"/>
  <c r="M933" i="30447" s="1"/>
  <c r="J473" i="30447"/>
  <c r="M473" i="30447" s="1"/>
  <c r="J398" i="30447"/>
  <c r="M398" i="30447" s="1"/>
  <c r="J8" i="30447"/>
  <c r="M8" i="30447" s="1"/>
  <c r="J871" i="30447"/>
  <c r="M871" i="30447" s="1"/>
  <c r="J591" i="30447"/>
  <c r="M591" i="30447" s="1"/>
  <c r="J913" i="30447"/>
  <c r="M913" i="30447" s="1"/>
  <c r="J615" i="30447"/>
  <c r="M615" i="30447" s="1"/>
  <c r="J449" i="30447"/>
  <c r="M449" i="30447" s="1"/>
  <c r="J774" i="30447"/>
  <c r="M774" i="30447" s="1"/>
  <c r="J796" i="30447"/>
  <c r="M796" i="30447" s="1"/>
  <c r="J1049" i="30447"/>
  <c r="M1049" i="30447" s="1"/>
  <c r="J826" i="30447"/>
  <c r="M826" i="30447" s="1"/>
  <c r="J759" i="30447"/>
  <c r="M759" i="30447" s="1"/>
  <c r="J921" i="30447"/>
  <c r="M921" i="30447" s="1"/>
  <c r="J644" i="30447"/>
  <c r="M644" i="30447" s="1"/>
  <c r="J487" i="30447"/>
  <c r="M487" i="30447" s="1"/>
  <c r="J531" i="30447"/>
  <c r="M531" i="30447" s="1"/>
  <c r="J858" i="30447"/>
  <c r="M858" i="30447" s="1"/>
  <c r="J509" i="30447"/>
  <c r="M509" i="30447" s="1"/>
  <c r="J518" i="30447"/>
  <c r="M518" i="30447" s="1"/>
  <c r="J109" i="30447"/>
  <c r="M109" i="30447" s="1"/>
  <c r="J139" i="30447"/>
  <c r="M139" i="30447" s="1"/>
  <c r="J662" i="30447"/>
  <c r="M662" i="30447" s="1"/>
  <c r="J1050" i="30447"/>
  <c r="M1050" i="30447" s="1"/>
  <c r="J1067" i="30447"/>
  <c r="M1067" i="30447" s="1"/>
  <c r="K697" i="30447"/>
  <c r="J697" i="30447"/>
  <c r="M697" i="30447" s="1"/>
  <c r="J1083" i="30447"/>
  <c r="M1083" i="30447" s="1"/>
  <c r="J430" i="30447"/>
  <c r="M430" i="30447" s="1"/>
  <c r="J446" i="30447"/>
  <c r="M446" i="30447" s="1"/>
  <c r="J901" i="30447"/>
  <c r="M901" i="30447" s="1"/>
  <c r="E1056" i="30447"/>
  <c r="D1056" i="30447"/>
  <c r="J1056" i="30447"/>
  <c r="M1056" i="30447" s="1"/>
  <c r="J952" i="30447"/>
  <c r="M952" i="30447" s="1"/>
  <c r="Q952" i="30447"/>
  <c r="R952" i="30447" s="1"/>
  <c r="K952" i="30447"/>
  <c r="F952" i="30447"/>
  <c r="D952" i="30447"/>
  <c r="Q950" i="30447"/>
  <c r="R950" i="30447" s="1"/>
  <c r="F950" i="30447"/>
  <c r="E950" i="30447"/>
  <c r="C950" i="30447"/>
  <c r="G950" i="30447" s="1"/>
  <c r="E920" i="30447"/>
  <c r="C920" i="30447"/>
  <c r="J920" i="30447"/>
  <c r="M920" i="30447" s="1"/>
  <c r="Q920" i="30447"/>
  <c r="R920" i="30447" s="1"/>
  <c r="K920" i="30447"/>
  <c r="F920" i="30447"/>
  <c r="Q918" i="30447"/>
  <c r="R918" i="30447" s="1"/>
  <c r="E918" i="30447"/>
  <c r="D918" i="30447"/>
  <c r="Q914" i="30447"/>
  <c r="R914" i="30447" s="1"/>
  <c r="C914" i="30447"/>
  <c r="F914" i="30447"/>
  <c r="D914" i="30447"/>
  <c r="J914" i="30447"/>
  <c r="M914" i="30447" s="1"/>
  <c r="E914" i="30447"/>
  <c r="J909" i="30447"/>
  <c r="M909" i="30447" s="1"/>
  <c r="C893" i="30447"/>
  <c r="E893" i="30447"/>
  <c r="J893" i="30447"/>
  <c r="M893" i="30447" s="1"/>
  <c r="D891" i="30447"/>
  <c r="C891" i="30447"/>
  <c r="G891" i="30447" s="1"/>
  <c r="J891" i="30447"/>
  <c r="M891" i="30447" s="1"/>
  <c r="E891" i="30447"/>
  <c r="F891" i="30447"/>
  <c r="Q828" i="30447"/>
  <c r="R828" i="30447" s="1"/>
  <c r="F828" i="30447"/>
  <c r="E825" i="30447"/>
  <c r="D812" i="30447"/>
  <c r="F812" i="30447"/>
  <c r="K812" i="30447"/>
  <c r="C812" i="30447"/>
  <c r="E812" i="30447"/>
  <c r="J812" i="30447"/>
  <c r="M812" i="30447" s="1"/>
  <c r="E810" i="30447"/>
  <c r="C810" i="30447"/>
  <c r="G810" i="30447" s="1"/>
  <c r="Q810" i="30447"/>
  <c r="R810" i="30447" s="1"/>
  <c r="C808" i="30447"/>
  <c r="G808" i="30447" s="1"/>
  <c r="F808" i="30447"/>
  <c r="Q808" i="30447"/>
  <c r="R808" i="30447" s="1"/>
  <c r="J808" i="30447"/>
  <c r="M808" i="30447" s="1"/>
  <c r="E725" i="30447"/>
  <c r="C725" i="30447"/>
  <c r="Q725" i="30447"/>
  <c r="R725" i="30447" s="1"/>
  <c r="K725" i="30447"/>
  <c r="F725" i="30447"/>
  <c r="D723" i="30447"/>
  <c r="K723" i="30447"/>
  <c r="C723" i="30447"/>
  <c r="E723" i="30447"/>
  <c r="J723" i="30447"/>
  <c r="M723" i="30447" s="1"/>
  <c r="F721" i="30447"/>
  <c r="E721" i="30447"/>
  <c r="C721" i="30447"/>
  <c r="Q721" i="30447"/>
  <c r="R721" i="30447" s="1"/>
  <c r="J721" i="30447"/>
  <c r="M721" i="30447" s="1"/>
  <c r="D721" i="30447"/>
  <c r="Q693" i="30447"/>
  <c r="R693" i="30447" s="1"/>
  <c r="D693" i="30447"/>
  <c r="F693" i="30447"/>
  <c r="E693" i="30447"/>
  <c r="C693" i="30447"/>
  <c r="J978" i="30447"/>
  <c r="M978" i="30447" s="1"/>
  <c r="J810" i="30447"/>
  <c r="M810" i="30447" s="1"/>
  <c r="J463" i="30447"/>
  <c r="M463" i="30447" s="1"/>
  <c r="K552" i="30447"/>
  <c r="D839" i="30447"/>
  <c r="D810" i="30447"/>
  <c r="K893" i="30447"/>
  <c r="K891" i="30447"/>
  <c r="D828" i="30447"/>
  <c r="Q1056" i="30447"/>
  <c r="R1056" i="30447" s="1"/>
  <c r="C918" i="30447"/>
  <c r="Q1104" i="30447"/>
  <c r="R1104" i="30447" s="1"/>
  <c r="D1104" i="30447"/>
  <c r="E1104" i="30447"/>
  <c r="C1102" i="30447"/>
  <c r="E1102" i="30447"/>
  <c r="Q1102" i="30447"/>
  <c r="R1102" i="30447" s="1"/>
  <c r="F1102" i="30447"/>
  <c r="Q1005" i="30447"/>
  <c r="R1005" i="30447" s="1"/>
  <c r="F1005" i="30447"/>
  <c r="E1005" i="30447"/>
  <c r="C1005" i="30447"/>
  <c r="D1005" i="30447"/>
  <c r="J1005" i="30447"/>
  <c r="M1005" i="30447" s="1"/>
  <c r="K1005" i="30447"/>
  <c r="J926" i="30447"/>
  <c r="M926" i="30447" s="1"/>
  <c r="Q926" i="30447"/>
  <c r="R926" i="30447" s="1"/>
  <c r="D926" i="30447"/>
  <c r="E877" i="30447"/>
  <c r="K877" i="30447"/>
  <c r="F877" i="30447"/>
  <c r="D877" i="30447"/>
  <c r="C877" i="30447"/>
  <c r="E875" i="30447"/>
  <c r="F875" i="30447"/>
  <c r="Q875" i="30447"/>
  <c r="R875" i="30447" s="1"/>
  <c r="D875" i="30447"/>
  <c r="K875" i="30447"/>
  <c r="C867" i="30447"/>
  <c r="Q867" i="30447"/>
  <c r="R867" i="30447" s="1"/>
  <c r="K867" i="30447"/>
  <c r="F867" i="30447"/>
  <c r="D867" i="30447"/>
  <c r="E867" i="30447"/>
  <c r="J867" i="30447"/>
  <c r="M867" i="30447" s="1"/>
  <c r="C865" i="30447"/>
  <c r="E865" i="30447"/>
  <c r="E863" i="30447"/>
  <c r="C863" i="30447"/>
  <c r="Q863" i="30447"/>
  <c r="R863" i="30447" s="1"/>
  <c r="J863" i="30447"/>
  <c r="M863" i="30447" s="1"/>
  <c r="E761" i="30447"/>
  <c r="F761" i="30447"/>
  <c r="C761" i="30447"/>
  <c r="G761" i="30447" s="1"/>
  <c r="D761" i="30447"/>
  <c r="Q761" i="30447"/>
  <c r="R761" i="30447" s="1"/>
  <c r="J761" i="30447"/>
  <c r="M761" i="30447" s="1"/>
  <c r="Q759" i="30447"/>
  <c r="R759" i="30447" s="1"/>
  <c r="F759" i="30447"/>
  <c r="C759" i="30447"/>
  <c r="D740" i="30447"/>
  <c r="J740" i="30447"/>
  <c r="M740" i="30447" s="1"/>
  <c r="C740" i="30447"/>
  <c r="F740" i="30447"/>
  <c r="K740" i="30447"/>
  <c r="Q733" i="30447"/>
  <c r="R733" i="30447" s="1"/>
  <c r="D733" i="30447"/>
  <c r="D731" i="30447"/>
  <c r="C731" i="30447"/>
  <c r="Q662" i="30447"/>
  <c r="R662" i="30447" s="1"/>
  <c r="E662" i="30447"/>
  <c r="C662" i="30447"/>
  <c r="E651" i="30447"/>
  <c r="F651" i="30447"/>
  <c r="Q617" i="30447"/>
  <c r="R617" i="30447" s="1"/>
  <c r="E617" i="30447"/>
  <c r="K617" i="30447"/>
  <c r="F617" i="30447"/>
  <c r="D617" i="30447"/>
  <c r="C617" i="30447"/>
  <c r="J617" i="30447"/>
  <c r="M617" i="30447" s="1"/>
  <c r="Q600" i="30447"/>
  <c r="R600" i="30447" s="1"/>
  <c r="C600" i="30447"/>
  <c r="F600" i="30447"/>
  <c r="Q569" i="30447"/>
  <c r="R569" i="30447" s="1"/>
  <c r="C569" i="30447"/>
  <c r="Q554" i="30447"/>
  <c r="R554" i="30447" s="1"/>
  <c r="F554" i="30447"/>
  <c r="E554" i="30447"/>
  <c r="D554" i="30447"/>
  <c r="Q552" i="30447"/>
  <c r="R552" i="30447" s="1"/>
  <c r="D552" i="30447"/>
  <c r="F552" i="30447"/>
  <c r="F539" i="30447"/>
  <c r="Q539" i="30447"/>
  <c r="R539" i="30447" s="1"/>
  <c r="E539" i="30447"/>
  <c r="C539" i="30447"/>
  <c r="Q537" i="30447"/>
  <c r="R537" i="30447" s="1"/>
  <c r="F537" i="30447"/>
  <c r="E537" i="30447"/>
  <c r="C537" i="30447"/>
  <c r="Q524" i="30447"/>
  <c r="R524" i="30447" s="1"/>
  <c r="F524" i="30447"/>
  <c r="D524" i="30447"/>
  <c r="K524" i="30447"/>
  <c r="E522" i="30447"/>
  <c r="Q522" i="30447"/>
  <c r="R522" i="30447" s="1"/>
  <c r="C522" i="30447"/>
  <c r="F522" i="30447"/>
  <c r="Q508" i="30447"/>
  <c r="R508" i="30447" s="1"/>
  <c r="E508" i="30447"/>
  <c r="C508" i="30447"/>
  <c r="D508" i="30447"/>
  <c r="Q482" i="30447"/>
  <c r="R482" i="30447" s="1"/>
  <c r="D482" i="30447"/>
  <c r="C480" i="30447"/>
  <c r="F480" i="30447"/>
  <c r="E463" i="30447"/>
  <c r="Q448" i="30447"/>
  <c r="R448" i="30447" s="1"/>
  <c r="E448" i="30447"/>
  <c r="C448" i="30447"/>
  <c r="F448" i="30447"/>
  <c r="Q446" i="30447"/>
  <c r="R446" i="30447" s="1"/>
  <c r="F446" i="30447"/>
  <c r="E446" i="30447"/>
  <c r="D446" i="30447"/>
  <c r="E444" i="30447"/>
  <c r="Q444" i="30447"/>
  <c r="R444" i="30447" s="1"/>
  <c r="F444" i="30447"/>
  <c r="C444" i="30447"/>
  <c r="C442" i="30447"/>
  <c r="Q431" i="30447"/>
  <c r="R431" i="30447" s="1"/>
  <c r="Q408" i="30447"/>
  <c r="R408" i="30447" s="1"/>
  <c r="F408" i="30447"/>
  <c r="C408" i="30447"/>
  <c r="E408" i="30447"/>
  <c r="C317" i="30447"/>
  <c r="Q315" i="30447"/>
  <c r="R315" i="30447" s="1"/>
  <c r="K315" i="30447"/>
  <c r="F264" i="30447"/>
  <c r="Q251" i="30447"/>
  <c r="R251" i="30447" s="1"/>
  <c r="Q201" i="30447"/>
  <c r="R201" i="30447" s="1"/>
  <c r="E201" i="30447"/>
  <c r="F201" i="30447"/>
  <c r="C201" i="30447"/>
  <c r="F199" i="30447"/>
  <c r="E199" i="30447"/>
  <c r="C199" i="30447"/>
  <c r="F153" i="30447"/>
  <c r="D56" i="30447"/>
  <c r="Q41" i="30447"/>
  <c r="R41" i="30447" s="1"/>
  <c r="F41" i="30447"/>
  <c r="F39" i="30447"/>
  <c r="E39" i="30447"/>
  <c r="C39" i="30447"/>
  <c r="J918" i="30447"/>
  <c r="M918" i="30447" s="1"/>
  <c r="J408" i="30447"/>
  <c r="M408" i="30447" s="1"/>
  <c r="J600" i="30447"/>
  <c r="M600" i="30447" s="1"/>
  <c r="J828" i="30447"/>
  <c r="M828" i="30447" s="1"/>
  <c r="J448" i="30447"/>
  <c r="M448" i="30447" s="1"/>
  <c r="J865" i="30447"/>
  <c r="M865" i="30447" s="1"/>
  <c r="J1102" i="30447"/>
  <c r="M1102" i="30447" s="1"/>
  <c r="K600" i="30447"/>
  <c r="D522" i="30447"/>
  <c r="K444" i="30447"/>
  <c r="K918" i="30447"/>
  <c r="D199" i="30447"/>
  <c r="K431" i="30447"/>
  <c r="J554" i="30447"/>
  <c r="M554" i="30447" s="1"/>
  <c r="F900" i="30447"/>
  <c r="J875" i="30447"/>
  <c r="M875" i="30447" s="1"/>
  <c r="J877" i="30447"/>
  <c r="M877" i="30447" s="1"/>
  <c r="D651" i="30447"/>
  <c r="E524" i="30447"/>
  <c r="C554" i="30447"/>
  <c r="C1104" i="30447"/>
  <c r="C41" i="30447"/>
  <c r="Q812" i="30447"/>
  <c r="R812" i="30447" s="1"/>
  <c r="Q199" i="30447"/>
  <c r="R199" i="30447" s="1"/>
  <c r="C875" i="30447"/>
  <c r="G875" i="30447" s="1"/>
  <c r="E647" i="30447"/>
  <c r="Q723" i="30447"/>
  <c r="R723" i="30447" s="1"/>
  <c r="C1056" i="30447"/>
  <c r="G1056" i="30447" s="1"/>
  <c r="D893" i="30447"/>
  <c r="F662" i="30447"/>
  <c r="E600" i="30447"/>
  <c r="F810" i="30447"/>
  <c r="D1099" i="30447"/>
  <c r="E1099" i="30447"/>
  <c r="C1099" i="30447"/>
  <c r="G1099" i="30447" s="1"/>
  <c r="Q1083" i="30447"/>
  <c r="R1083" i="30447" s="1"/>
  <c r="C1083" i="30447"/>
  <c r="G1083" i="30447" s="1"/>
  <c r="F1083" i="30447"/>
  <c r="Q1081" i="30447"/>
  <c r="R1081" i="30447" s="1"/>
  <c r="F1081" i="30447"/>
  <c r="C923" i="30447"/>
  <c r="Q923" i="30447"/>
  <c r="R923" i="30447" s="1"/>
  <c r="Q728" i="30447"/>
  <c r="R728" i="30447" s="1"/>
  <c r="D1046" i="30447"/>
  <c r="E1046" i="30447"/>
  <c r="Q1046" i="30447"/>
  <c r="R1046" i="30447" s="1"/>
  <c r="C1046" i="30447"/>
  <c r="F1042" i="30447"/>
  <c r="D1042" i="30447"/>
  <c r="E1042" i="30447"/>
  <c r="Q981" i="30447"/>
  <c r="R981" i="30447" s="1"/>
  <c r="D981" i="30447"/>
  <c r="J888" i="30447"/>
  <c r="M888" i="30447" s="1"/>
  <c r="Q888" i="30447"/>
  <c r="R888" i="30447" s="1"/>
  <c r="D886" i="30447"/>
  <c r="F886" i="30447"/>
  <c r="C886" i="30447"/>
  <c r="E886" i="30447"/>
  <c r="Q782" i="30447"/>
  <c r="R782" i="30447" s="1"/>
  <c r="J782" i="30447"/>
  <c r="M782" i="30447" s="1"/>
  <c r="D782" i="30447"/>
  <c r="D780" i="30447"/>
  <c r="E780" i="30447"/>
  <c r="C780" i="30447"/>
  <c r="F780" i="30447"/>
  <c r="Q773" i="30447"/>
  <c r="R773" i="30447" s="1"/>
  <c r="E773" i="30447"/>
  <c r="C764" i="30447"/>
  <c r="Q671" i="30447"/>
  <c r="R671" i="30447" s="1"/>
  <c r="E671" i="30447"/>
  <c r="K671" i="30447"/>
  <c r="F669" i="30447"/>
  <c r="E669" i="30447"/>
  <c r="Q667" i="30447"/>
  <c r="R667" i="30447" s="1"/>
  <c r="Q982" i="30447"/>
  <c r="R982" i="30447" s="1"/>
  <c r="E982" i="30447"/>
  <c r="Q805" i="30447"/>
  <c r="R805" i="30447" s="1"/>
  <c r="E805" i="30447"/>
  <c r="E741" i="30447"/>
  <c r="Q679" i="30447"/>
  <c r="R679" i="30447" s="1"/>
  <c r="Q551" i="30447"/>
  <c r="R551" i="30447" s="1"/>
  <c r="F551" i="30447"/>
  <c r="E970" i="30447"/>
  <c r="F1018" i="30447"/>
  <c r="F805" i="30447"/>
  <c r="E781" i="30447"/>
  <c r="E845" i="30447"/>
  <c r="C1089" i="30447"/>
  <c r="F1089" i="30447"/>
  <c r="F1021" i="30447"/>
  <c r="Q897" i="30447"/>
  <c r="R897" i="30447" s="1"/>
  <c r="E897" i="30447"/>
  <c r="Q850" i="30447"/>
  <c r="R850" i="30447" s="1"/>
  <c r="E850" i="30447"/>
  <c r="Q737" i="30447"/>
  <c r="R737" i="30447" s="1"/>
  <c r="F737" i="30447"/>
  <c r="C638" i="30447"/>
  <c r="D638" i="30447"/>
  <c r="Q473" i="30447"/>
  <c r="R473" i="30447" s="1"/>
  <c r="E473" i="30447"/>
  <c r="D1076" i="30447"/>
  <c r="Q794" i="30447"/>
  <c r="R794" i="30447" s="1"/>
  <c r="F803" i="30447"/>
  <c r="C973" i="30447"/>
  <c r="D967" i="30447"/>
  <c r="D892" i="30447"/>
  <c r="E965" i="30447"/>
  <c r="F982" i="30447"/>
  <c r="F976" i="30447"/>
  <c r="E629" i="30447"/>
  <c r="E739" i="30447"/>
  <c r="D1071" i="30447"/>
  <c r="D964" i="30447"/>
  <c r="Q912" i="30447"/>
  <c r="R912" i="30447" s="1"/>
  <c r="E912" i="30447"/>
  <c r="Q845" i="30447"/>
  <c r="R845" i="30447" s="1"/>
  <c r="F833" i="30447"/>
  <c r="Q789" i="30447"/>
  <c r="R789" i="30447" s="1"/>
  <c r="E789" i="30447"/>
  <c r="Q785" i="30447"/>
  <c r="R785" i="30447" s="1"/>
  <c r="Q769" i="30447"/>
  <c r="R769" i="30447" s="1"/>
  <c r="F769" i="30447"/>
  <c r="Q685" i="30447"/>
  <c r="R685" i="30447" s="1"/>
  <c r="Q281" i="30447"/>
  <c r="R281" i="30447" s="1"/>
  <c r="E281" i="30447"/>
  <c r="W210" i="30454"/>
  <c r="Y210" i="30454" s="1"/>
  <c r="H76" i="30450"/>
  <c r="L76" i="30450" s="1"/>
  <c r="W213" i="30454"/>
  <c r="Y213" i="30454" s="1"/>
  <c r="F74" i="30450"/>
  <c r="J74" i="30450" s="1"/>
  <c r="Y165" i="30454"/>
  <c r="W185" i="30454"/>
  <c r="Y185" i="30454" s="1"/>
  <c r="W190" i="30454"/>
  <c r="Y190" i="30454" s="1"/>
  <c r="W147" i="30454"/>
  <c r="W150" i="30454"/>
  <c r="H73" i="30450" s="1"/>
  <c r="L73" i="30450" s="1"/>
  <c r="W107" i="30454"/>
  <c r="W110" i="30454"/>
  <c r="H71" i="30450"/>
  <c r="L71" i="30450" s="1"/>
  <c r="W125" i="30454"/>
  <c r="W133" i="30454"/>
  <c r="I72" i="30450" s="1"/>
  <c r="M72" i="30450" s="1"/>
  <c r="W65" i="30454"/>
  <c r="W73" i="30454"/>
  <c r="Y73" i="30454" s="1"/>
  <c r="W87" i="30454"/>
  <c r="W85" i="30454"/>
  <c r="W93" i="30454"/>
  <c r="I70" i="30450" s="1"/>
  <c r="M70" i="30450" s="1"/>
  <c r="W70" i="30454"/>
  <c r="H69" i="30450" s="1"/>
  <c r="L69" i="30450" s="1"/>
  <c r="W25" i="30454"/>
  <c r="X25" i="30454" s="1"/>
  <c r="U67" i="30450" s="1"/>
  <c r="Y67" i="30450" s="1"/>
  <c r="W10" i="30454"/>
  <c r="W5" i="30454"/>
  <c r="F66" i="30450"/>
  <c r="J66" i="30450" s="1"/>
  <c r="X27" i="30454"/>
  <c r="V67" i="30450" s="1"/>
  <c r="Z67" i="30450" s="1"/>
  <c r="W47" i="30454"/>
  <c r="W50" i="30454"/>
  <c r="H68" i="30450" s="1"/>
  <c r="L68" i="30450" s="1"/>
  <c r="W53" i="30454"/>
  <c r="I68" i="30450" s="1"/>
  <c r="M68" i="30450" s="1"/>
  <c r="W250" i="30454"/>
  <c r="W247" i="30454"/>
  <c r="X227" i="30454"/>
  <c r="V77" i="30450" s="1"/>
  <c r="Z77" i="30450" s="1"/>
  <c r="W233" i="30454"/>
  <c r="W205" i="30454"/>
  <c r="W193" i="30454"/>
  <c r="Y193" i="30454" s="1"/>
  <c r="W167" i="30454"/>
  <c r="X170" i="30454" s="1"/>
  <c r="W74" i="30450" s="1"/>
  <c r="AA74" i="30450" s="1"/>
  <c r="W170" i="30454"/>
  <c r="Y170" i="30454"/>
  <c r="F75" i="30450"/>
  <c r="J75" i="30450" s="1"/>
  <c r="H75" i="30450"/>
  <c r="L75" i="30450" s="1"/>
  <c r="W153" i="30454"/>
  <c r="I73" i="30450" s="1"/>
  <c r="M73" i="30450" s="1"/>
  <c r="X165" i="30454"/>
  <c r="U74" i="30450" s="1"/>
  <c r="Y74" i="30450" s="1"/>
  <c r="W127" i="30454"/>
  <c r="G72" i="30450"/>
  <c r="K72" i="30450" s="1"/>
  <c r="W130" i="30454"/>
  <c r="Y130" i="30454"/>
  <c r="W105" i="30454"/>
  <c r="W113" i="30454"/>
  <c r="Y114" i="30454" s="1"/>
  <c r="Y110" i="30454"/>
  <c r="W67" i="30454"/>
  <c r="F69" i="30450"/>
  <c r="J69" i="30450" s="1"/>
  <c r="Y65" i="30454"/>
  <c r="W33" i="30454"/>
  <c r="Y34" i="30454" s="1"/>
  <c r="C1063" i="30447"/>
  <c r="Q821" i="30447"/>
  <c r="R821" i="30447" s="1"/>
  <c r="F821" i="30447"/>
  <c r="E804" i="30447"/>
  <c r="E709" i="30447"/>
  <c r="Q709" i="30447"/>
  <c r="R709" i="30447" s="1"/>
  <c r="C709" i="30447"/>
  <c r="E707" i="30447"/>
  <c r="Q707" i="30447"/>
  <c r="R707" i="30447" s="1"/>
  <c r="F707" i="30447"/>
  <c r="C707" i="30447"/>
  <c r="J707" i="30447"/>
  <c r="M707" i="30447" s="1"/>
  <c r="D707" i="30447"/>
  <c r="F700" i="30447"/>
  <c r="Q691" i="30447"/>
  <c r="R691" i="30447" s="1"/>
  <c r="C691" i="30447"/>
  <c r="D691" i="30447"/>
  <c r="J691" i="30447"/>
  <c r="M691" i="30447" s="1"/>
  <c r="E691" i="30447"/>
  <c r="Q682" i="30447"/>
  <c r="R682" i="30447" s="1"/>
  <c r="C682" i="30447"/>
  <c r="D682" i="30447"/>
  <c r="C654" i="30447"/>
  <c r="Q654" i="30447"/>
  <c r="R654" i="30447" s="1"/>
  <c r="E255" i="30447"/>
  <c r="F255" i="30447"/>
  <c r="C255" i="30447"/>
  <c r="D255" i="30447"/>
  <c r="Q231" i="30447"/>
  <c r="R231" i="30447" s="1"/>
  <c r="Q218" i="30447"/>
  <c r="R218" i="30447" s="1"/>
  <c r="E218" i="30447"/>
  <c r="F218" i="30447"/>
  <c r="C218" i="30447"/>
  <c r="G218" i="30447" s="1"/>
  <c r="D218" i="30447"/>
  <c r="F205" i="30447"/>
  <c r="Q205" i="30447"/>
  <c r="R205" i="30447" s="1"/>
  <c r="C205" i="30447"/>
  <c r="D205" i="30447"/>
  <c r="Q185" i="30447"/>
  <c r="R185" i="30447" s="1"/>
  <c r="F185" i="30447"/>
  <c r="Q183" i="30447"/>
  <c r="R183" i="30447" s="1"/>
  <c r="F170" i="30447"/>
  <c r="C157" i="30447"/>
  <c r="D157" i="30447"/>
  <c r="J157" i="30447"/>
  <c r="M157" i="30447" s="1"/>
  <c r="E155" i="30447"/>
  <c r="Q155" i="30447"/>
  <c r="R155" i="30447" s="1"/>
  <c r="Q146" i="30447"/>
  <c r="R146" i="30447" s="1"/>
  <c r="F146" i="30447"/>
  <c r="C146" i="30447"/>
  <c r="D146" i="30447"/>
  <c r="Q78" i="30447"/>
  <c r="R78" i="30447" s="1"/>
  <c r="C78" i="30447"/>
  <c r="G78" i="30447" s="1"/>
  <c r="F78" i="30447"/>
  <c r="E78" i="30447"/>
  <c r="D78" i="30447"/>
  <c r="Q74" i="30447"/>
  <c r="R74" i="30447" s="1"/>
  <c r="E74" i="30447"/>
  <c r="F74" i="30447"/>
  <c r="C74" i="30447"/>
  <c r="Q67" i="30447"/>
  <c r="R67" i="30447" s="1"/>
  <c r="K67" i="30447"/>
  <c r="J67" i="30447"/>
  <c r="M67" i="30447" s="1"/>
  <c r="J666" i="30447"/>
  <c r="M666" i="30447" s="1"/>
  <c r="J253" i="30447"/>
  <c r="M253" i="30447" s="1"/>
  <c r="F157" i="30447"/>
  <c r="Q1079" i="30447"/>
  <c r="R1079" i="30447" s="1"/>
  <c r="C1079" i="30447"/>
  <c r="D1079" i="30447"/>
  <c r="F1079" i="30447"/>
  <c r="J1079" i="30447"/>
  <c r="M1079" i="30447" s="1"/>
  <c r="C1077" i="30447"/>
  <c r="D1077" i="30447"/>
  <c r="F1077" i="30447"/>
  <c r="Q1077" i="30447"/>
  <c r="R1077" i="30447" s="1"/>
  <c r="K1077" i="30447"/>
  <c r="E1077" i="30447"/>
  <c r="E1070" i="30447"/>
  <c r="E1053" i="30447"/>
  <c r="Q990" i="30447"/>
  <c r="R990" i="30447" s="1"/>
  <c r="E990" i="30447"/>
  <c r="D990" i="30447"/>
  <c r="F990" i="30447"/>
  <c r="Q978" i="30447"/>
  <c r="R978" i="30447" s="1"/>
  <c r="C978" i="30447"/>
  <c r="D978" i="30447"/>
  <c r="C969" i="30447"/>
  <c r="G969" i="30447" s="1"/>
  <c r="F969" i="30447"/>
  <c r="D969" i="30447"/>
  <c r="K969" i="30447"/>
  <c r="Q969" i="30447"/>
  <c r="R969" i="30447" s="1"/>
  <c r="E969" i="30447"/>
  <c r="E966" i="30447"/>
  <c r="Q956" i="30447"/>
  <c r="R956" i="30447" s="1"/>
  <c r="F956" i="30447"/>
  <c r="D885" i="30447"/>
  <c r="E851" i="30447"/>
  <c r="Q851" i="30447"/>
  <c r="R851" i="30447" s="1"/>
  <c r="C851" i="30447"/>
  <c r="D851" i="30447"/>
  <c r="F851" i="30447"/>
  <c r="K851" i="30447"/>
  <c r="J851" i="30447"/>
  <c r="M851" i="30447" s="1"/>
  <c r="D825" i="30447"/>
  <c r="F818" i="30447"/>
  <c r="C818" i="30447"/>
  <c r="E818" i="30447"/>
  <c r="D818" i="30447"/>
  <c r="J818" i="30447"/>
  <c r="M818" i="30447" s="1"/>
  <c r="Q798" i="30447"/>
  <c r="R798" i="30447" s="1"/>
  <c r="C798" i="30447"/>
  <c r="E798" i="30447"/>
  <c r="J798" i="30447"/>
  <c r="M798" i="30447" s="1"/>
  <c r="D798" i="30447"/>
  <c r="F798" i="30447"/>
  <c r="F790" i="30447"/>
  <c r="Q790" i="30447"/>
  <c r="R790" i="30447" s="1"/>
  <c r="E790" i="30447"/>
  <c r="C790" i="30447"/>
  <c r="J790" i="30447"/>
  <c r="M790" i="30447" s="1"/>
  <c r="Q788" i="30447"/>
  <c r="R788" i="30447" s="1"/>
  <c r="F788" i="30447"/>
  <c r="C788" i="30447"/>
  <c r="D788" i="30447"/>
  <c r="E788" i="30447"/>
  <c r="K788" i="30447"/>
  <c r="J788" i="30447"/>
  <c r="M788" i="30447" s="1"/>
  <c r="Q753" i="30447"/>
  <c r="R753" i="30447" s="1"/>
  <c r="C744" i="30447"/>
  <c r="G744" i="30447" s="1"/>
  <c r="F744" i="30447"/>
  <c r="K744" i="30447"/>
  <c r="D744" i="30447"/>
  <c r="J744" i="30447"/>
  <c r="M744" i="30447" s="1"/>
  <c r="E724" i="30447"/>
  <c r="C724" i="30447"/>
  <c r="Q714" i="30447"/>
  <c r="R714" i="30447" s="1"/>
  <c r="J714" i="30447"/>
  <c r="M714" i="30447" s="1"/>
  <c r="Q705" i="30447"/>
  <c r="R705" i="30447" s="1"/>
  <c r="F705" i="30447"/>
  <c r="C705" i="30447"/>
  <c r="D705" i="30447"/>
  <c r="J705" i="30447"/>
  <c r="M705" i="30447" s="1"/>
  <c r="E705" i="30447"/>
  <c r="K705" i="30447"/>
  <c r="Q572" i="30447"/>
  <c r="R572" i="30447" s="1"/>
  <c r="C572" i="30447"/>
  <c r="D572" i="30447"/>
  <c r="E572" i="30447"/>
  <c r="Q567" i="30447"/>
  <c r="R567" i="30447" s="1"/>
  <c r="E567" i="30447"/>
  <c r="F567" i="30447"/>
  <c r="D567" i="30447"/>
  <c r="C567" i="30447"/>
  <c r="K567" i="30447"/>
  <c r="C562" i="30447"/>
  <c r="Q555" i="30447"/>
  <c r="R555" i="30447" s="1"/>
  <c r="E555" i="30447"/>
  <c r="C555" i="30447"/>
  <c r="F555" i="30447"/>
  <c r="D555" i="30447"/>
  <c r="K555" i="30447"/>
  <c r="E540" i="30447"/>
  <c r="F540" i="30447"/>
  <c r="Q540" i="30447"/>
  <c r="R540" i="30447" s="1"/>
  <c r="C540" i="30447"/>
  <c r="Q535" i="30447"/>
  <c r="R535" i="30447" s="1"/>
  <c r="E535" i="30447"/>
  <c r="F535" i="30447"/>
  <c r="C535" i="30447"/>
  <c r="D535" i="30447"/>
  <c r="K535" i="30447"/>
  <c r="Q511" i="30447"/>
  <c r="R511" i="30447" s="1"/>
  <c r="E511" i="30447"/>
  <c r="C511" i="30447"/>
  <c r="F511" i="30447"/>
  <c r="D511" i="30447"/>
  <c r="Q504" i="30447"/>
  <c r="R504" i="30447" s="1"/>
  <c r="E504" i="30447"/>
  <c r="F504" i="30447"/>
  <c r="C504" i="30447"/>
  <c r="K504" i="30447"/>
  <c r="D504" i="30447"/>
  <c r="E458" i="30447"/>
  <c r="D458" i="30447"/>
  <c r="F458" i="30447"/>
  <c r="Q458" i="30447"/>
  <c r="R458" i="30447" s="1"/>
  <c r="C458" i="30447"/>
  <c r="Q449" i="30447"/>
  <c r="R449" i="30447" s="1"/>
  <c r="D449" i="30447"/>
  <c r="E449" i="30447"/>
  <c r="C449" i="30447"/>
  <c r="Q433" i="30447"/>
  <c r="R433" i="30447" s="1"/>
  <c r="E433" i="30447"/>
  <c r="F433" i="30447"/>
  <c r="D433" i="30447"/>
  <c r="J433" i="30447"/>
  <c r="M433" i="30447" s="1"/>
  <c r="Q428" i="30447"/>
  <c r="R428" i="30447" s="1"/>
  <c r="D428" i="30447"/>
  <c r="J428" i="30447"/>
  <c r="M428" i="30447" s="1"/>
  <c r="Q426" i="30447"/>
  <c r="R426" i="30447" s="1"/>
  <c r="C426" i="30447"/>
  <c r="J426" i="30447"/>
  <c r="M426" i="30447" s="1"/>
  <c r="Q409" i="30447"/>
  <c r="R409" i="30447" s="1"/>
  <c r="F409" i="30447"/>
  <c r="E409" i="30447"/>
  <c r="C409" i="30447"/>
  <c r="K409" i="30447"/>
  <c r="J409" i="30447"/>
  <c r="M409" i="30447" s="1"/>
  <c r="E404" i="30447"/>
  <c r="Q404" i="30447"/>
  <c r="R404" i="30447" s="1"/>
  <c r="F404" i="30447"/>
  <c r="C404" i="30447"/>
  <c r="K404" i="30447"/>
  <c r="J404" i="30447"/>
  <c r="M404" i="30447" s="1"/>
  <c r="E402" i="30447"/>
  <c r="F402" i="30447"/>
  <c r="Q402" i="30447"/>
  <c r="R402" i="30447" s="1"/>
  <c r="C402" i="30447"/>
  <c r="D402" i="30447"/>
  <c r="C357" i="30447"/>
  <c r="Q357" i="30447"/>
  <c r="R357" i="30447" s="1"/>
  <c r="J357" i="30447"/>
  <c r="M357" i="30447" s="1"/>
  <c r="Q355" i="30447"/>
  <c r="R355" i="30447" s="1"/>
  <c r="K355" i="30447"/>
  <c r="Q353" i="30447"/>
  <c r="R353" i="30447" s="1"/>
  <c r="D353" i="30447"/>
  <c r="C335" i="30447"/>
  <c r="K335" i="30447"/>
  <c r="Q324" i="30447"/>
  <c r="R324" i="30447" s="1"/>
  <c r="F324" i="30447"/>
  <c r="C324" i="30447"/>
  <c r="G324" i="30447" s="1"/>
  <c r="E324" i="30447"/>
  <c r="K324" i="30447"/>
  <c r="Q322" i="30447"/>
  <c r="R322" i="30447" s="1"/>
  <c r="C322" i="30447"/>
  <c r="G322" i="30447" s="1"/>
  <c r="E322" i="30447"/>
  <c r="F322" i="30447"/>
  <c r="Q313" i="30447"/>
  <c r="R313" i="30447" s="1"/>
  <c r="D313" i="30447"/>
  <c r="C313" i="30447"/>
  <c r="J313" i="30447"/>
  <c r="M313" i="30447" s="1"/>
  <c r="Q304" i="30447"/>
  <c r="R304" i="30447" s="1"/>
  <c r="E304" i="30447"/>
  <c r="D304" i="30447"/>
  <c r="C304" i="30447"/>
  <c r="J304" i="30447"/>
  <c r="M304" i="30447" s="1"/>
  <c r="Q302" i="30447"/>
  <c r="R302" i="30447" s="1"/>
  <c r="E302" i="30447"/>
  <c r="C302" i="30447"/>
  <c r="F302" i="30447"/>
  <c r="J302" i="30447"/>
  <c r="M302" i="30447" s="1"/>
  <c r="E293" i="30447"/>
  <c r="F293" i="30447"/>
  <c r="K293" i="30447"/>
  <c r="Q293" i="30447"/>
  <c r="R293" i="30447" s="1"/>
  <c r="D293" i="30447"/>
  <c r="Q284" i="30447"/>
  <c r="R284" i="30447" s="1"/>
  <c r="E284" i="30447"/>
  <c r="F284" i="30447"/>
  <c r="C284" i="30447"/>
  <c r="Q282" i="30447"/>
  <c r="R282" i="30447" s="1"/>
  <c r="E282" i="30447"/>
  <c r="F282" i="30447"/>
  <c r="C282" i="30447"/>
  <c r="D282" i="30447"/>
  <c r="F275" i="30447"/>
  <c r="Q271" i="30447"/>
  <c r="R271" i="30447" s="1"/>
  <c r="C271" i="30447"/>
  <c r="F271" i="30447"/>
  <c r="J271" i="30447"/>
  <c r="M271" i="30447" s="1"/>
  <c r="D271" i="30447"/>
  <c r="K271" i="30447"/>
  <c r="Q262" i="30447"/>
  <c r="R262" i="30447" s="1"/>
  <c r="F262" i="30447"/>
  <c r="C262" i="30447"/>
  <c r="Q249" i="30447"/>
  <c r="R249" i="30447" s="1"/>
  <c r="E249" i="30447"/>
  <c r="F249" i="30447"/>
  <c r="Q240" i="30447"/>
  <c r="R240" i="30447" s="1"/>
  <c r="E240" i="30447"/>
  <c r="Q238" i="30447"/>
  <c r="R238" i="30447" s="1"/>
  <c r="E236" i="30447"/>
  <c r="F236" i="30447"/>
  <c r="C236" i="30447"/>
  <c r="D236" i="30447"/>
  <c r="E225" i="30447"/>
  <c r="F225" i="30447"/>
  <c r="C225" i="30447"/>
  <c r="D225" i="30447"/>
  <c r="Q214" i="30447"/>
  <c r="R214" i="30447" s="1"/>
  <c r="E214" i="30447"/>
  <c r="C214" i="30447"/>
  <c r="F214" i="30447"/>
  <c r="D214" i="30447"/>
  <c r="F212" i="30447"/>
  <c r="D212" i="30447"/>
  <c r="C212" i="30447"/>
  <c r="E212" i="30447"/>
  <c r="K212" i="30447"/>
  <c r="Q210" i="30447"/>
  <c r="R210" i="30447" s="1"/>
  <c r="E210" i="30447"/>
  <c r="F210" i="30447"/>
  <c r="C210" i="30447"/>
  <c r="J210" i="30447"/>
  <c r="M210" i="30447" s="1"/>
  <c r="D210" i="30447"/>
  <c r="E197" i="30447"/>
  <c r="F197" i="30447"/>
  <c r="C197" i="30447"/>
  <c r="Q197" i="30447"/>
  <c r="R197" i="30447" s="1"/>
  <c r="J197" i="30447"/>
  <c r="M197" i="30447" s="1"/>
  <c r="F177" i="30447"/>
  <c r="D177" i="30447"/>
  <c r="C166" i="30447"/>
  <c r="F164" i="30447"/>
  <c r="J164" i="30447"/>
  <c r="M164" i="30447" s="1"/>
  <c r="Q149" i="30447"/>
  <c r="R149" i="30447" s="1"/>
  <c r="C149" i="30447"/>
  <c r="E120" i="30447"/>
  <c r="Q120" i="30447"/>
  <c r="R120" i="30447" s="1"/>
  <c r="F120" i="30447"/>
  <c r="D120" i="30447"/>
  <c r="K120" i="30447"/>
  <c r="Q105" i="30447"/>
  <c r="R105" i="30447" s="1"/>
  <c r="F105" i="30447"/>
  <c r="C105" i="30447"/>
  <c r="J105" i="30447"/>
  <c r="M105" i="30447" s="1"/>
  <c r="Q81" i="30447"/>
  <c r="R81" i="30447" s="1"/>
  <c r="D81" i="30447"/>
  <c r="C81" i="30447"/>
  <c r="C72" i="30447"/>
  <c r="E54" i="30447"/>
  <c r="Q24" i="30447"/>
  <c r="R24" i="30447" s="1"/>
  <c r="C24" i="30447"/>
  <c r="E24" i="30447"/>
  <c r="D24" i="30447"/>
  <c r="K24" i="30447"/>
  <c r="Q22" i="30447"/>
  <c r="R22" i="30447" s="1"/>
  <c r="E22" i="30447"/>
  <c r="F22" i="30447"/>
  <c r="C22" i="30447"/>
  <c r="D22" i="30447"/>
  <c r="E20" i="30447"/>
  <c r="F20" i="30447"/>
  <c r="C20" i="30447"/>
  <c r="D20" i="30447"/>
  <c r="E1108" i="30447"/>
  <c r="C1108" i="30447"/>
  <c r="G1108" i="30447" s="1"/>
  <c r="F1108" i="30447"/>
  <c r="Q1108" i="30447"/>
  <c r="R1108" i="30447" s="1"/>
  <c r="D1108" i="30447"/>
  <c r="J540" i="30447"/>
  <c r="M540" i="30447" s="1"/>
  <c r="J24" i="30447"/>
  <c r="M24" i="30447" s="1"/>
  <c r="J177" i="30447"/>
  <c r="M177" i="30447" s="1"/>
  <c r="J113" i="30447"/>
  <c r="M113" i="30447" s="1"/>
  <c r="J562" i="30447"/>
  <c r="M562" i="30447" s="1"/>
  <c r="J355" i="30447"/>
  <c r="M355" i="30447" s="1"/>
  <c r="J535" i="30447"/>
  <c r="M535" i="30447" s="1"/>
  <c r="J225" i="30447"/>
  <c r="M225" i="30447" s="1"/>
  <c r="J504" i="30447"/>
  <c r="M504" i="30447" s="1"/>
  <c r="J1108" i="30447"/>
  <c r="M1108" i="30447" s="1"/>
  <c r="J255" i="30447"/>
  <c r="M255" i="30447" s="1"/>
  <c r="D322" i="30447"/>
  <c r="D197" i="30447"/>
  <c r="D426" i="30447"/>
  <c r="K1108" i="30447"/>
  <c r="F572" i="30447"/>
  <c r="D790" i="30447"/>
  <c r="F449" i="30447"/>
  <c r="D105" i="30447"/>
  <c r="K691" i="30447"/>
  <c r="K707" i="30447"/>
  <c r="K1079" i="30447"/>
  <c r="J995" i="30447"/>
  <c r="M995" i="30447" s="1"/>
  <c r="E146" i="30447"/>
  <c r="C753" i="30447"/>
  <c r="C293" i="30447"/>
  <c r="F89" i="30447"/>
  <c r="F304" i="30447"/>
  <c r="Q255" i="30447"/>
  <c r="R255" i="30447" s="1"/>
  <c r="Q1055" i="30447"/>
  <c r="R1055" i="30447" s="1"/>
  <c r="F1055" i="30447"/>
  <c r="C1055" i="30447"/>
  <c r="E1055" i="30447"/>
  <c r="K1055" i="30447"/>
  <c r="E1045" i="30447"/>
  <c r="Q944" i="30447"/>
  <c r="R944" i="30447" s="1"/>
  <c r="C944" i="30447"/>
  <c r="G944" i="30447" s="1"/>
  <c r="D944" i="30447"/>
  <c r="E944" i="30447"/>
  <c r="F944" i="30447"/>
  <c r="J944" i="30447"/>
  <c r="M944" i="30447" s="1"/>
  <c r="Q880" i="30447"/>
  <c r="R880" i="30447" s="1"/>
  <c r="C880" i="30447"/>
  <c r="G880" i="30447" s="1"/>
  <c r="F880" i="30447"/>
  <c r="E880" i="30447"/>
  <c r="K880" i="30447"/>
  <c r="E835" i="30447"/>
  <c r="K835" i="30447"/>
  <c r="Q811" i="30447"/>
  <c r="R811" i="30447" s="1"/>
  <c r="E811" i="30447"/>
  <c r="J811" i="30447"/>
  <c r="M811" i="30447" s="1"/>
  <c r="C811" i="30447"/>
  <c r="F811" i="30447"/>
  <c r="D811" i="30447"/>
  <c r="K811" i="30447"/>
  <c r="Q767" i="30447"/>
  <c r="R767" i="30447" s="1"/>
  <c r="C767" i="30447"/>
  <c r="G767" i="30447" s="1"/>
  <c r="D767" i="30447"/>
  <c r="K767" i="30447"/>
  <c r="J767" i="30447"/>
  <c r="M767" i="30447" s="1"/>
  <c r="Q736" i="30447"/>
  <c r="R736" i="30447" s="1"/>
  <c r="F736" i="30447"/>
  <c r="C736" i="30447"/>
  <c r="D736" i="30447"/>
  <c r="K736" i="30447"/>
  <c r="J736" i="30447"/>
  <c r="M736" i="30447" s="1"/>
  <c r="E711" i="30447"/>
  <c r="Q711" i="30447"/>
  <c r="R711" i="30447" s="1"/>
  <c r="D711" i="30447"/>
  <c r="Q689" i="30447"/>
  <c r="R689" i="30447" s="1"/>
  <c r="E689" i="30447"/>
  <c r="F689" i="30447"/>
  <c r="C689" i="30447"/>
  <c r="D689" i="30447"/>
  <c r="K689" i="30447"/>
  <c r="Q675" i="30447"/>
  <c r="R675" i="30447" s="1"/>
  <c r="D675" i="30447"/>
  <c r="F675" i="30447"/>
  <c r="K675" i="30447"/>
  <c r="Q666" i="30447"/>
  <c r="R666" i="30447" s="1"/>
  <c r="Q656" i="30447"/>
  <c r="R656" i="30447" s="1"/>
  <c r="C656" i="30447"/>
  <c r="F656" i="30447"/>
  <c r="Q253" i="30447"/>
  <c r="R253" i="30447" s="1"/>
  <c r="F253" i="30447"/>
  <c r="E253" i="30447"/>
  <c r="Q246" i="30447"/>
  <c r="R246" i="30447" s="1"/>
  <c r="E246" i="30447"/>
  <c r="F246" i="30447"/>
  <c r="C246" i="30447"/>
  <c r="D246" i="30447"/>
  <c r="J246" i="30447"/>
  <c r="M246" i="30447" s="1"/>
  <c r="E244" i="30447"/>
  <c r="F244" i="30447"/>
  <c r="C244" i="30447"/>
  <c r="G244" i="30447" s="1"/>
  <c r="Q244" i="30447"/>
  <c r="R244" i="30447" s="1"/>
  <c r="D233" i="30447"/>
  <c r="F233" i="30447"/>
  <c r="Q203" i="30447"/>
  <c r="R203" i="30447" s="1"/>
  <c r="C203" i="30447"/>
  <c r="G203" i="30447" s="1"/>
  <c r="E203" i="30447"/>
  <c r="F203" i="30447"/>
  <c r="D203" i="30447"/>
  <c r="J203" i="30447"/>
  <c r="M203" i="30447" s="1"/>
  <c r="K203" i="30447"/>
  <c r="D135" i="30447"/>
  <c r="Q126" i="30447"/>
  <c r="R126" i="30447" s="1"/>
  <c r="D126" i="30447"/>
  <c r="E126" i="30447"/>
  <c r="C126" i="30447"/>
  <c r="F126" i="30447"/>
  <c r="J126" i="30447"/>
  <c r="M126" i="30447" s="1"/>
  <c r="Q113" i="30447"/>
  <c r="R113" i="30447" s="1"/>
  <c r="F113" i="30447"/>
  <c r="E113" i="30447"/>
  <c r="C113" i="30447"/>
  <c r="G113" i="30447" s="1"/>
  <c r="Q102" i="30447"/>
  <c r="R102" i="30447" s="1"/>
  <c r="C102" i="30447"/>
  <c r="D102" i="30447"/>
  <c r="C100" i="30447"/>
  <c r="F98" i="30447"/>
  <c r="E87" i="30447"/>
  <c r="Q76" i="30447"/>
  <c r="R76" i="30447" s="1"/>
  <c r="E76" i="30447"/>
  <c r="D76" i="30447"/>
  <c r="F76" i="30447"/>
  <c r="C76" i="30447"/>
  <c r="G76" i="30447" s="1"/>
  <c r="K76" i="30447"/>
  <c r="J76" i="30447"/>
  <c r="M76" i="30447" s="1"/>
  <c r="C69" i="30447"/>
  <c r="G69" i="30447" s="1"/>
  <c r="C62" i="30447"/>
  <c r="E58" i="30447"/>
  <c r="F47" i="30447"/>
  <c r="C47" i="30447"/>
  <c r="E45" i="30447"/>
  <c r="C45" i="30447"/>
  <c r="F45" i="30447"/>
  <c r="Q45" i="30447"/>
  <c r="R45" i="30447" s="1"/>
  <c r="E43" i="30447"/>
  <c r="Q43" i="30447"/>
  <c r="R43" i="30447" s="1"/>
  <c r="C43" i="30447"/>
  <c r="G43" i="30447" s="1"/>
  <c r="F43" i="30447"/>
  <c r="K43" i="30447"/>
  <c r="D43" i="30447"/>
  <c r="J43" i="30447"/>
  <c r="M43" i="30447" s="1"/>
  <c r="Q30" i="30447"/>
  <c r="R30" i="30447" s="1"/>
  <c r="E30" i="30447"/>
  <c r="F30" i="30447"/>
  <c r="Q28" i="30447"/>
  <c r="R28" i="30447" s="1"/>
  <c r="F28" i="30447"/>
  <c r="E28" i="30447"/>
  <c r="C28" i="30447"/>
  <c r="K28" i="30447"/>
  <c r="D28" i="30447"/>
  <c r="D17" i="30447"/>
  <c r="J17" i="30447"/>
  <c r="M17" i="30447" s="1"/>
  <c r="D15" i="30447"/>
  <c r="Q13" i="30447"/>
  <c r="R13" i="30447" s="1"/>
  <c r="D1109" i="30447"/>
  <c r="K244" i="30447"/>
  <c r="K944" i="30447"/>
  <c r="D74" i="30447"/>
  <c r="J675" i="30447"/>
  <c r="M675" i="30447" s="1"/>
  <c r="K45" i="30447"/>
  <c r="D30" i="30447"/>
  <c r="K205" i="30447"/>
  <c r="D1026" i="30447"/>
  <c r="C1026" i="30447"/>
  <c r="F1026" i="30447"/>
  <c r="F995" i="30447"/>
  <c r="D995" i="30447"/>
  <c r="C951" i="30447"/>
  <c r="G951" i="30447" s="1"/>
  <c r="Q951" i="30447"/>
  <c r="R951" i="30447" s="1"/>
  <c r="E919" i="30447"/>
  <c r="Q919" i="30447"/>
  <c r="R919" i="30447" s="1"/>
  <c r="D919" i="30447"/>
  <c r="C919" i="30447"/>
  <c r="Q900" i="30447"/>
  <c r="R900" i="30447" s="1"/>
  <c r="C900" i="30447"/>
  <c r="G900" i="30447" s="1"/>
  <c r="E900" i="30447"/>
  <c r="J900" i="30447"/>
  <c r="M900" i="30447" s="1"/>
  <c r="Q890" i="30447"/>
  <c r="R890" i="30447" s="1"/>
  <c r="E890" i="30447"/>
  <c r="F890" i="30447"/>
  <c r="C890" i="30447"/>
  <c r="Q887" i="30447"/>
  <c r="R887" i="30447" s="1"/>
  <c r="E887" i="30447"/>
  <c r="F887" i="30447"/>
  <c r="C887" i="30447"/>
  <c r="J887" i="30447"/>
  <c r="M887" i="30447" s="1"/>
  <c r="Q844" i="30447"/>
  <c r="R844" i="30447" s="1"/>
  <c r="C844" i="30447"/>
  <c r="E844" i="30447"/>
  <c r="Q783" i="30447"/>
  <c r="R783" i="30447" s="1"/>
  <c r="E783" i="30447"/>
  <c r="C783" i="30447"/>
  <c r="F783" i="30447"/>
  <c r="D783" i="30447"/>
  <c r="K783" i="30447"/>
  <c r="J783" i="30447"/>
  <c r="M783" i="30447" s="1"/>
  <c r="Q770" i="30447"/>
  <c r="R770" i="30447" s="1"/>
  <c r="E770" i="30447"/>
  <c r="Q760" i="30447"/>
  <c r="R760" i="30447" s="1"/>
  <c r="D760" i="30447"/>
  <c r="C757" i="30447"/>
  <c r="K757" i="30447"/>
  <c r="E757" i="30447"/>
  <c r="J757" i="30447"/>
  <c r="M757" i="30447" s="1"/>
  <c r="F757" i="30447"/>
  <c r="D757" i="30447"/>
  <c r="F719" i="30447"/>
  <c r="C716" i="30447"/>
  <c r="G716" i="30447" s="1"/>
  <c r="E716" i="30447"/>
  <c r="J716" i="30447"/>
  <c r="M716" i="30447" s="1"/>
  <c r="Q694" i="30447"/>
  <c r="R694" i="30447" s="1"/>
  <c r="E694" i="30447"/>
  <c r="F694" i="30447"/>
  <c r="C694" i="30447"/>
  <c r="Q687" i="30447"/>
  <c r="R687" i="30447" s="1"/>
  <c r="F687" i="30447"/>
  <c r="C687" i="30447"/>
  <c r="E687" i="30447"/>
  <c r="Q628" i="30447"/>
  <c r="R628" i="30447" s="1"/>
  <c r="C628" i="30447"/>
  <c r="K628" i="30447"/>
  <c r="J628" i="30447"/>
  <c r="M628" i="30447" s="1"/>
  <c r="D628" i="30447"/>
  <c r="F628" i="30447"/>
  <c r="Q611" i="30447"/>
  <c r="R611" i="30447" s="1"/>
  <c r="C611" i="30447"/>
  <c r="D611" i="30447"/>
  <c r="J611" i="30447"/>
  <c r="M611" i="30447" s="1"/>
  <c r="E611" i="30447"/>
  <c r="Q604" i="30447"/>
  <c r="R604" i="30447" s="1"/>
  <c r="F604" i="30447"/>
  <c r="C604" i="30447"/>
  <c r="D604" i="30447"/>
  <c r="E604" i="30447"/>
  <c r="J604" i="30447"/>
  <c r="M604" i="30447" s="1"/>
  <c r="Q594" i="30447"/>
  <c r="R594" i="30447" s="1"/>
  <c r="D594" i="30447"/>
  <c r="E594" i="30447"/>
  <c r="J594" i="30447"/>
  <c r="M594" i="30447" s="1"/>
  <c r="Q584" i="30447"/>
  <c r="R584" i="30447" s="1"/>
  <c r="E584" i="30447"/>
  <c r="C584" i="30447"/>
  <c r="J584" i="30447"/>
  <c r="M584" i="30447" s="1"/>
  <c r="Q550" i="30447"/>
  <c r="R550" i="30447" s="1"/>
  <c r="C550" i="30447"/>
  <c r="D550" i="30447"/>
  <c r="E550" i="30447"/>
  <c r="J550" i="30447"/>
  <c r="M550" i="30447" s="1"/>
  <c r="F550" i="30447"/>
  <c r="Q523" i="30447"/>
  <c r="R523" i="30447" s="1"/>
  <c r="F523" i="30447"/>
  <c r="C523" i="30447"/>
  <c r="K523" i="30447"/>
  <c r="D523" i="30447"/>
  <c r="J523" i="30447"/>
  <c r="M523" i="30447" s="1"/>
  <c r="Q495" i="30447"/>
  <c r="R495" i="30447" s="1"/>
  <c r="F495" i="30447"/>
  <c r="C495" i="30447"/>
  <c r="E495" i="30447"/>
  <c r="D495" i="30447"/>
  <c r="J495" i="30447"/>
  <c r="M495" i="30447" s="1"/>
  <c r="C472" i="30447"/>
  <c r="Q472" i="30447"/>
  <c r="R472" i="30447" s="1"/>
  <c r="Q438" i="30447"/>
  <c r="R438" i="30447" s="1"/>
  <c r="F438" i="30447"/>
  <c r="E438" i="30447"/>
  <c r="C438" i="30447"/>
  <c r="D438" i="30447"/>
  <c r="C94" i="30447"/>
  <c r="D94" i="30447"/>
  <c r="J22" i="30447"/>
  <c r="M22" i="30447" s="1"/>
  <c r="J324" i="30447"/>
  <c r="M324" i="30447" s="1"/>
  <c r="J656" i="30447"/>
  <c r="M656" i="30447" s="1"/>
  <c r="J282" i="30447"/>
  <c r="M282" i="30447" s="1"/>
  <c r="J146" i="30447"/>
  <c r="M146" i="30447" s="1"/>
  <c r="J555" i="30447"/>
  <c r="M555" i="30447" s="1"/>
  <c r="J218" i="30447"/>
  <c r="M218" i="30447" s="1"/>
  <c r="J293" i="30447"/>
  <c r="M293" i="30447" s="1"/>
  <c r="K113" i="30447"/>
  <c r="D324" i="30447"/>
  <c r="D472" i="30447"/>
  <c r="K449" i="30447"/>
  <c r="F611" i="30447"/>
  <c r="F584" i="30447"/>
  <c r="D253" i="30447"/>
  <c r="J120" i="30447"/>
  <c r="M120" i="30447" s="1"/>
  <c r="K304" i="30447"/>
  <c r="J458" i="30447"/>
  <c r="M458" i="30447" s="1"/>
  <c r="K255" i="30447"/>
  <c r="J990" i="30447"/>
  <c r="M990" i="30447" s="1"/>
  <c r="D540" i="30447"/>
  <c r="C594" i="30447"/>
  <c r="E628" i="30447"/>
  <c r="C666" i="30447"/>
  <c r="F102" i="30447"/>
  <c r="J890" i="30447"/>
  <c r="M890" i="30447" s="1"/>
  <c r="D1055" i="30447"/>
  <c r="F13" i="30447"/>
  <c r="C675" i="30447"/>
  <c r="G675" i="30447" s="1"/>
  <c r="C120" i="30447"/>
  <c r="D409" i="30447"/>
  <c r="J969" i="30447"/>
  <c r="M969" i="30447" s="1"/>
  <c r="F24" i="30447"/>
  <c r="E67" i="30447"/>
  <c r="E205" i="30447"/>
  <c r="F691" i="30447"/>
  <c r="E105" i="30447"/>
  <c r="E1079" i="30447"/>
  <c r="E978" i="30447"/>
  <c r="Q1032" i="30447"/>
  <c r="R1032" i="30447" s="1"/>
  <c r="E1032" i="30447"/>
  <c r="F1032" i="30447"/>
  <c r="C1032" i="30447"/>
  <c r="G1032" i="30447" s="1"/>
  <c r="D1032" i="30447"/>
  <c r="C1013" i="30447"/>
  <c r="Q1002" i="30447"/>
  <c r="R1002" i="30447" s="1"/>
  <c r="C1002" i="30447"/>
  <c r="G1002" i="30447" s="1"/>
  <c r="F1037" i="30447"/>
  <c r="C1037" i="30447"/>
  <c r="Q1037" i="30447"/>
  <c r="R1037" i="30447" s="1"/>
  <c r="E1037" i="30447"/>
  <c r="D1093" i="30447"/>
  <c r="D1084" i="30447"/>
  <c r="E1084" i="30447"/>
  <c r="Q1022" i="30447"/>
  <c r="R1022" i="30447" s="1"/>
  <c r="E1022" i="30447"/>
  <c r="Q1020" i="30447"/>
  <c r="R1020" i="30447" s="1"/>
  <c r="E1020" i="30447"/>
  <c r="C1020" i="30447"/>
  <c r="G1020" i="30447" s="1"/>
  <c r="F1020" i="30447"/>
  <c r="Q1006" i="30447"/>
  <c r="R1006" i="30447" s="1"/>
  <c r="F943" i="30447"/>
  <c r="E943" i="30447"/>
  <c r="Q928" i="30447"/>
  <c r="R928" i="30447" s="1"/>
  <c r="D928" i="30447"/>
  <c r="Q915" i="30447"/>
  <c r="R915" i="30447" s="1"/>
  <c r="F915" i="30447"/>
  <c r="Q893" i="30447"/>
  <c r="R893" i="30447" s="1"/>
  <c r="F893" i="30447"/>
  <c r="Q860" i="30447"/>
  <c r="R860" i="30447" s="1"/>
  <c r="D860" i="30447"/>
  <c r="Q847" i="30447"/>
  <c r="R847" i="30447" s="1"/>
  <c r="E847" i="30447"/>
  <c r="Q842" i="30447"/>
  <c r="R842" i="30447" s="1"/>
  <c r="C842" i="30447"/>
  <c r="F773" i="30447"/>
  <c r="C773" i="30447"/>
  <c r="Q1097" i="30447"/>
  <c r="R1097" i="30447" s="1"/>
  <c r="F1097" i="30447"/>
  <c r="C1097" i="30447"/>
  <c r="D1087" i="30447"/>
  <c r="E1087" i="30447"/>
  <c r="Q1042" i="30447"/>
  <c r="R1042" i="30447" s="1"/>
  <c r="C1042" i="30447"/>
  <c r="G1042" i="30447" s="1"/>
  <c r="Q1040" i="30447"/>
  <c r="R1040" i="30447" s="1"/>
  <c r="E1040" i="30447"/>
  <c r="D1029" i="30447"/>
  <c r="Q983" i="30447"/>
  <c r="R983" i="30447" s="1"/>
  <c r="C983" i="30447"/>
  <c r="D983" i="30447"/>
  <c r="Q974" i="30447"/>
  <c r="R974" i="30447" s="1"/>
  <c r="C974" i="30447"/>
  <c r="G974" i="30447" s="1"/>
  <c r="E926" i="30447"/>
  <c r="F926" i="30447"/>
  <c r="C926" i="30447"/>
  <c r="G926" i="30447" s="1"/>
  <c r="Q876" i="30447"/>
  <c r="R876" i="30447" s="1"/>
  <c r="F876" i="30447"/>
  <c r="Q815" i="30447"/>
  <c r="R815" i="30447" s="1"/>
  <c r="Q1012" i="30447"/>
  <c r="R1012" i="30447" s="1"/>
  <c r="F1012" i="30447"/>
  <c r="Q899" i="30447"/>
  <c r="R899" i="30447" s="1"/>
  <c r="E648" i="30447"/>
  <c r="F648" i="30447"/>
  <c r="C1065" i="30447"/>
  <c r="G1065" i="30447" s="1"/>
  <c r="D1065" i="30447"/>
  <c r="E986" i="30447"/>
  <c r="Q905" i="30447"/>
  <c r="R905" i="30447" s="1"/>
  <c r="D630" i="30447"/>
  <c r="I76" i="30450"/>
  <c r="M76" i="30450" s="1"/>
  <c r="Y211" i="30454"/>
  <c r="Y205" i="30454"/>
  <c r="Y191" i="30454"/>
  <c r="Y194" i="30454"/>
  <c r="Y166" i="30454"/>
  <c r="H74" i="30450"/>
  <c r="L74" i="30450" s="1"/>
  <c r="X167" i="30454"/>
  <c r="V74" i="30450" s="1"/>
  <c r="Z74" i="30450" s="1"/>
  <c r="Y154" i="30454"/>
  <c r="Y128" i="30454"/>
  <c r="X130" i="30454"/>
  <c r="W72" i="30450" s="1"/>
  <c r="AA72" i="30450" s="1"/>
  <c r="Y127" i="30454"/>
  <c r="X127" i="30454"/>
  <c r="V72" i="30450"/>
  <c r="Z72" i="30450" s="1"/>
  <c r="Y111" i="30454"/>
  <c r="I71" i="30450"/>
  <c r="M71" i="30450" s="1"/>
  <c r="Y70" i="30454"/>
  <c r="X65" i="30454"/>
  <c r="X67" i="30454"/>
  <c r="V69" i="30450" s="1"/>
  <c r="Z69" i="30450" s="1"/>
  <c r="X53" i="30454"/>
  <c r="X68" i="30450" s="1"/>
  <c r="AB68" i="30450" s="1"/>
  <c r="Y28" i="30454"/>
  <c r="X233" i="30454"/>
  <c r="X77" i="30450" s="1"/>
  <c r="AB77" i="30450" s="1"/>
  <c r="Y171" i="30454"/>
  <c r="H72" i="30450"/>
  <c r="L72" i="30450" s="1"/>
  <c r="G69" i="30450"/>
  <c r="K69" i="30450" s="1"/>
  <c r="Y246" i="30454"/>
  <c r="Y168" i="30454"/>
  <c r="Y131" i="30454"/>
  <c r="Y71" i="30454"/>
  <c r="Y66" i="30454"/>
  <c r="U69" i="30450"/>
  <c r="Y69" i="30450" s="1"/>
  <c r="Y6" i="30454"/>
  <c r="Y5" i="30454"/>
  <c r="F5" i="30447"/>
  <c r="E1072" i="30447"/>
  <c r="J1072" i="30447"/>
  <c r="M1072" i="30447" s="1"/>
  <c r="Q1061" i="30447"/>
  <c r="R1061" i="30447" s="1"/>
  <c r="F1061" i="30447"/>
  <c r="E1061" i="30447"/>
  <c r="C1061" i="30447"/>
  <c r="D1061" i="30447"/>
  <c r="C910" i="30447"/>
  <c r="Q910" i="30447"/>
  <c r="R910" i="30447" s="1"/>
  <c r="F910" i="30447"/>
  <c r="Q871" i="30447"/>
  <c r="R871" i="30447" s="1"/>
  <c r="D871" i="30447"/>
  <c r="E871" i="30447"/>
  <c r="D817" i="30447"/>
  <c r="E817" i="30447"/>
  <c r="C815" i="30447"/>
  <c r="F815" i="30447"/>
  <c r="K815" i="30447"/>
  <c r="Q795" i="30447"/>
  <c r="R795" i="30447" s="1"/>
  <c r="C795" i="30447"/>
  <c r="D775" i="30447"/>
  <c r="K775" i="30447"/>
  <c r="Q775" i="30447"/>
  <c r="R775" i="30447" s="1"/>
  <c r="F775" i="30447"/>
  <c r="Q592" i="30447"/>
  <c r="R592" i="30447" s="1"/>
  <c r="E592" i="30447"/>
  <c r="K592" i="30447"/>
  <c r="Q590" i="30447"/>
  <c r="R590" i="30447" s="1"/>
  <c r="E590" i="30447"/>
  <c r="F590" i="30447"/>
  <c r="E393" i="30447"/>
  <c r="Q393" i="30447"/>
  <c r="R393" i="30447" s="1"/>
  <c r="Q334" i="30447"/>
  <c r="R334" i="30447" s="1"/>
  <c r="E334" i="30447"/>
  <c r="F334" i="30447"/>
  <c r="E332" i="30447"/>
  <c r="C332" i="30447"/>
  <c r="G332" i="30447" s="1"/>
  <c r="F332" i="30447"/>
  <c r="F330" i="30447"/>
  <c r="E330" i="30447"/>
  <c r="F309" i="30447"/>
  <c r="E309" i="30447"/>
  <c r="J309" i="30447"/>
  <c r="M309" i="30447" s="1"/>
  <c r="E307" i="30447"/>
  <c r="F300" i="30447"/>
  <c r="F298" i="30447"/>
  <c r="F295" i="30447"/>
  <c r="Q295" i="30447"/>
  <c r="R295" i="30447" s="1"/>
  <c r="D295" i="30447"/>
  <c r="K295" i="30447"/>
  <c r="E295" i="30447"/>
  <c r="E290" i="30447"/>
  <c r="F290" i="30447"/>
  <c r="Q189" i="30447"/>
  <c r="R189" i="30447" s="1"/>
  <c r="F189" i="30447"/>
  <c r="E189" i="30447"/>
  <c r="Q79" i="30447"/>
  <c r="R79" i="30447" s="1"/>
  <c r="F79" i="30447"/>
  <c r="E79" i="30447"/>
  <c r="E77" i="30447"/>
  <c r="F77" i="30447"/>
  <c r="J77" i="30447"/>
  <c r="M77" i="30447" s="1"/>
  <c r="Q77" i="30447"/>
  <c r="R77" i="30447" s="1"/>
  <c r="F75" i="30447"/>
  <c r="Q75" i="30447"/>
  <c r="R75" i="30447" s="1"/>
  <c r="D75" i="30447"/>
  <c r="J334" i="30447"/>
  <c r="M334" i="30447" s="1"/>
  <c r="J332" i="30447"/>
  <c r="M332" i="30447" s="1"/>
  <c r="D590" i="30447"/>
  <c r="D290" i="30447"/>
  <c r="K75" i="30447"/>
  <c r="K79" i="30447"/>
  <c r="C330" i="30447"/>
  <c r="C77" i="30447"/>
  <c r="J775" i="30447"/>
  <c r="M775" i="30447" s="1"/>
  <c r="C393" i="30447"/>
  <c r="E75" i="30447"/>
  <c r="Q332" i="30447"/>
  <c r="R332" i="30447" s="1"/>
  <c r="C868" i="30447"/>
  <c r="E778" i="30447"/>
  <c r="F778" i="30447"/>
  <c r="C778" i="30447"/>
  <c r="Q778" i="30447"/>
  <c r="R778" i="30447" s="1"/>
  <c r="D735" i="30447"/>
  <c r="Q735" i="30447"/>
  <c r="R735" i="30447" s="1"/>
  <c r="C735" i="30447"/>
  <c r="F735" i="30447"/>
  <c r="Q702" i="30447"/>
  <c r="R702" i="30447" s="1"/>
  <c r="E702" i="30447"/>
  <c r="F702" i="30447"/>
  <c r="C702" i="30447"/>
  <c r="Q627" i="30447"/>
  <c r="R627" i="30447" s="1"/>
  <c r="C627" i="30447"/>
  <c r="E627" i="30447"/>
  <c r="E625" i="30447"/>
  <c r="F625" i="30447"/>
  <c r="C625" i="30447"/>
  <c r="E623" i="30447"/>
  <c r="C623" i="30447"/>
  <c r="Q623" i="30447"/>
  <c r="R623" i="30447" s="1"/>
  <c r="K623" i="30447"/>
  <c r="F623" i="30447"/>
  <c r="Q616" i="30447"/>
  <c r="R616" i="30447" s="1"/>
  <c r="E616" i="30447"/>
  <c r="C616" i="30447"/>
  <c r="F616" i="30447"/>
  <c r="D616" i="30447"/>
  <c r="Q384" i="30447"/>
  <c r="R384" i="30447" s="1"/>
  <c r="E384" i="30447"/>
  <c r="C384" i="30447"/>
  <c r="Q368" i="30447"/>
  <c r="R368" i="30447" s="1"/>
  <c r="C368" i="30447"/>
  <c r="E368" i="30447"/>
  <c r="D368" i="30447"/>
  <c r="F368" i="30447"/>
  <c r="E342" i="30447"/>
  <c r="C342" i="30447"/>
  <c r="Q340" i="30447"/>
  <c r="R340" i="30447" s="1"/>
  <c r="F340" i="30447"/>
  <c r="E340" i="30447"/>
  <c r="D337" i="30447"/>
  <c r="E337" i="30447"/>
  <c r="Q337" i="30447"/>
  <c r="R337" i="30447" s="1"/>
  <c r="C101" i="30447"/>
  <c r="Q82" i="30447"/>
  <c r="R82" i="30447" s="1"/>
  <c r="C82" i="30447"/>
  <c r="E82" i="30447"/>
  <c r="E73" i="30447"/>
  <c r="C73" i="30447"/>
  <c r="E70" i="30447"/>
  <c r="F70" i="30447"/>
  <c r="E68" i="30447"/>
  <c r="D68" i="30447"/>
  <c r="F68" i="30447"/>
  <c r="C68" i="30447"/>
  <c r="F66" i="30447"/>
  <c r="Q66" i="30447"/>
  <c r="R66" i="30447" s="1"/>
  <c r="E66" i="30447"/>
  <c r="E815" i="30447"/>
  <c r="F54" i="30447"/>
  <c r="Q54" i="30447"/>
  <c r="R54" i="30447" s="1"/>
  <c r="D275" i="30447"/>
  <c r="C353" i="30447"/>
  <c r="C355" i="30447"/>
  <c r="D357" i="30447"/>
  <c r="F357" i="30447"/>
  <c r="F753" i="30447"/>
  <c r="D1053" i="30447"/>
  <c r="J700" i="30447"/>
  <c r="M700" i="30447" s="1"/>
  <c r="Q56" i="30447"/>
  <c r="R56" i="30447" s="1"/>
  <c r="C733" i="30447"/>
  <c r="J733" i="30447"/>
  <c r="M733" i="30447" s="1"/>
  <c r="J735" i="30447"/>
  <c r="M735" i="30447" s="1"/>
  <c r="J73" i="30447"/>
  <c r="M73" i="30447" s="1"/>
  <c r="J384" i="30447"/>
  <c r="M384" i="30447" s="1"/>
  <c r="J47" i="30447"/>
  <c r="M47" i="30447" s="1"/>
  <c r="J655" i="30447"/>
  <c r="M655" i="30447" s="1"/>
  <c r="J82" i="30447"/>
  <c r="M82" i="30447" s="1"/>
  <c r="D627" i="30447"/>
  <c r="K384" i="30447"/>
  <c r="D332" i="30447"/>
  <c r="D77" i="30447"/>
  <c r="D355" i="30447"/>
  <c r="K735" i="30447"/>
  <c r="K330" i="30447"/>
  <c r="D340" i="30447"/>
  <c r="J623" i="30447"/>
  <c r="M623" i="30447" s="1"/>
  <c r="J815" i="30447"/>
  <c r="M815" i="30447" s="1"/>
  <c r="D82" i="30447"/>
  <c r="D79" i="30447"/>
  <c r="F393" i="30447"/>
  <c r="Q625" i="30447"/>
  <c r="R625" i="30447" s="1"/>
  <c r="C775" i="30447"/>
  <c r="F342" i="30447"/>
  <c r="F1038" i="30447"/>
  <c r="C1017" i="30447"/>
  <c r="D1012" i="30447"/>
  <c r="C1012" i="30447"/>
  <c r="K1012" i="30447"/>
  <c r="E1012" i="30447"/>
  <c r="J1012" i="30447"/>
  <c r="M1012" i="30447" s="1"/>
  <c r="F992" i="30447"/>
  <c r="Q992" i="30447"/>
  <c r="R992" i="30447" s="1"/>
  <c r="E992" i="30447"/>
  <c r="Q988" i="30447"/>
  <c r="R988" i="30447" s="1"/>
  <c r="C988" i="30447"/>
  <c r="K983" i="30447"/>
  <c r="F983" i="30447"/>
  <c r="Q948" i="30447"/>
  <c r="R948" i="30447" s="1"/>
  <c r="C948" i="30447"/>
  <c r="G948" i="30447" s="1"/>
  <c r="D948" i="30447"/>
  <c r="E948" i="30447"/>
  <c r="C940" i="30447"/>
  <c r="G940" i="30447" s="1"/>
  <c r="Q940" i="30447"/>
  <c r="R940" i="30447" s="1"/>
  <c r="D940" i="30447"/>
  <c r="E940" i="30447"/>
  <c r="J940" i="30447"/>
  <c r="M940" i="30447" s="1"/>
  <c r="F781" i="30447"/>
  <c r="K781" i="30447"/>
  <c r="Q781" i="30447"/>
  <c r="R781" i="30447" s="1"/>
  <c r="J781" i="30447"/>
  <c r="M781" i="30447" s="1"/>
  <c r="C781" i="30447"/>
  <c r="G781" i="30447" s="1"/>
  <c r="C275" i="30447"/>
  <c r="G275" i="30447" s="1"/>
  <c r="J54" i="30447"/>
  <c r="M54" i="30447" s="1"/>
  <c r="D54" i="30447"/>
  <c r="J273" i="30447"/>
  <c r="M273" i="30447" s="1"/>
  <c r="E275" i="30447"/>
  <c r="Q1053" i="30447"/>
  <c r="R1053" i="30447" s="1"/>
  <c r="F56" i="30447"/>
  <c r="E56" i="30447"/>
  <c r="J590" i="30447"/>
  <c r="M590" i="30447" s="1"/>
  <c r="J330" i="30447"/>
  <c r="M330" i="30447" s="1"/>
  <c r="J910" i="30447"/>
  <c r="M910" i="30447" s="1"/>
  <c r="J295" i="30447"/>
  <c r="M295" i="30447" s="1"/>
  <c r="D334" i="30447"/>
  <c r="F592" i="30447"/>
  <c r="D330" i="30447"/>
  <c r="C592" i="30447"/>
  <c r="Q1078" i="30447"/>
  <c r="R1078" i="30447" s="1"/>
  <c r="Q913" i="30447"/>
  <c r="R913" i="30447" s="1"/>
  <c r="E913" i="30447"/>
  <c r="F913" i="30447"/>
  <c r="E883" i="30447"/>
  <c r="Q883" i="30447"/>
  <c r="R883" i="30447" s="1"/>
  <c r="D883" i="30447"/>
  <c r="Q874" i="30447"/>
  <c r="R874" i="30447" s="1"/>
  <c r="C874" i="30447"/>
  <c r="E874" i="30447"/>
  <c r="Q758" i="30447"/>
  <c r="R758" i="30447" s="1"/>
  <c r="C758" i="30447"/>
  <c r="G758" i="30447" s="1"/>
  <c r="F755" i="30447"/>
  <c r="D755" i="30447"/>
  <c r="Q731" i="30447"/>
  <c r="R731" i="30447" s="1"/>
  <c r="K731" i="30447"/>
  <c r="J731" i="30447"/>
  <c r="M731" i="30447" s="1"/>
  <c r="E655" i="30447"/>
  <c r="F655" i="30447"/>
  <c r="Q655" i="30447"/>
  <c r="R655" i="30447" s="1"/>
  <c r="E653" i="30447"/>
  <c r="F653" i="30447"/>
  <c r="C653" i="30447"/>
  <c r="D653" i="30447"/>
  <c r="Q653" i="30447"/>
  <c r="R653" i="30447" s="1"/>
  <c r="Q596" i="30447"/>
  <c r="R596" i="30447" s="1"/>
  <c r="E596" i="30447"/>
  <c r="C596" i="30447"/>
  <c r="G596" i="30447" s="1"/>
  <c r="Q401" i="30447"/>
  <c r="R401" i="30447" s="1"/>
  <c r="E401" i="30447"/>
  <c r="C401" i="30447"/>
  <c r="F401" i="30447"/>
  <c r="D401" i="30447"/>
  <c r="J1053" i="30447"/>
  <c r="M1053" i="30447" s="1"/>
  <c r="D815" i="30447"/>
  <c r="D1058" i="30447"/>
  <c r="D47" i="30447"/>
  <c r="Q47" i="30447"/>
  <c r="R47" i="30447" s="1"/>
  <c r="J275" i="30447"/>
  <c r="M275" i="30447" s="1"/>
  <c r="J353" i="30447"/>
  <c r="M353" i="30447" s="1"/>
  <c r="E353" i="30447"/>
  <c r="E355" i="30447"/>
  <c r="E753" i="30447"/>
  <c r="F1053" i="30447"/>
  <c r="Q63" i="30447"/>
  <c r="R63" i="30447" s="1"/>
  <c r="F731" i="30447"/>
  <c r="Q865" i="30447"/>
  <c r="R865" i="30447" s="1"/>
  <c r="C56" i="30447"/>
  <c r="Q319" i="30447"/>
  <c r="R319" i="30447" s="1"/>
  <c r="E731" i="30447"/>
  <c r="F733" i="30447"/>
  <c r="E733" i="30447"/>
  <c r="F865" i="30447"/>
  <c r="J874" i="30447"/>
  <c r="M874" i="30447" s="1"/>
  <c r="J68" i="30447"/>
  <c r="M68" i="30447" s="1"/>
  <c r="J778" i="30447"/>
  <c r="M778" i="30447" s="1"/>
  <c r="J702" i="30447"/>
  <c r="M702" i="30447" s="1"/>
  <c r="J817" i="30447"/>
  <c r="M817" i="30447" s="1"/>
  <c r="J70" i="30447"/>
  <c r="M70" i="30447" s="1"/>
  <c r="J868" i="30447"/>
  <c r="M868" i="30447" s="1"/>
  <c r="J307" i="30447"/>
  <c r="M307" i="30447" s="1"/>
  <c r="J75" i="30447"/>
  <c r="M75" i="30447" s="1"/>
  <c r="J368" i="30447"/>
  <c r="M368" i="30447" s="1"/>
  <c r="K627" i="30447"/>
  <c r="D874" i="30447"/>
  <c r="D778" i="30447"/>
  <c r="K332" i="30447"/>
  <c r="K871" i="30447"/>
  <c r="F817" i="30447"/>
  <c r="J753" i="30447"/>
  <c r="M753" i="30447" s="1"/>
  <c r="J300" i="30447"/>
  <c r="M300" i="30447" s="1"/>
  <c r="K401" i="30447"/>
  <c r="K1072" i="30447"/>
  <c r="E735" i="30447"/>
  <c r="D913" i="30447"/>
  <c r="F82" i="30447"/>
  <c r="C755" i="30447"/>
  <c r="G755" i="30447" s="1"/>
  <c r="C75" i="30447"/>
  <c r="C66" i="30447"/>
  <c r="C79" i="30447"/>
  <c r="G79" i="30447" s="1"/>
  <c r="C70" i="30447"/>
  <c r="C295" i="30447"/>
  <c r="C337" i="30447"/>
  <c r="G337" i="30447" s="1"/>
  <c r="J1061" i="30447"/>
  <c r="M1061" i="30447" s="1"/>
  <c r="F384" i="30447"/>
  <c r="F627" i="30447"/>
  <c r="D910" i="30447"/>
  <c r="E755" i="30447"/>
  <c r="E775" i="30447"/>
  <c r="Q1027" i="30447"/>
  <c r="R1027" i="30447" s="1"/>
  <c r="C999" i="30447"/>
  <c r="G999" i="30447" s="1"/>
  <c r="F999" i="30447"/>
  <c r="Q960" i="30447"/>
  <c r="R960" i="30447" s="1"/>
  <c r="F960" i="30447"/>
  <c r="E953" i="30447"/>
  <c r="F953" i="30447"/>
  <c r="Q945" i="30447"/>
  <c r="R945" i="30447" s="1"/>
  <c r="F945" i="30447"/>
  <c r="C945" i="30447"/>
  <c r="G945" i="30447" s="1"/>
  <c r="C943" i="30447"/>
  <c r="G943" i="30447" s="1"/>
  <c r="Q943" i="30447"/>
  <c r="R943" i="30447" s="1"/>
  <c r="J943" i="30447"/>
  <c r="M943" i="30447" s="1"/>
  <c r="D855" i="30447"/>
  <c r="F855" i="30447"/>
  <c r="Q855" i="30447"/>
  <c r="R855" i="30447" s="1"/>
  <c r="E855" i="30447"/>
  <c r="C855" i="30447"/>
  <c r="G855" i="30447" s="1"/>
  <c r="Q792" i="30447"/>
  <c r="R792" i="30447" s="1"/>
  <c r="C792" i="30447"/>
  <c r="G792" i="30447" s="1"/>
  <c r="D792" i="30447"/>
  <c r="Q786" i="30447"/>
  <c r="R786" i="30447" s="1"/>
  <c r="F786" i="30447"/>
  <c r="C786" i="30447"/>
  <c r="D786" i="30447"/>
  <c r="Q1089" i="30447"/>
  <c r="R1089" i="30447" s="1"/>
  <c r="D1089" i="30447"/>
  <c r="E1089" i="30447"/>
  <c r="Q1086" i="30447"/>
  <c r="R1086" i="30447" s="1"/>
  <c r="C1086" i="30447"/>
  <c r="D1086" i="30447"/>
  <c r="E1030" i="30447"/>
  <c r="F1030" i="30447"/>
  <c r="Q1030" i="30447"/>
  <c r="R1030" i="30447" s="1"/>
  <c r="D1004" i="30447"/>
  <c r="Q977" i="30447"/>
  <c r="R977" i="30447" s="1"/>
  <c r="Q970" i="30447"/>
  <c r="R970" i="30447" s="1"/>
  <c r="F970" i="30447"/>
  <c r="D968" i="30447"/>
  <c r="E968" i="30447"/>
  <c r="J968" i="30447"/>
  <c r="M968" i="30447" s="1"/>
  <c r="D894" i="30447"/>
  <c r="Q831" i="30447"/>
  <c r="R831" i="30447" s="1"/>
  <c r="Q827" i="30447"/>
  <c r="R827" i="30447" s="1"/>
  <c r="E827" i="30447"/>
  <c r="F827" i="30447"/>
  <c r="Q807" i="30447"/>
  <c r="R807" i="30447" s="1"/>
  <c r="D807" i="30447"/>
  <c r="Q738" i="30447"/>
  <c r="R738" i="30447" s="1"/>
  <c r="E738" i="30447"/>
  <c r="Q720" i="30447"/>
  <c r="R720" i="30447" s="1"/>
  <c r="E720" i="30447"/>
  <c r="Q696" i="30447"/>
  <c r="R696" i="30447" s="1"/>
  <c r="C696" i="30447"/>
  <c r="G696" i="30447" s="1"/>
  <c r="Q690" i="30447"/>
  <c r="R690" i="30447" s="1"/>
  <c r="E690" i="30447"/>
  <c r="C690" i="30447"/>
  <c r="Q683" i="30447"/>
  <c r="R683" i="30447" s="1"/>
  <c r="E683" i="30447"/>
  <c r="Q678" i="30447"/>
  <c r="R678" i="30447" s="1"/>
  <c r="E678" i="30447"/>
  <c r="J678" i="30447"/>
  <c r="M678" i="30447" s="1"/>
  <c r="C667" i="30447"/>
  <c r="D667" i="30447"/>
  <c r="E636" i="30447"/>
  <c r="E549" i="30447"/>
  <c r="Q549" i="30447"/>
  <c r="R549" i="30447" s="1"/>
  <c r="C549" i="30447"/>
  <c r="C416" i="30447"/>
  <c r="Q412" i="30447"/>
  <c r="R412" i="30447" s="1"/>
  <c r="E412" i="30447"/>
  <c r="E410" i="30447"/>
  <c r="D410" i="30447"/>
  <c r="F410" i="30447"/>
  <c r="Q169" i="30447"/>
  <c r="R169" i="30447" s="1"/>
  <c r="E169" i="30447"/>
  <c r="F169" i="30447"/>
  <c r="Q167" i="30447"/>
  <c r="R167" i="30447" s="1"/>
  <c r="D167" i="30447"/>
  <c r="E165" i="30447"/>
  <c r="C165" i="30447"/>
  <c r="F165" i="30447"/>
  <c r="F163" i="30447"/>
  <c r="Q163" i="30447"/>
  <c r="R163" i="30447" s="1"/>
  <c r="Q161" i="30447"/>
  <c r="R161" i="30447" s="1"/>
  <c r="C161" i="30447"/>
  <c r="G161" i="30447" s="1"/>
  <c r="Q36" i="30447"/>
  <c r="R36" i="30447" s="1"/>
  <c r="F36" i="30447"/>
  <c r="C36" i="30447"/>
  <c r="Q34" i="30447"/>
  <c r="R34" i="30447" s="1"/>
  <c r="C34" i="30447"/>
  <c r="E34" i="30447"/>
  <c r="D34" i="30447"/>
  <c r="E32" i="30447"/>
  <c r="F32" i="30447"/>
  <c r="C32" i="30447"/>
  <c r="G32" i="30447" s="1"/>
  <c r="E25" i="30447"/>
  <c r="F23" i="30447"/>
  <c r="F696" i="30447"/>
  <c r="F1086" i="30447"/>
  <c r="Q1035" i="30447"/>
  <c r="R1035" i="30447" s="1"/>
  <c r="E1035" i="30447"/>
  <c r="Q1014" i="30447"/>
  <c r="R1014" i="30447" s="1"/>
  <c r="C1014" i="30447"/>
  <c r="G1014" i="30447" s="1"/>
  <c r="E1014" i="30447"/>
  <c r="F1014" i="30447"/>
  <c r="D1014" i="30447"/>
  <c r="C985" i="30447"/>
  <c r="Q973" i="30447"/>
  <c r="R973" i="30447" s="1"/>
  <c r="D973" i="30447"/>
  <c r="E915" i="30447"/>
  <c r="C915" i="30447"/>
  <c r="D915" i="30447"/>
  <c r="F897" i="30447"/>
  <c r="C897" i="30447"/>
  <c r="Q859" i="30447"/>
  <c r="R859" i="30447" s="1"/>
  <c r="F857" i="30447"/>
  <c r="Q857" i="30447"/>
  <c r="R857" i="30447" s="1"/>
  <c r="D852" i="30447"/>
  <c r="Q852" i="30447"/>
  <c r="R852" i="30447" s="1"/>
  <c r="C850" i="30447"/>
  <c r="F850" i="30447"/>
  <c r="Q750" i="30447"/>
  <c r="R750" i="30447" s="1"/>
  <c r="F750" i="30447"/>
  <c r="Q743" i="30447"/>
  <c r="R743" i="30447" s="1"/>
  <c r="D743" i="30447"/>
  <c r="J743" i="30447"/>
  <c r="M743" i="30447" s="1"/>
  <c r="Q585" i="30447"/>
  <c r="R585" i="30447" s="1"/>
  <c r="C585" i="30447"/>
  <c r="F585" i="30447"/>
  <c r="D585" i="30447"/>
  <c r="C568" i="30447"/>
  <c r="C510" i="30447"/>
  <c r="Q487" i="30447"/>
  <c r="R487" i="30447" s="1"/>
  <c r="C487" i="30447"/>
  <c r="G487" i="30447" s="1"/>
  <c r="D487" i="30447"/>
  <c r="Q425" i="30447"/>
  <c r="R425" i="30447" s="1"/>
  <c r="E425" i="30447"/>
  <c r="F425" i="30447"/>
  <c r="Q178" i="30447"/>
  <c r="R178" i="30447" s="1"/>
  <c r="D178" i="30447"/>
  <c r="E178" i="30447"/>
  <c r="F1090" i="30447"/>
  <c r="Q1018" i="30447"/>
  <c r="R1018" i="30447" s="1"/>
  <c r="E1003" i="30447"/>
  <c r="F991" i="30447"/>
  <c r="D991" i="30447"/>
  <c r="Q976" i="30447"/>
  <c r="R976" i="30447" s="1"/>
  <c r="E976" i="30447"/>
  <c r="C976" i="30447"/>
  <c r="G976" i="30447" s="1"/>
  <c r="D976" i="30447"/>
  <c r="E967" i="30447"/>
  <c r="F967" i="30447"/>
  <c r="Q964" i="30447"/>
  <c r="R964" i="30447" s="1"/>
  <c r="Q882" i="30447"/>
  <c r="R882" i="30447" s="1"/>
  <c r="F882" i="30447"/>
  <c r="Q791" i="30447"/>
  <c r="R791" i="30447" s="1"/>
  <c r="E791" i="30447"/>
  <c r="Q787" i="30447"/>
  <c r="R787" i="30447" s="1"/>
  <c r="Q765" i="30447"/>
  <c r="R765" i="30447" s="1"/>
  <c r="Q749" i="30447"/>
  <c r="R749" i="30447" s="1"/>
  <c r="D716" i="30447"/>
  <c r="Q716" i="30447"/>
  <c r="R716" i="30447" s="1"/>
  <c r="Q454" i="30447"/>
  <c r="R454" i="30447" s="1"/>
  <c r="E454" i="30447"/>
  <c r="Q390" i="30447"/>
  <c r="R390" i="30447" s="1"/>
  <c r="E390" i="30447"/>
  <c r="F390" i="30447"/>
  <c r="Q1075" i="30447"/>
  <c r="R1075" i="30447" s="1"/>
  <c r="E1075" i="30447"/>
  <c r="F1075" i="30447"/>
  <c r="C1023" i="30447"/>
  <c r="E1000" i="30447"/>
  <c r="F1000" i="30447"/>
  <c r="Q942" i="30447"/>
  <c r="R942" i="30447" s="1"/>
  <c r="F942" i="30447"/>
  <c r="C942" i="30447"/>
  <c r="D942" i="30447"/>
  <c r="Q907" i="30447"/>
  <c r="R907" i="30447" s="1"/>
  <c r="E907" i="30447"/>
  <c r="E864" i="30447"/>
  <c r="F832" i="30447"/>
  <c r="Q695" i="30447"/>
  <c r="R695" i="30447" s="1"/>
  <c r="E695" i="30447"/>
  <c r="F695" i="30447"/>
  <c r="Q677" i="30447"/>
  <c r="R677" i="30447" s="1"/>
  <c r="F677" i="30447"/>
  <c r="Q462" i="30447"/>
  <c r="R462" i="30447" s="1"/>
  <c r="F462" i="30447"/>
  <c r="Q469" i="30447"/>
  <c r="R469" i="30447" s="1"/>
  <c r="E469" i="30447"/>
  <c r="F469" i="30447"/>
  <c r="J465" i="30447"/>
  <c r="M465" i="30447" s="1"/>
  <c r="Q465" i="30447"/>
  <c r="R465" i="30447" s="1"/>
  <c r="E465" i="30447"/>
  <c r="J62" i="30447"/>
  <c r="M62" i="30447" s="1"/>
  <c r="Q1107" i="30447"/>
  <c r="R1107" i="30447" s="1"/>
  <c r="E1107" i="30447"/>
  <c r="F1107" i="30447"/>
  <c r="C1107" i="30447"/>
  <c r="D1107" i="30447"/>
  <c r="K1107" i="30447"/>
  <c r="F465" i="30447"/>
  <c r="J469" i="30447"/>
  <c r="M469" i="30447" s="1"/>
  <c r="C469" i="30447"/>
  <c r="Q872" i="30447"/>
  <c r="R872" i="30447" s="1"/>
  <c r="D872" i="30447"/>
  <c r="C872" i="30447"/>
  <c r="K872" i="30447"/>
  <c r="F872" i="30447"/>
  <c r="Q868" i="30447"/>
  <c r="R868" i="30447" s="1"/>
  <c r="D868" i="30447"/>
  <c r="K868" i="30447"/>
  <c r="D866" i="30447"/>
  <c r="C864" i="30447"/>
  <c r="G864" i="30447" s="1"/>
  <c r="D864" i="30447"/>
  <c r="F864" i="30447"/>
  <c r="E668" i="30447"/>
  <c r="Q668" i="30447"/>
  <c r="R668" i="30447" s="1"/>
  <c r="D666" i="30447"/>
  <c r="Q659" i="30447"/>
  <c r="R659" i="30447" s="1"/>
  <c r="D659" i="30447"/>
  <c r="F659" i="30447"/>
  <c r="J659" i="30447"/>
  <c r="M659" i="30447" s="1"/>
  <c r="F657" i="30447"/>
  <c r="C657" i="30447"/>
  <c r="K657" i="30447"/>
  <c r="J657" i="30447"/>
  <c r="M657" i="30447" s="1"/>
  <c r="D657" i="30447"/>
  <c r="Q512" i="30447"/>
  <c r="R512" i="30447" s="1"/>
  <c r="C512" i="30447"/>
  <c r="F512" i="30447"/>
  <c r="K512" i="30447"/>
  <c r="E512" i="30447"/>
  <c r="D512" i="30447"/>
  <c r="F510" i="30447"/>
  <c r="D510" i="30447"/>
  <c r="J510" i="30447"/>
  <c r="M510" i="30447" s="1"/>
  <c r="Q503" i="30447"/>
  <c r="R503" i="30447" s="1"/>
  <c r="D503" i="30447"/>
  <c r="E503" i="30447"/>
  <c r="F501" i="30447"/>
  <c r="Q501" i="30447"/>
  <c r="R501" i="30447" s="1"/>
  <c r="K501" i="30447"/>
  <c r="J501" i="30447"/>
  <c r="M501" i="30447" s="1"/>
  <c r="C501" i="30447"/>
  <c r="G501" i="30447" s="1"/>
  <c r="D501" i="30447"/>
  <c r="E499" i="30447"/>
  <c r="Q499" i="30447"/>
  <c r="R499" i="30447" s="1"/>
  <c r="D499" i="30447"/>
  <c r="J499" i="30447"/>
  <c r="M499" i="30447" s="1"/>
  <c r="Q496" i="30447"/>
  <c r="R496" i="30447" s="1"/>
  <c r="E496" i="30447"/>
  <c r="F496" i="30447"/>
  <c r="C496" i="30447"/>
  <c r="K496" i="30447"/>
  <c r="J496" i="30447"/>
  <c r="M496" i="30447" s="1"/>
  <c r="E485" i="30447"/>
  <c r="D485" i="30447"/>
  <c r="J485" i="30447"/>
  <c r="M485" i="30447" s="1"/>
  <c r="D476" i="30447"/>
  <c r="E476" i="30447"/>
  <c r="Q463" i="30447"/>
  <c r="R463" i="30447" s="1"/>
  <c r="K463" i="30447"/>
  <c r="D463" i="30447"/>
  <c r="F461" i="30447"/>
  <c r="C461" i="30447"/>
  <c r="E461" i="30447"/>
  <c r="J461" i="30447"/>
  <c r="M461" i="30447" s="1"/>
  <c r="Q455" i="30447"/>
  <c r="R455" i="30447" s="1"/>
  <c r="K455" i="30447"/>
  <c r="J455" i="30447"/>
  <c r="M455" i="30447" s="1"/>
  <c r="Q453" i="30447"/>
  <c r="R453" i="30447" s="1"/>
  <c r="E453" i="30447"/>
  <c r="C453" i="30447"/>
  <c r="J453" i="30447"/>
  <c r="M453" i="30447" s="1"/>
  <c r="F453" i="30447"/>
  <c r="E329" i="30447"/>
  <c r="Q327" i="30447"/>
  <c r="R327" i="30447" s="1"/>
  <c r="E327" i="30447"/>
  <c r="D327" i="30447"/>
  <c r="C327" i="30447"/>
  <c r="F325" i="30447"/>
  <c r="Q325" i="30447"/>
  <c r="R325" i="30447" s="1"/>
  <c r="E325" i="30447"/>
  <c r="Q323" i="30447"/>
  <c r="R323" i="30447" s="1"/>
  <c r="E323" i="30447"/>
  <c r="E321" i="30447"/>
  <c r="Q321" i="30447"/>
  <c r="R321" i="30447" s="1"/>
  <c r="D321" i="30447"/>
  <c r="K153" i="30447"/>
  <c r="E153" i="30447"/>
  <c r="C151" i="30447"/>
  <c r="D149" i="30447"/>
  <c r="E147" i="30447"/>
  <c r="D147" i="30447"/>
  <c r="F147" i="30447"/>
  <c r="E145" i="30447"/>
  <c r="F145" i="30447"/>
  <c r="Q118" i="30447"/>
  <c r="R118" i="30447" s="1"/>
  <c r="E118" i="30447"/>
  <c r="D118" i="30447"/>
  <c r="F118" i="30447"/>
  <c r="C118" i="30447"/>
  <c r="Q116" i="30447"/>
  <c r="R116" i="30447" s="1"/>
  <c r="J116" i="30447"/>
  <c r="M116" i="30447" s="1"/>
  <c r="F116" i="30447"/>
  <c r="D116" i="30447"/>
  <c r="Q114" i="30447"/>
  <c r="R114" i="30447" s="1"/>
  <c r="E114" i="30447"/>
  <c r="F114" i="30447"/>
  <c r="C114" i="30447"/>
  <c r="G114" i="30447" s="1"/>
  <c r="Q71" i="30447"/>
  <c r="R71" i="30447" s="1"/>
  <c r="K71" i="30447"/>
  <c r="C71" i="30447"/>
  <c r="G71" i="30447" s="1"/>
  <c r="J71" i="30447"/>
  <c r="M71" i="30447" s="1"/>
  <c r="D35" i="30447"/>
  <c r="E31" i="30447"/>
  <c r="Q31" i="30447"/>
  <c r="R31" i="30447" s="1"/>
  <c r="C31" i="30447"/>
  <c r="K31" i="30447"/>
  <c r="J31" i="30447"/>
  <c r="M31" i="30447" s="1"/>
  <c r="E29" i="30447"/>
  <c r="F29" i="30447"/>
  <c r="Q29" i="30447"/>
  <c r="R29" i="30447" s="1"/>
  <c r="C29" i="30447"/>
  <c r="J29" i="30447"/>
  <c r="M29" i="30447" s="1"/>
  <c r="F27" i="30447"/>
  <c r="Q27" i="30447"/>
  <c r="R27" i="30447" s="1"/>
  <c r="D27" i="30447"/>
  <c r="K25" i="30447"/>
  <c r="J25" i="30447"/>
  <c r="M25" i="30447" s="1"/>
  <c r="Q23" i="30447"/>
  <c r="R23" i="30447" s="1"/>
  <c r="D23" i="30447"/>
  <c r="C23" i="30447"/>
  <c r="K23" i="30447"/>
  <c r="J23" i="30447"/>
  <c r="M23" i="30447" s="1"/>
  <c r="F21" i="30447"/>
  <c r="E21" i="30447"/>
  <c r="C21" i="30447"/>
  <c r="G21" i="30447" s="1"/>
  <c r="D21" i="30447"/>
  <c r="Q21" i="30447"/>
  <c r="R21" i="30447" s="1"/>
  <c r="K19" i="30447"/>
  <c r="D19" i="30447"/>
  <c r="Q864" i="30447"/>
  <c r="R864" i="30447" s="1"/>
  <c r="Q510" i="30447"/>
  <c r="R510" i="30447" s="1"/>
  <c r="E23" i="30447"/>
  <c r="F73" i="30447"/>
  <c r="J664" i="30447"/>
  <c r="M664" i="30447" s="1"/>
  <c r="F108" i="30447"/>
  <c r="C664" i="30447"/>
  <c r="F868" i="30447"/>
  <c r="K472" i="30447"/>
  <c r="F472" i="30447"/>
  <c r="D69" i="30447"/>
  <c r="E62" i="30447"/>
  <c r="Q69" i="30447"/>
  <c r="R69" i="30447" s="1"/>
  <c r="F666" i="30447"/>
  <c r="J149" i="30447"/>
  <c r="M149" i="30447" s="1"/>
  <c r="D67" i="30447"/>
  <c r="F67" i="30447"/>
  <c r="Q461" i="30447"/>
  <c r="R461" i="30447" s="1"/>
  <c r="D465" i="30447"/>
  <c r="F151" i="30447"/>
  <c r="D461" i="30447"/>
  <c r="C465" i="30447"/>
  <c r="J1107" i="30447"/>
  <c r="M1107" i="30447" s="1"/>
  <c r="J505" i="30447"/>
  <c r="M505" i="30447" s="1"/>
  <c r="K499" i="30447"/>
  <c r="D870" i="30447"/>
  <c r="D474" i="30447"/>
  <c r="D33" i="30447"/>
  <c r="F455" i="30447"/>
  <c r="D31" i="30447"/>
  <c r="J321" i="30447"/>
  <c r="M321" i="30447" s="1"/>
  <c r="E872" i="30447"/>
  <c r="E455" i="30447"/>
  <c r="C476" i="30447"/>
  <c r="G476" i="30447" s="1"/>
  <c r="D664" i="30447"/>
  <c r="E6" i="30447"/>
  <c r="C25" i="30447"/>
  <c r="C323" i="30447"/>
  <c r="C668" i="30447"/>
  <c r="C325" i="30447"/>
  <c r="C455" i="30447"/>
  <c r="G455" i="30447" s="1"/>
  <c r="K116" i="30447"/>
  <c r="F31" i="30447"/>
  <c r="Q147" i="30447"/>
  <c r="R147" i="30447" s="1"/>
  <c r="F499" i="30447"/>
  <c r="E657" i="30447"/>
  <c r="E510" i="30447"/>
  <c r="E71" i="30447"/>
  <c r="Q1049" i="30447"/>
  <c r="R1049" i="30447" s="1"/>
  <c r="F1049" i="30447"/>
  <c r="C1049" i="30447"/>
  <c r="E765" i="30447"/>
  <c r="D765" i="30447"/>
  <c r="J765" i="30447"/>
  <c r="M765" i="30447" s="1"/>
  <c r="F765" i="30447"/>
  <c r="J763" i="30447"/>
  <c r="M763" i="30447" s="1"/>
  <c r="K763" i="30447"/>
  <c r="F763" i="30447"/>
  <c r="C730" i="30447"/>
  <c r="D730" i="30447"/>
  <c r="E730" i="30447"/>
  <c r="E728" i="30447"/>
  <c r="C728" i="30447"/>
  <c r="J726" i="30447"/>
  <c r="M726" i="30447" s="1"/>
  <c r="F722" i="30447"/>
  <c r="C722" i="30447"/>
  <c r="G722" i="30447" s="1"/>
  <c r="Q631" i="30447"/>
  <c r="R631" i="30447" s="1"/>
  <c r="K631" i="30447"/>
  <c r="C631" i="30447"/>
  <c r="F631" i="30447"/>
  <c r="Q467" i="30447"/>
  <c r="R467" i="30447" s="1"/>
  <c r="D467" i="30447"/>
  <c r="C467" i="30447"/>
  <c r="K467" i="30447"/>
  <c r="Q6" i="30447"/>
  <c r="R6" i="30447" s="1"/>
  <c r="D6" i="30447"/>
  <c r="F6" i="30447"/>
  <c r="J6" i="30447"/>
  <c r="M6" i="30447" s="1"/>
  <c r="D62" i="30447"/>
  <c r="J467" i="30447"/>
  <c r="M467" i="30447" s="1"/>
  <c r="F25" i="30447"/>
  <c r="F112" i="30447"/>
  <c r="F664" i="30447"/>
  <c r="D73" i="30447"/>
  <c r="Q664" i="30447"/>
  <c r="R664" i="30447" s="1"/>
  <c r="E868" i="30447"/>
  <c r="E860" i="30447"/>
  <c r="J69" i="30447"/>
  <c r="M69" i="30447" s="1"/>
  <c r="E472" i="30447"/>
  <c r="F62" i="30447"/>
  <c r="Q62" i="30447"/>
  <c r="R62" i="30447" s="1"/>
  <c r="E69" i="30447"/>
  <c r="E666" i="30447"/>
  <c r="E37" i="30447"/>
  <c r="F149" i="30447"/>
  <c r="C67" i="30447"/>
  <c r="G67" i="30447" s="1"/>
  <c r="K151" i="30447"/>
  <c r="C463" i="30447"/>
  <c r="J476" i="30447"/>
  <c r="M476" i="30447" s="1"/>
  <c r="J870" i="30447"/>
  <c r="M870" i="30447" s="1"/>
  <c r="J668" i="30447"/>
  <c r="M668" i="30447" s="1"/>
  <c r="K21" i="30447"/>
  <c r="D145" i="30447"/>
  <c r="D496" i="30447"/>
  <c r="K664" i="30447"/>
  <c r="J864" i="30447"/>
  <c r="M864" i="30447" s="1"/>
  <c r="J114" i="30447"/>
  <c r="M114" i="30447" s="1"/>
  <c r="E631" i="30447"/>
  <c r="F503" i="30447"/>
  <c r="E664" i="30447"/>
  <c r="C659" i="30447"/>
  <c r="C27" i="30447"/>
  <c r="G27" i="30447" s="1"/>
  <c r="C145" i="30447"/>
  <c r="C19" i="30447"/>
  <c r="C499" i="30447"/>
  <c r="D114" i="30447"/>
  <c r="C116" i="30447"/>
  <c r="E33" i="30447"/>
  <c r="F321" i="30447"/>
  <c r="F467" i="30447"/>
  <c r="E501" i="30447"/>
  <c r="Q657" i="30447"/>
  <c r="R657" i="30447" s="1"/>
  <c r="E116" i="30447"/>
  <c r="D962" i="30447"/>
  <c r="C962" i="30447"/>
  <c r="C820" i="30447"/>
  <c r="G820" i="30447" s="1"/>
  <c r="F820" i="30447"/>
  <c r="F816" i="30447"/>
  <c r="C816" i="30447"/>
  <c r="Q816" i="30447"/>
  <c r="R816" i="30447" s="1"/>
  <c r="E816" i="30447"/>
  <c r="E745" i="30447"/>
  <c r="Q745" i="30447"/>
  <c r="R745" i="30447" s="1"/>
  <c r="F745" i="30447"/>
  <c r="C745" i="30447"/>
  <c r="E737" i="30447"/>
  <c r="C737" i="30447"/>
  <c r="G737" i="30447" s="1"/>
  <c r="C710" i="30447"/>
  <c r="D710" i="30447"/>
  <c r="F701" i="30447"/>
  <c r="Q701" i="30447"/>
  <c r="R701" i="30447" s="1"/>
  <c r="D699" i="30447"/>
  <c r="E699" i="30447"/>
  <c r="C697" i="30447"/>
  <c r="G697" i="30447" s="1"/>
  <c r="D697" i="30447"/>
  <c r="C695" i="30447"/>
  <c r="G695" i="30447" s="1"/>
  <c r="D695" i="30447"/>
  <c r="E624" i="30447"/>
  <c r="F624" i="30447"/>
  <c r="Q624" i="30447"/>
  <c r="R624" i="30447" s="1"/>
  <c r="F622" i="30447"/>
  <c r="Q622" i="30447"/>
  <c r="R622" i="30447" s="1"/>
  <c r="Q553" i="30447"/>
  <c r="R553" i="30447" s="1"/>
  <c r="F553" i="30447"/>
  <c r="F529" i="30447"/>
  <c r="Q529" i="30447"/>
  <c r="R529" i="30447" s="1"/>
  <c r="Q525" i="30447"/>
  <c r="R525" i="30447" s="1"/>
  <c r="F525" i="30447"/>
  <c r="F519" i="30447"/>
  <c r="Q519" i="30447"/>
  <c r="R519" i="30447" s="1"/>
  <c r="E492" i="30447"/>
  <c r="E397" i="30447"/>
  <c r="F397" i="30447"/>
  <c r="E361" i="30447"/>
  <c r="Q361" i="30447"/>
  <c r="R361" i="30447" s="1"/>
  <c r="Q359" i="30447"/>
  <c r="R359" i="30447" s="1"/>
  <c r="E359" i="30447"/>
  <c r="F258" i="30447"/>
  <c r="Q258" i="30447"/>
  <c r="R258" i="30447" s="1"/>
  <c r="Q256" i="30447"/>
  <c r="R256" i="30447" s="1"/>
  <c r="F256" i="30447"/>
  <c r="Q254" i="30447"/>
  <c r="R254" i="30447" s="1"/>
  <c r="F254" i="30447"/>
  <c r="Q252" i="30447"/>
  <c r="R252" i="30447" s="1"/>
  <c r="E252" i="30447"/>
  <c r="Q248" i="30447"/>
  <c r="R248" i="30447" s="1"/>
  <c r="E248" i="30447"/>
  <c r="F248" i="30447"/>
  <c r="Q160" i="30447"/>
  <c r="R160" i="30447" s="1"/>
  <c r="Q92" i="30447"/>
  <c r="R92" i="30447" s="1"/>
  <c r="E92" i="30447"/>
  <c r="Q90" i="30447"/>
  <c r="R90" i="30447" s="1"/>
  <c r="E90" i="30447"/>
  <c r="F90" i="30447"/>
  <c r="E88" i="30447"/>
  <c r="F88" i="30447"/>
  <c r="Q88" i="30447"/>
  <c r="R88" i="30447" s="1"/>
  <c r="Q996" i="30447"/>
  <c r="R996" i="30447" s="1"/>
  <c r="E996" i="30447"/>
  <c r="C996" i="30447"/>
  <c r="Q971" i="30447"/>
  <c r="R971" i="30447" s="1"/>
  <c r="E971" i="30447"/>
  <c r="C967" i="30447"/>
  <c r="G967" i="30447" s="1"/>
  <c r="Q967" i="30447"/>
  <c r="R967" i="30447" s="1"/>
  <c r="Q965" i="30447"/>
  <c r="R965" i="30447" s="1"/>
  <c r="C965" i="30447"/>
  <c r="G965" i="30447" s="1"/>
  <c r="F965" i="30447"/>
  <c r="C946" i="30447"/>
  <c r="Q946" i="30447"/>
  <c r="R946" i="30447" s="1"/>
  <c r="F845" i="30447"/>
  <c r="D845" i="30447"/>
  <c r="Q429" i="30447"/>
  <c r="R429" i="30447" s="1"/>
  <c r="E429" i="30447"/>
  <c r="Q423" i="30447"/>
  <c r="R423" i="30447" s="1"/>
  <c r="E423" i="30447"/>
  <c r="Q378" i="30447"/>
  <c r="R378" i="30447" s="1"/>
  <c r="F378" i="30447"/>
  <c r="Q372" i="30447"/>
  <c r="R372" i="30447" s="1"/>
  <c r="E372" i="30447"/>
  <c r="E370" i="30447"/>
  <c r="F370" i="30447"/>
  <c r="Q1100" i="30447"/>
  <c r="R1100" i="30447" s="1"/>
  <c r="C1100" i="30447"/>
  <c r="G1100" i="30447" s="1"/>
  <c r="Q1084" i="30447"/>
  <c r="R1084" i="30447" s="1"/>
  <c r="C1084" i="30447"/>
  <c r="Q1076" i="30447"/>
  <c r="R1076" i="30447" s="1"/>
  <c r="Q997" i="30447"/>
  <c r="R997" i="30447" s="1"/>
  <c r="Q813" i="30447"/>
  <c r="R813" i="30447" s="1"/>
  <c r="C813" i="30447"/>
  <c r="G813" i="30447" s="1"/>
  <c r="D813" i="30447"/>
  <c r="Q803" i="30447"/>
  <c r="R803" i="30447" s="1"/>
  <c r="E803" i="30447"/>
  <c r="Q774" i="30447"/>
  <c r="R774" i="30447" s="1"/>
  <c r="F774" i="30447"/>
  <c r="E406" i="30447"/>
  <c r="F406" i="30447"/>
  <c r="Q204" i="30447"/>
  <c r="R204" i="30447" s="1"/>
  <c r="E204" i="30447"/>
  <c r="E200" i="30447"/>
  <c r="F200" i="30447"/>
  <c r="Q154" i="30447"/>
  <c r="R154" i="30447" s="1"/>
  <c r="E154" i="30447"/>
  <c r="E142" i="30447"/>
  <c r="F142" i="30447"/>
  <c r="Q121" i="30447"/>
  <c r="R121" i="30447" s="1"/>
  <c r="E121" i="30447"/>
  <c r="E939" i="30447"/>
  <c r="Q939" i="30447"/>
  <c r="R939" i="30447" s="1"/>
  <c r="F939" i="30447"/>
  <c r="E922" i="30447"/>
  <c r="D922" i="30447"/>
  <c r="D842" i="30447"/>
  <c r="E842" i="30447"/>
  <c r="C838" i="30447"/>
  <c r="Q838" i="30447"/>
  <c r="R838" i="30447" s="1"/>
  <c r="D838" i="30447"/>
  <c r="E670" i="30447"/>
  <c r="Q670" i="30447"/>
  <c r="R670" i="30447" s="1"/>
  <c r="E626" i="30447"/>
  <c r="F626" i="30447"/>
  <c r="F564" i="30447"/>
  <c r="E564" i="30447"/>
  <c r="Q64" i="30447"/>
  <c r="R64" i="30447" s="1"/>
  <c r="E64" i="30447"/>
  <c r="Q5" i="30447"/>
  <c r="R5" i="30447" s="1"/>
  <c r="D5" i="30447"/>
  <c r="K5" i="30447"/>
  <c r="Q1094" i="30447"/>
  <c r="R1094" i="30447" s="1"/>
  <c r="C1094" i="30447"/>
  <c r="E1094" i="30447"/>
  <c r="J1094" i="30447"/>
  <c r="M1094" i="30447" s="1"/>
  <c r="Q1074" i="30447"/>
  <c r="R1074" i="30447" s="1"/>
  <c r="C1074" i="30447"/>
  <c r="D1074" i="30447"/>
  <c r="F1070" i="30447"/>
  <c r="E1068" i="30447"/>
  <c r="F1068" i="30447"/>
  <c r="K1068" i="30447"/>
  <c r="D1066" i="30447"/>
  <c r="J1066" i="30447"/>
  <c r="M1066" i="30447" s="1"/>
  <c r="C1066" i="30447"/>
  <c r="Q1050" i="30447"/>
  <c r="R1050" i="30447" s="1"/>
  <c r="D1050" i="30447"/>
  <c r="C1050" i="30447"/>
  <c r="E1038" i="30447"/>
  <c r="J1038" i="30447"/>
  <c r="M1038" i="30447" s="1"/>
  <c r="F1027" i="30447"/>
  <c r="E1027" i="30447"/>
  <c r="Q1025" i="30447"/>
  <c r="R1025" i="30447" s="1"/>
  <c r="D1025" i="30447"/>
  <c r="E1025" i="30447"/>
  <c r="F1025" i="30447"/>
  <c r="Q1023" i="30447"/>
  <c r="R1023" i="30447" s="1"/>
  <c r="J1023" i="30447"/>
  <c r="M1023" i="30447" s="1"/>
  <c r="K1021" i="30447"/>
  <c r="Q1021" i="30447"/>
  <c r="R1021" i="30447" s="1"/>
  <c r="E1021" i="30447"/>
  <c r="F1019" i="30447"/>
  <c r="C1019" i="30447"/>
  <c r="D1019" i="30447"/>
  <c r="K1019" i="30447"/>
  <c r="Q1015" i="30447"/>
  <c r="R1015" i="30447" s="1"/>
  <c r="E1010" i="30447"/>
  <c r="D1010" i="30447"/>
  <c r="E1008" i="30447"/>
  <c r="D1008" i="30447"/>
  <c r="K1008" i="30447"/>
  <c r="F1008" i="30447"/>
  <c r="Q1008" i="30447"/>
  <c r="R1008" i="30447" s="1"/>
  <c r="F1006" i="30447"/>
  <c r="F1004" i="30447"/>
  <c r="D649" i="30447"/>
  <c r="D647" i="30447"/>
  <c r="J647" i="30447"/>
  <c r="M647" i="30447" s="1"/>
  <c r="Q615" i="30447"/>
  <c r="R615" i="30447" s="1"/>
  <c r="F615" i="30447"/>
  <c r="C615" i="30447"/>
  <c r="K615" i="30447"/>
  <c r="D615" i="30447"/>
  <c r="E615" i="30447"/>
  <c r="Q534" i="30447"/>
  <c r="R534" i="30447" s="1"/>
  <c r="F534" i="30447"/>
  <c r="C534" i="30447"/>
  <c r="D534" i="30447"/>
  <c r="J534" i="30447"/>
  <c r="M534" i="30447" s="1"/>
  <c r="E534" i="30447"/>
  <c r="C273" i="30447"/>
  <c r="D273" i="30447"/>
  <c r="Q136" i="30447"/>
  <c r="R136" i="30447" s="1"/>
  <c r="E136" i="30447"/>
  <c r="C136" i="30447"/>
  <c r="D136" i="30447"/>
  <c r="F136" i="30447"/>
  <c r="E134" i="30447"/>
  <c r="F134" i="30447"/>
  <c r="D134" i="30447"/>
  <c r="C134" i="30447"/>
  <c r="G134" i="30447" s="1"/>
  <c r="Q132" i="30447"/>
  <c r="R132" i="30447" s="1"/>
  <c r="E132" i="30447"/>
  <c r="K132" i="30447"/>
  <c r="F132" i="30447"/>
  <c r="C132" i="30447"/>
  <c r="E130" i="30447"/>
  <c r="F130" i="30447"/>
  <c r="C130" i="30447"/>
  <c r="Q130" i="30447"/>
  <c r="R130" i="30447" s="1"/>
  <c r="J130" i="30447"/>
  <c r="M130" i="30447" s="1"/>
  <c r="C112" i="30447"/>
  <c r="G112" i="30447" s="1"/>
  <c r="D106" i="30447"/>
  <c r="J101" i="30447"/>
  <c r="M101" i="30447" s="1"/>
  <c r="K101" i="30447"/>
  <c r="Q99" i="30447"/>
  <c r="R99" i="30447" s="1"/>
  <c r="D99" i="30447"/>
  <c r="K99" i="30447"/>
  <c r="Q97" i="30447"/>
  <c r="R97" i="30447" s="1"/>
  <c r="E97" i="30447"/>
  <c r="C97" i="30447"/>
  <c r="J97" i="30447"/>
  <c r="M97" i="30447" s="1"/>
  <c r="F97" i="30447"/>
  <c r="D97" i="30447"/>
  <c r="J49" i="30447"/>
  <c r="M49" i="30447" s="1"/>
  <c r="D49" i="30447"/>
  <c r="J42" i="30447"/>
  <c r="M42" i="30447" s="1"/>
  <c r="C42" i="30447"/>
  <c r="Q38" i="30447"/>
  <c r="R38" i="30447" s="1"/>
  <c r="K38" i="30447"/>
  <c r="F38" i="30447"/>
  <c r="D38" i="30447"/>
  <c r="C38" i="30447"/>
  <c r="J38" i="30447"/>
  <c r="M38" i="30447" s="1"/>
  <c r="C9" i="30447"/>
  <c r="J9" i="30447"/>
  <c r="M9" i="30447" s="1"/>
  <c r="F7" i="30447"/>
  <c r="D7" i="30447"/>
  <c r="C7" i="30447"/>
  <c r="Q7" i="30447"/>
  <c r="R7" i="30447" s="1"/>
  <c r="K7" i="30447"/>
  <c r="E1023" i="30447"/>
  <c r="D101" i="30447"/>
  <c r="E108" i="30447"/>
  <c r="D1072" i="30447"/>
  <c r="J5" i="30447"/>
  <c r="M5" i="30447" s="1"/>
  <c r="Q1066" i="30447"/>
  <c r="R1066" i="30447" s="1"/>
  <c r="K13" i="30447"/>
  <c r="C1109" i="30447"/>
  <c r="G1109" i="30447" s="1"/>
  <c r="E11" i="30447"/>
  <c r="E15" i="30447"/>
  <c r="K17" i="30447"/>
  <c r="F17" i="30447"/>
  <c r="F1045" i="30447"/>
  <c r="C1070" i="30447"/>
  <c r="K647" i="30447"/>
  <c r="J132" i="30447"/>
  <c r="M132" i="30447" s="1"/>
  <c r="J134" i="30447"/>
  <c r="M134" i="30447" s="1"/>
  <c r="J7" i="30447"/>
  <c r="M7" i="30447" s="1"/>
  <c r="J1017" i="30447"/>
  <c r="M1017" i="30447" s="1"/>
  <c r="D55" i="30447"/>
  <c r="J1006" i="30447"/>
  <c r="M1006" i="30447" s="1"/>
  <c r="K97" i="30447"/>
  <c r="E1004" i="30447"/>
  <c r="D9" i="30447"/>
  <c r="C647" i="30447"/>
  <c r="J1021" i="30447"/>
  <c r="M1021" i="30447" s="1"/>
  <c r="C1008" i="30447"/>
  <c r="F1094" i="30447"/>
  <c r="F1023" i="30447"/>
  <c r="Q1004" i="30447"/>
  <c r="R1004" i="30447" s="1"/>
  <c r="C1027" i="30447"/>
  <c r="G1027" i="30447" s="1"/>
  <c r="F273" i="30447"/>
  <c r="E273" i="30447"/>
  <c r="Q1017" i="30447"/>
  <c r="R1017" i="30447" s="1"/>
  <c r="Q1038" i="30447"/>
  <c r="R1038" i="30447" s="1"/>
  <c r="E110" i="30447"/>
  <c r="F101" i="30447"/>
  <c r="K112" i="30447"/>
  <c r="Q101" i="30447"/>
  <c r="R101" i="30447" s="1"/>
  <c r="C106" i="30447"/>
  <c r="D112" i="30447"/>
  <c r="C1072" i="30447"/>
  <c r="C5" i="30447"/>
  <c r="G5" i="30447" s="1"/>
  <c r="C1006" i="30447"/>
  <c r="E1066" i="30447"/>
  <c r="C1068" i="30447"/>
  <c r="J13" i="30447"/>
  <c r="M13" i="30447" s="1"/>
  <c r="J15" i="30447"/>
  <c r="M15" i="30447" s="1"/>
  <c r="F15" i="30447"/>
  <c r="Q17" i="30447"/>
  <c r="R17" i="30447" s="1"/>
  <c r="F649" i="30447"/>
  <c r="C1045" i="30447"/>
  <c r="Q1045" i="30447"/>
  <c r="R1045" i="30447" s="1"/>
  <c r="D1070" i="30447"/>
  <c r="Q1070" i="30447"/>
  <c r="R1070" i="30447" s="1"/>
  <c r="Q15" i="30447"/>
  <c r="R15" i="30447" s="1"/>
  <c r="E7" i="30447"/>
  <c r="Q647" i="30447"/>
  <c r="R647" i="30447" s="1"/>
  <c r="J53" i="30447"/>
  <c r="M53" i="30447" s="1"/>
  <c r="F1017" i="30447"/>
  <c r="D1017" i="30447"/>
  <c r="C99" i="30447"/>
  <c r="F99" i="30447"/>
  <c r="E38" i="30447"/>
  <c r="F1066" i="30447"/>
  <c r="C1004" i="30447"/>
  <c r="G1004" i="30447" s="1"/>
  <c r="C1025" i="30447"/>
  <c r="D1098" i="30447"/>
  <c r="Q1098" i="30447"/>
  <c r="R1098" i="30447" s="1"/>
  <c r="C1098" i="30447"/>
  <c r="F1098" i="30447"/>
  <c r="Q1091" i="30447"/>
  <c r="R1091" i="30447" s="1"/>
  <c r="C1091" i="30447"/>
  <c r="F1091" i="30447"/>
  <c r="K1091" i="30447"/>
  <c r="Q1082" i="30447"/>
  <c r="R1082" i="30447" s="1"/>
  <c r="J1080" i="30447"/>
  <c r="M1080" i="30447" s="1"/>
  <c r="D1080" i="30447"/>
  <c r="C1078" i="30447"/>
  <c r="Q1033" i="30447"/>
  <c r="R1033" i="30447" s="1"/>
  <c r="C1033" i="30447"/>
  <c r="E1033" i="30447"/>
  <c r="D1033" i="30447"/>
  <c r="J1033" i="30447"/>
  <c r="M1033" i="30447" s="1"/>
  <c r="K1033" i="30447"/>
  <c r="C1031" i="30447"/>
  <c r="K1031" i="30447"/>
  <c r="E1031" i="30447"/>
  <c r="C1029" i="30447"/>
  <c r="K1029" i="30447"/>
  <c r="Q994" i="30447"/>
  <c r="R994" i="30447" s="1"/>
  <c r="C994" i="30447"/>
  <c r="D994" i="30447"/>
  <c r="F994" i="30447"/>
  <c r="E994" i="30447"/>
  <c r="C992" i="30447"/>
  <c r="G992" i="30447" s="1"/>
  <c r="J992" i="30447"/>
  <c r="M992" i="30447" s="1"/>
  <c r="C990" i="30447"/>
  <c r="G990" i="30447" s="1"/>
  <c r="E983" i="30447"/>
  <c r="J983" i="30447"/>
  <c r="M983" i="30447" s="1"/>
  <c r="E981" i="30447"/>
  <c r="F981" i="30447"/>
  <c r="C981" i="30447"/>
  <c r="Q958" i="30447"/>
  <c r="R958" i="30447" s="1"/>
  <c r="F958" i="30447"/>
  <c r="D958" i="30447"/>
  <c r="E958" i="30447"/>
  <c r="J958" i="30447"/>
  <c r="M958" i="30447" s="1"/>
  <c r="C958" i="30447"/>
  <c r="G958" i="30447" s="1"/>
  <c r="C956" i="30447"/>
  <c r="G956" i="30447" s="1"/>
  <c r="J956" i="30447"/>
  <c r="M956" i="30447" s="1"/>
  <c r="Q954" i="30447"/>
  <c r="R954" i="30447" s="1"/>
  <c r="E954" i="30447"/>
  <c r="F954" i="30447"/>
  <c r="C952" i="30447"/>
  <c r="G952" i="30447" s="1"/>
  <c r="E952" i="30447"/>
  <c r="D950" i="30447"/>
  <c r="J950" i="30447"/>
  <c r="M950" i="30447" s="1"/>
  <c r="Q898" i="30447"/>
  <c r="R898" i="30447" s="1"/>
  <c r="C898" i="30447"/>
  <c r="G898" i="30447" s="1"/>
  <c r="Q896" i="30447"/>
  <c r="R896" i="30447" s="1"/>
  <c r="C896" i="30447"/>
  <c r="F896" i="30447"/>
  <c r="K896" i="30447"/>
  <c r="E896" i="30447"/>
  <c r="J896" i="30447"/>
  <c r="M896" i="30447" s="1"/>
  <c r="Q885" i="30447"/>
  <c r="R885" i="30447" s="1"/>
  <c r="C885" i="30447"/>
  <c r="K883" i="30447"/>
  <c r="C883" i="30447"/>
  <c r="Q881" i="30447"/>
  <c r="R881" i="30447" s="1"/>
  <c r="F881" i="30447"/>
  <c r="C881" i="30447"/>
  <c r="G881" i="30447" s="1"/>
  <c r="Q879" i="30447"/>
  <c r="R879" i="30447" s="1"/>
  <c r="J879" i="30447"/>
  <c r="M879" i="30447" s="1"/>
  <c r="F879" i="30447"/>
  <c r="K879" i="30447"/>
  <c r="C879" i="30447"/>
  <c r="E879" i="30447"/>
  <c r="D879" i="30447"/>
  <c r="Q836" i="30447"/>
  <c r="R836" i="30447" s="1"/>
  <c r="E836" i="30447"/>
  <c r="F836" i="30447"/>
  <c r="D836" i="30447"/>
  <c r="C836" i="30447"/>
  <c r="D1021" i="30447"/>
  <c r="Q134" i="30447"/>
  <c r="R134" i="30447" s="1"/>
  <c r="D1038" i="30447"/>
  <c r="E101" i="30447"/>
  <c r="Q1072" i="30447"/>
  <c r="R1072" i="30447" s="1"/>
  <c r="D1006" i="30447"/>
  <c r="Q1068" i="30447"/>
  <c r="R1068" i="30447" s="1"/>
  <c r="C13" i="30447"/>
  <c r="G13" i="30447" s="1"/>
  <c r="C649" i="30447"/>
  <c r="J1019" i="30447"/>
  <c r="M1019" i="30447" s="1"/>
  <c r="J1008" i="30447"/>
  <c r="M1008" i="30447" s="1"/>
  <c r="F1050" i="30447"/>
  <c r="Q9" i="30447"/>
  <c r="R9" i="30447" s="1"/>
  <c r="C1021" i="30447"/>
  <c r="G1021" i="30447" s="1"/>
  <c r="D1047" i="30447"/>
  <c r="E112" i="30447"/>
  <c r="C1038" i="30447"/>
  <c r="Q273" i="30447"/>
  <c r="R273" i="30447" s="1"/>
  <c r="F106" i="30447"/>
  <c r="D110" i="30447"/>
  <c r="E5" i="30447"/>
  <c r="E1006" i="30447"/>
  <c r="D1068" i="30447"/>
  <c r="Q1109" i="30447"/>
  <c r="R1109" i="30447" s="1"/>
  <c r="F11" i="30447"/>
  <c r="E13" i="30447"/>
  <c r="C15" i="30447"/>
  <c r="C17" i="30447"/>
  <c r="J649" i="30447"/>
  <c r="M649" i="30447" s="1"/>
  <c r="E649" i="30447"/>
  <c r="D1045" i="30447"/>
  <c r="J1070" i="30447"/>
  <c r="M1070" i="30447" s="1"/>
  <c r="F647" i="30447"/>
  <c r="J1004" i="30447"/>
  <c r="M1004" i="30447" s="1"/>
  <c r="J136" i="30447"/>
  <c r="M136" i="30447" s="1"/>
  <c r="J1068" i="30447"/>
  <c r="M1068" i="30447" s="1"/>
  <c r="J106" i="30447"/>
  <c r="M106" i="30447" s="1"/>
  <c r="J1074" i="30447"/>
  <c r="M1074" i="30447" s="1"/>
  <c r="D132" i="30447"/>
  <c r="K1027" i="30447"/>
  <c r="E1050" i="30447"/>
  <c r="F9" i="30447"/>
  <c r="E9" i="30447"/>
  <c r="F1105" i="30447"/>
  <c r="K1099" i="30447"/>
  <c r="Q1099" i="30447"/>
  <c r="R1099" i="30447" s="1"/>
  <c r="D725" i="30447"/>
  <c r="J725" i="30447"/>
  <c r="M725" i="30447" s="1"/>
  <c r="D683" i="30447"/>
  <c r="C683" i="30447"/>
  <c r="G683" i="30447" s="1"/>
  <c r="F681" i="30447"/>
  <c r="D681" i="30447"/>
  <c r="Q620" i="30447"/>
  <c r="R620" i="30447" s="1"/>
  <c r="F620" i="30447"/>
  <c r="K620" i="30447"/>
  <c r="Q588" i="30447"/>
  <c r="R588" i="30447" s="1"/>
  <c r="E588" i="30447"/>
  <c r="J588" i="30447"/>
  <c r="M588" i="30447" s="1"/>
  <c r="F588" i="30447"/>
  <c r="K588" i="30447"/>
  <c r="C552" i="30447"/>
  <c r="G552" i="30447" s="1"/>
  <c r="E552" i="30447"/>
  <c r="D547" i="30447"/>
  <c r="Q516" i="30447"/>
  <c r="R516" i="30447" s="1"/>
  <c r="D516" i="30447"/>
  <c r="C516" i="30447"/>
  <c r="G516" i="30447" s="1"/>
  <c r="Q306" i="30447"/>
  <c r="R306" i="30447" s="1"/>
  <c r="E306" i="30447"/>
  <c r="Q294" i="30447"/>
  <c r="R294" i="30447" s="1"/>
  <c r="F294" i="30447"/>
  <c r="D294" i="30447"/>
  <c r="E292" i="30447"/>
  <c r="F292" i="30447"/>
  <c r="C292" i="30447"/>
  <c r="G292" i="30447" s="1"/>
  <c r="Q292" i="30447"/>
  <c r="R292" i="30447" s="1"/>
  <c r="Q288" i="30447"/>
  <c r="R288" i="30447" s="1"/>
  <c r="D288" i="30447"/>
  <c r="C288" i="30447"/>
  <c r="C286" i="30447"/>
  <c r="Q278" i="30447"/>
  <c r="R278" i="30447" s="1"/>
  <c r="E278" i="30447"/>
  <c r="D278" i="30447"/>
  <c r="E242" i="30447"/>
  <c r="Q242" i="30447"/>
  <c r="R242" i="30447" s="1"/>
  <c r="F242" i="30447"/>
  <c r="Q143" i="30447"/>
  <c r="R143" i="30447" s="1"/>
  <c r="D143" i="30447"/>
  <c r="F143" i="30447"/>
  <c r="J143" i="30447"/>
  <c r="M143" i="30447" s="1"/>
  <c r="F141" i="30447"/>
  <c r="Q139" i="30447"/>
  <c r="R139" i="30447" s="1"/>
  <c r="D139" i="30447"/>
  <c r="F139" i="30447"/>
  <c r="J115" i="30447"/>
  <c r="M115" i="30447" s="1"/>
  <c r="K115" i="30447"/>
  <c r="Q70" i="30447"/>
  <c r="R70" i="30447" s="1"/>
  <c r="D70" i="30447"/>
  <c r="F34" i="30447"/>
  <c r="Q26" i="30447"/>
  <c r="R26" i="30447" s="1"/>
  <c r="F26" i="30447"/>
  <c r="E26" i="30447"/>
  <c r="C26" i="30447"/>
  <c r="J923" i="30447"/>
  <c r="M923" i="30447" s="1"/>
  <c r="F923" i="30447"/>
  <c r="F869" i="30447"/>
  <c r="E869" i="30447"/>
  <c r="D869" i="30447"/>
  <c r="J869" i="30447"/>
  <c r="M869" i="30447" s="1"/>
  <c r="C869" i="30447"/>
  <c r="G869" i="30447" s="1"/>
  <c r="K869" i="30447"/>
  <c r="D865" i="30447"/>
  <c r="Q861" i="30447"/>
  <c r="R861" i="30447" s="1"/>
  <c r="E861" i="30447"/>
  <c r="D861" i="30447"/>
  <c r="C861" i="30447"/>
  <c r="J859" i="30447"/>
  <c r="M859" i="30447" s="1"/>
  <c r="C852" i="30447"/>
  <c r="F852" i="30447"/>
  <c r="K852" i="30447"/>
  <c r="J852" i="30447"/>
  <c r="M852" i="30447" s="1"/>
  <c r="D850" i="30447"/>
  <c r="Q819" i="30447"/>
  <c r="R819" i="30447" s="1"/>
  <c r="F819" i="30447"/>
  <c r="E785" i="30447"/>
  <c r="F785" i="30447"/>
  <c r="C785" i="30447"/>
  <c r="G785" i="30447" s="1"/>
  <c r="Q771" i="30447"/>
  <c r="R771" i="30447" s="1"/>
  <c r="E771" i="30447"/>
  <c r="C769" i="30447"/>
  <c r="G769" i="30447" s="1"/>
  <c r="E769" i="30447"/>
  <c r="J760" i="30447"/>
  <c r="M760" i="30447" s="1"/>
  <c r="C760" i="30447"/>
  <c r="E744" i="30447"/>
  <c r="Q744" i="30447"/>
  <c r="R744" i="30447" s="1"/>
  <c r="D742" i="30447"/>
  <c r="F742" i="30447"/>
  <c r="Q740" i="30447"/>
  <c r="R740" i="30447" s="1"/>
  <c r="C738" i="30447"/>
  <c r="G738" i="30447" s="1"/>
  <c r="F738" i="30447"/>
  <c r="D738" i="30447"/>
  <c r="Q1003" i="30447"/>
  <c r="R1003" i="30447" s="1"/>
  <c r="F1003" i="30447"/>
  <c r="Q746" i="30447"/>
  <c r="R746" i="30447" s="1"/>
  <c r="E746" i="30447"/>
  <c r="Q729" i="30447"/>
  <c r="R729" i="30447" s="1"/>
  <c r="E729" i="30447"/>
  <c r="F729" i="30447"/>
  <c r="Q610" i="30447"/>
  <c r="R610" i="30447" s="1"/>
  <c r="F608" i="30447"/>
  <c r="Q576" i="30447"/>
  <c r="R576" i="30447" s="1"/>
  <c r="E576" i="30447"/>
  <c r="E350" i="30447"/>
  <c r="F350" i="30447"/>
  <c r="Q277" i="30447"/>
  <c r="R277" i="30447" s="1"/>
  <c r="E277" i="30447"/>
  <c r="F277" i="30447"/>
  <c r="Q19" i="30447"/>
  <c r="R19" i="30447" s="1"/>
  <c r="E19" i="30447"/>
  <c r="F19" i="30447"/>
  <c r="J1097" i="30447"/>
  <c r="M1097" i="30447" s="1"/>
  <c r="E1097" i="30447"/>
  <c r="Q922" i="30447"/>
  <c r="R922" i="30447" s="1"/>
  <c r="F922" i="30447"/>
  <c r="C922" i="30447"/>
  <c r="E722" i="30447"/>
  <c r="Q597" i="30447"/>
  <c r="R597" i="30447" s="1"/>
  <c r="E597" i="30447"/>
  <c r="Q593" i="30447"/>
  <c r="R593" i="30447" s="1"/>
  <c r="F593" i="30447"/>
  <c r="Q557" i="30447"/>
  <c r="R557" i="30447" s="1"/>
  <c r="F557" i="30447"/>
  <c r="E557" i="30447"/>
  <c r="Q345" i="30447"/>
  <c r="R345" i="30447" s="1"/>
  <c r="E345" i="30447"/>
  <c r="Q172" i="30447"/>
  <c r="R172" i="30447" s="1"/>
  <c r="F520" i="30447"/>
  <c r="E520" i="30447"/>
  <c r="Q546" i="30447"/>
  <c r="R546" i="30447" s="1"/>
  <c r="Q386" i="30447"/>
  <c r="R386" i="30447" s="1"/>
  <c r="F386" i="30447"/>
  <c r="E386" i="30447"/>
  <c r="C386" i="30447"/>
  <c r="G386" i="30447" s="1"/>
  <c r="E222" i="30447"/>
  <c r="F222" i="30447"/>
  <c r="Q222" i="30447"/>
  <c r="R222" i="30447" s="1"/>
  <c r="C222" i="30447"/>
  <c r="G222" i="30447" s="1"/>
  <c r="E91" i="30447"/>
  <c r="F91" i="30447"/>
  <c r="Q91" i="30447"/>
  <c r="R91" i="30447" s="1"/>
  <c r="C91" i="30447"/>
  <c r="G91" i="30447" s="1"/>
  <c r="K91" i="30447"/>
  <c r="F57" i="30447"/>
  <c r="Q57" i="30447"/>
  <c r="R57" i="30447" s="1"/>
  <c r="Q46" i="30447"/>
  <c r="R46" i="30447" s="1"/>
  <c r="E46" i="30447"/>
  <c r="C46" i="30447"/>
  <c r="C98" i="30447"/>
  <c r="D98" i="30447"/>
  <c r="Q941" i="30447"/>
  <c r="R941" i="30447" s="1"/>
  <c r="F941" i="30447"/>
  <c r="C941" i="30447"/>
  <c r="D941" i="30447"/>
  <c r="C934" i="30447"/>
  <c r="E934" i="30447"/>
  <c r="Q934" i="30447"/>
  <c r="R934" i="30447" s="1"/>
  <c r="D934" i="30447"/>
  <c r="F934" i="30447"/>
  <c r="Q814" i="30447"/>
  <c r="R814" i="30447" s="1"/>
  <c r="C814" i="30447"/>
  <c r="E814" i="30447"/>
  <c r="F814" i="30447"/>
  <c r="E779" i="30447"/>
  <c r="Q779" i="30447"/>
  <c r="R779" i="30447" s="1"/>
  <c r="C779" i="30447"/>
  <c r="D779" i="30447"/>
  <c r="K779" i="30447"/>
  <c r="C777" i="30447"/>
  <c r="J777" i="30447"/>
  <c r="M777" i="30447" s="1"/>
  <c r="D777" i="30447"/>
  <c r="Q672" i="30447"/>
  <c r="R672" i="30447" s="1"/>
  <c r="D672" i="30447"/>
  <c r="E672" i="30447"/>
  <c r="F672" i="30447"/>
  <c r="C672" i="30447"/>
  <c r="K672" i="30447"/>
  <c r="Q488" i="30447"/>
  <c r="R488" i="30447" s="1"/>
  <c r="C488" i="30447"/>
  <c r="F488" i="30447"/>
  <c r="K488" i="30447"/>
  <c r="Q483" i="30447"/>
  <c r="R483" i="30447" s="1"/>
  <c r="F483" i="30447"/>
  <c r="C483" i="30447"/>
  <c r="K483" i="30447"/>
  <c r="E483" i="30447"/>
  <c r="F424" i="30447"/>
  <c r="E424" i="30447"/>
  <c r="D424" i="30447"/>
  <c r="K424" i="30447"/>
  <c r="C424" i="30447"/>
  <c r="G424" i="30447" s="1"/>
  <c r="J424" i="30447"/>
  <c r="M424" i="30447" s="1"/>
  <c r="Q419" i="30447"/>
  <c r="R419" i="30447" s="1"/>
  <c r="E419" i="30447"/>
  <c r="F419" i="30447"/>
  <c r="C419" i="30447"/>
  <c r="K419" i="30447"/>
  <c r="F415" i="30447"/>
  <c r="C415" i="30447"/>
  <c r="Q415" i="30447"/>
  <c r="R415" i="30447" s="1"/>
  <c r="K415" i="30447"/>
  <c r="K311" i="30447"/>
  <c r="J311" i="30447"/>
  <c r="M311" i="30447" s="1"/>
  <c r="C311" i="30447"/>
  <c r="E270" i="30447"/>
  <c r="E266" i="30447"/>
  <c r="F266" i="30447"/>
  <c r="Q266" i="30447"/>
  <c r="R266" i="30447" s="1"/>
  <c r="C266" i="30447"/>
  <c r="D266" i="30447"/>
  <c r="K266" i="30447"/>
  <c r="Q176" i="30447"/>
  <c r="R176" i="30447" s="1"/>
  <c r="E176" i="30447"/>
  <c r="F176" i="30447"/>
  <c r="C176" i="30447"/>
  <c r="Q124" i="30447"/>
  <c r="R124" i="30447" s="1"/>
  <c r="F124" i="30447"/>
  <c r="C124" i="30447"/>
  <c r="D124" i="30447"/>
  <c r="E124" i="30447"/>
  <c r="Q108" i="30447"/>
  <c r="R108" i="30447" s="1"/>
  <c r="J108" i="30447"/>
  <c r="M108" i="30447" s="1"/>
  <c r="E667" i="30447"/>
  <c r="D108" i="30447"/>
  <c r="C63" i="30447"/>
  <c r="E106" i="30447"/>
  <c r="F110" i="30447"/>
  <c r="Q112" i="30447"/>
  <c r="R112" i="30447" s="1"/>
  <c r="J319" i="30447"/>
  <c r="M319" i="30447" s="1"/>
  <c r="E233" i="30447"/>
  <c r="F94" i="30447"/>
  <c r="Q94" i="30447"/>
  <c r="R94" i="30447" s="1"/>
  <c r="F1109" i="30447"/>
  <c r="D11" i="30447"/>
  <c r="C11" i="30447"/>
  <c r="G11" i="30447" s="1"/>
  <c r="K87" i="30447"/>
  <c r="D87" i="30447"/>
  <c r="E98" i="30447"/>
  <c r="J100" i="30447"/>
  <c r="M100" i="30447" s="1"/>
  <c r="E100" i="30447"/>
  <c r="E658" i="30447"/>
  <c r="F313" i="30447"/>
  <c r="F72" i="30447"/>
  <c r="Q72" i="30447"/>
  <c r="R72" i="30447" s="1"/>
  <c r="F81" i="30447"/>
  <c r="E149" i="30447"/>
  <c r="E313" i="30447"/>
  <c r="E426" i="30447"/>
  <c r="E428" i="30447"/>
  <c r="E311" i="30447"/>
  <c r="F779" i="30447"/>
  <c r="Q777" i="30447"/>
  <c r="R777" i="30447" s="1"/>
  <c r="F667" i="30447"/>
  <c r="E431" i="30447"/>
  <c r="Q442" i="30447"/>
  <c r="R442" i="30447" s="1"/>
  <c r="J87" i="30447"/>
  <c r="M87" i="30447" s="1"/>
  <c r="J176" i="30447"/>
  <c r="M176" i="30447" s="1"/>
  <c r="J159" i="30447"/>
  <c r="M159" i="30447" s="1"/>
  <c r="J483" i="30447"/>
  <c r="M483" i="30447" s="1"/>
  <c r="J941" i="30447"/>
  <c r="M941" i="30447" s="1"/>
  <c r="J658" i="30447"/>
  <c r="M658" i="30447" s="1"/>
  <c r="J94" i="30447"/>
  <c r="M94" i="30447" s="1"/>
  <c r="D386" i="30447"/>
  <c r="K124" i="30447"/>
  <c r="K176" i="30447"/>
  <c r="J270" i="30447"/>
  <c r="M270" i="30447" s="1"/>
  <c r="J51" i="30447"/>
  <c r="M51" i="30447" s="1"/>
  <c r="J667" i="30447"/>
  <c r="M667" i="30447" s="1"/>
  <c r="D419" i="30447"/>
  <c r="E941" i="30447"/>
  <c r="F311" i="30447"/>
  <c r="F777" i="30447"/>
  <c r="Q1096" i="30447"/>
  <c r="R1096" i="30447" s="1"/>
  <c r="F1096" i="30447"/>
  <c r="E1096" i="30447"/>
  <c r="C1096" i="30447"/>
  <c r="C993" i="30447"/>
  <c r="J993" i="30447"/>
  <c r="M993" i="30447" s="1"/>
  <c r="C991" i="30447"/>
  <c r="G991" i="30447" s="1"/>
  <c r="C986" i="30447"/>
  <c r="Q957" i="30447"/>
  <c r="R957" i="30447" s="1"/>
  <c r="C957" i="30447"/>
  <c r="G957" i="30447" s="1"/>
  <c r="E957" i="30447"/>
  <c r="K957" i="30447"/>
  <c r="F957" i="30447"/>
  <c r="F955" i="30447"/>
  <c r="C955" i="30447"/>
  <c r="Q955" i="30447"/>
  <c r="R955" i="30447" s="1"/>
  <c r="D955" i="30447"/>
  <c r="E955" i="30447"/>
  <c r="K955" i="30447"/>
  <c r="E949" i="30447"/>
  <c r="F949" i="30447"/>
  <c r="C949" i="30447"/>
  <c r="G949" i="30447" s="1"/>
  <c r="Q904" i="30447"/>
  <c r="R904" i="30447" s="1"/>
  <c r="E904" i="30447"/>
  <c r="C904" i="30447"/>
  <c r="F904" i="30447"/>
  <c r="D904" i="30447"/>
  <c r="J880" i="30447"/>
  <c r="M880" i="30447" s="1"/>
  <c r="D880" i="30447"/>
  <c r="E870" i="30447"/>
  <c r="Q870" i="30447"/>
  <c r="R870" i="30447" s="1"/>
  <c r="C870" i="30447"/>
  <c r="G870" i="30447" s="1"/>
  <c r="F870" i="30447"/>
  <c r="E862" i="30447"/>
  <c r="C862" i="30447"/>
  <c r="G862" i="30447" s="1"/>
  <c r="Q862" i="30447"/>
  <c r="R862" i="30447" s="1"/>
  <c r="F862" i="30447"/>
  <c r="D862" i="30447"/>
  <c r="J862" i="30447"/>
  <c r="M862" i="30447" s="1"/>
  <c r="F860" i="30447"/>
  <c r="C860" i="30447"/>
  <c r="K860" i="30447"/>
  <c r="J860" i="30447"/>
  <c r="M860" i="30447" s="1"/>
  <c r="Q848" i="30447"/>
  <c r="R848" i="30447" s="1"/>
  <c r="D848" i="30447"/>
  <c r="E848" i="30447"/>
  <c r="C848" i="30447"/>
  <c r="J848" i="30447"/>
  <c r="M848" i="30447" s="1"/>
  <c r="E846" i="30447"/>
  <c r="Q846" i="30447"/>
  <c r="R846" i="30447" s="1"/>
  <c r="F846" i="30447"/>
  <c r="C846" i="30447"/>
  <c r="D846" i="30447"/>
  <c r="E843" i="30447"/>
  <c r="F843" i="30447"/>
  <c r="C843" i="30447"/>
  <c r="D843" i="30447"/>
  <c r="Q834" i="30447"/>
  <c r="R834" i="30447" s="1"/>
  <c r="J832" i="30447"/>
  <c r="M832" i="30447" s="1"/>
  <c r="C823" i="30447"/>
  <c r="K756" i="30447"/>
  <c r="J756" i="30447"/>
  <c r="M756" i="30447" s="1"/>
  <c r="Q224" i="30447"/>
  <c r="R224" i="30447" s="1"/>
  <c r="J224" i="30447"/>
  <c r="M224" i="30447" s="1"/>
  <c r="K224" i="30447"/>
  <c r="C224" i="30447"/>
  <c r="F224" i="30447"/>
  <c r="D224" i="30447"/>
  <c r="E220" i="30447"/>
  <c r="F220" i="30447"/>
  <c r="C220" i="30447"/>
  <c r="J135" i="30447"/>
  <c r="M135" i="30447" s="1"/>
  <c r="Q87" i="30447"/>
  <c r="R87" i="30447" s="1"/>
  <c r="F100" i="30447"/>
  <c r="C135" i="30447"/>
  <c r="D72" i="30447"/>
  <c r="J98" i="30447"/>
  <c r="M98" i="30447" s="1"/>
  <c r="J57" i="30447"/>
  <c r="M57" i="30447" s="1"/>
  <c r="D91" i="30447"/>
  <c r="E224" i="30447"/>
  <c r="F46" i="30447"/>
  <c r="C1085" i="30447"/>
  <c r="D1085" i="30447"/>
  <c r="J1085" i="30447"/>
  <c r="M1085" i="30447" s="1"/>
  <c r="E1085" i="30447"/>
  <c r="F713" i="30447"/>
  <c r="E713" i="30447"/>
  <c r="Q713" i="30447"/>
  <c r="R713" i="30447" s="1"/>
  <c r="C713" i="30447"/>
  <c r="E665" i="30447"/>
  <c r="Q665" i="30447"/>
  <c r="R665" i="30447" s="1"/>
  <c r="C665" i="30447"/>
  <c r="D665" i="30447"/>
  <c r="E505" i="30447"/>
  <c r="Q505" i="30447"/>
  <c r="R505" i="30447" s="1"/>
  <c r="F505" i="30447"/>
  <c r="C505" i="30447"/>
  <c r="D505" i="30447"/>
  <c r="K505" i="30447"/>
  <c r="F481" i="30447"/>
  <c r="E481" i="30447"/>
  <c r="Q481" i="30447"/>
  <c r="R481" i="30447" s="1"/>
  <c r="F442" i="30447"/>
  <c r="Q421" i="30447"/>
  <c r="R421" i="30447" s="1"/>
  <c r="F421" i="30447"/>
  <c r="D421" i="30447"/>
  <c r="K421" i="30447"/>
  <c r="Q417" i="30447"/>
  <c r="R417" i="30447" s="1"/>
  <c r="F417" i="30447"/>
  <c r="E417" i="30447"/>
  <c r="Q352" i="30447"/>
  <c r="R352" i="30447" s="1"/>
  <c r="F352" i="30447"/>
  <c r="J352" i="30447"/>
  <c r="M352" i="30447" s="1"/>
  <c r="E352" i="30447"/>
  <c r="C352" i="30447"/>
  <c r="Q297" i="30447"/>
  <c r="R297" i="30447" s="1"/>
  <c r="E297" i="30447"/>
  <c r="C297" i="30447"/>
  <c r="G297" i="30447" s="1"/>
  <c r="D297" i="30447"/>
  <c r="Q268" i="30447"/>
  <c r="R268" i="30447" s="1"/>
  <c r="E268" i="30447"/>
  <c r="F268" i="30447"/>
  <c r="D268" i="30447"/>
  <c r="F159" i="30447"/>
  <c r="Q159" i="30447"/>
  <c r="R159" i="30447" s="1"/>
  <c r="E159" i="30447"/>
  <c r="C159" i="30447"/>
  <c r="F152" i="30447"/>
  <c r="Q152" i="30447"/>
  <c r="R152" i="30447" s="1"/>
  <c r="E152" i="30447"/>
  <c r="C152" i="30447"/>
  <c r="F122" i="30447"/>
  <c r="Q122" i="30447"/>
  <c r="R122" i="30447" s="1"/>
  <c r="D122" i="30447"/>
  <c r="C122" i="30447"/>
  <c r="Q117" i="30447"/>
  <c r="R117" i="30447" s="1"/>
  <c r="E117" i="30447"/>
  <c r="C117" i="30447"/>
  <c r="F117" i="30447"/>
  <c r="D117" i="30447"/>
  <c r="F115" i="30447"/>
  <c r="Q115" i="30447"/>
  <c r="R115" i="30447" s="1"/>
  <c r="C115" i="30447"/>
  <c r="E115" i="30447"/>
  <c r="D115" i="30447"/>
  <c r="Q103" i="30447"/>
  <c r="R103" i="30447" s="1"/>
  <c r="F103" i="30447"/>
  <c r="E103" i="30447"/>
  <c r="D103" i="30447"/>
  <c r="C96" i="30447"/>
  <c r="E96" i="30447"/>
  <c r="D96" i="30447"/>
  <c r="F96" i="30447"/>
  <c r="F85" i="30447"/>
  <c r="Q85" i="30447"/>
  <c r="R85" i="30447" s="1"/>
  <c r="E85" i="30447"/>
  <c r="J85" i="30447"/>
  <c r="M85" i="30447" s="1"/>
  <c r="C85" i="30447"/>
  <c r="G85" i="30447" s="1"/>
  <c r="D85" i="30447"/>
  <c r="Q83" i="30447"/>
  <c r="R83" i="30447" s="1"/>
  <c r="C83" i="30447"/>
  <c r="E83" i="30447"/>
  <c r="F83" i="30447"/>
  <c r="Q55" i="30447"/>
  <c r="R55" i="30447" s="1"/>
  <c r="E55" i="30447"/>
  <c r="F55" i="30447"/>
  <c r="C55" i="30447"/>
  <c r="G55" i="30447" s="1"/>
  <c r="K55" i="30447"/>
  <c r="Q53" i="30447"/>
  <c r="R53" i="30447" s="1"/>
  <c r="E53" i="30447"/>
  <c r="F53" i="30447"/>
  <c r="C53" i="30447"/>
  <c r="D53" i="30447"/>
  <c r="Q51" i="30447"/>
  <c r="R51" i="30447" s="1"/>
  <c r="C51" i="30447"/>
  <c r="D51" i="30447"/>
  <c r="Q49" i="30447"/>
  <c r="R49" i="30447" s="1"/>
  <c r="C49" i="30447"/>
  <c r="E49" i="30447"/>
  <c r="F49" i="30447"/>
  <c r="Q42" i="30447"/>
  <c r="R42" i="30447" s="1"/>
  <c r="E42" i="30447"/>
  <c r="D42" i="30447"/>
  <c r="F42" i="30447"/>
  <c r="Q40" i="30447"/>
  <c r="R40" i="30447" s="1"/>
  <c r="F40" i="30447"/>
  <c r="C40" i="30447"/>
  <c r="G40" i="30447" s="1"/>
  <c r="E40" i="30447"/>
  <c r="J40" i="30447"/>
  <c r="M40" i="30447" s="1"/>
  <c r="K667" i="30447"/>
  <c r="J110" i="30447"/>
  <c r="M110" i="30447" s="1"/>
  <c r="J63" i="30447"/>
  <c r="M63" i="30447" s="1"/>
  <c r="E319" i="30447"/>
  <c r="F63" i="30447"/>
  <c r="K110" i="30447"/>
  <c r="F319" i="30447"/>
  <c r="D319" i="30447"/>
  <c r="Q106" i="30447"/>
  <c r="R106" i="30447" s="1"/>
  <c r="Q110" i="30447"/>
  <c r="R110" i="30447" s="1"/>
  <c r="E1109" i="30447"/>
  <c r="Q11" i="30447"/>
  <c r="R11" i="30447" s="1"/>
  <c r="C87" i="30447"/>
  <c r="G87" i="30447" s="1"/>
  <c r="D100" i="30447"/>
  <c r="F135" i="30447"/>
  <c r="Q135" i="30447"/>
  <c r="R135" i="30447" s="1"/>
  <c r="C233" i="30447"/>
  <c r="G233" i="30447" s="1"/>
  <c r="Q233" i="30447"/>
  <c r="R233" i="30447" s="1"/>
  <c r="E72" i="30447"/>
  <c r="J81" i="30447"/>
  <c r="M81" i="30447" s="1"/>
  <c r="E81" i="30447"/>
  <c r="F428" i="30447"/>
  <c r="Q311" i="30447"/>
  <c r="R311" i="30447" s="1"/>
  <c r="E777" i="30447"/>
  <c r="E63" i="30447"/>
  <c r="D442" i="30447"/>
  <c r="E442" i="30447"/>
  <c r="J386" i="30447"/>
  <c r="M386" i="30447" s="1"/>
  <c r="J779" i="30447"/>
  <c r="M779" i="30447" s="1"/>
  <c r="J103" i="30447"/>
  <c r="M103" i="30447" s="1"/>
  <c r="J417" i="30447"/>
  <c r="M417" i="30447" s="1"/>
  <c r="J152" i="30447"/>
  <c r="M152" i="30447" s="1"/>
  <c r="D481" i="30447"/>
  <c r="D152" i="30447"/>
  <c r="D415" i="30447"/>
  <c r="K117" i="30447"/>
  <c r="K428" i="30447"/>
  <c r="D176" i="30447"/>
  <c r="D488" i="30447"/>
  <c r="D756" i="30447"/>
  <c r="J672" i="30447"/>
  <c r="M672" i="30447" s="1"/>
  <c r="J934" i="30447"/>
  <c r="M934" i="30447" s="1"/>
  <c r="C103" i="30447"/>
  <c r="D352" i="30447"/>
  <c r="C481" i="30447"/>
  <c r="E51" i="30447"/>
  <c r="E415" i="30447"/>
  <c r="Q424" i="30447"/>
  <c r="R424" i="30447" s="1"/>
  <c r="Q1009" i="30447"/>
  <c r="R1009" i="30447" s="1"/>
  <c r="E1009" i="30447"/>
  <c r="F1009" i="30447"/>
  <c r="C1007" i="30447"/>
  <c r="G1007" i="30447" s="1"/>
  <c r="F1007" i="30447"/>
  <c r="Q1007" i="30447"/>
  <c r="R1007" i="30447" s="1"/>
  <c r="D1007" i="30447"/>
  <c r="E1002" i="30447"/>
  <c r="D1002" i="30447"/>
  <c r="E989" i="30447"/>
  <c r="C989" i="30447"/>
  <c r="F989" i="30447"/>
  <c r="C982" i="30447"/>
  <c r="G982" i="30447" s="1"/>
  <c r="D982" i="30447"/>
  <c r="Q975" i="30447"/>
  <c r="R975" i="30447" s="1"/>
  <c r="F975" i="30447"/>
  <c r="Q742" i="30447"/>
  <c r="R742" i="30447" s="1"/>
  <c r="C742" i="30447"/>
  <c r="G742" i="30447" s="1"/>
  <c r="Q698" i="30447"/>
  <c r="R698" i="30447" s="1"/>
  <c r="C698" i="30447"/>
  <c r="E698" i="30447"/>
  <c r="D698" i="30447"/>
  <c r="Q681" i="30447"/>
  <c r="R681" i="30447" s="1"/>
  <c r="E681" i="30447"/>
  <c r="C681" i="30447"/>
  <c r="G681" i="30447" s="1"/>
  <c r="F521" i="30447"/>
  <c r="Q521" i="30447"/>
  <c r="R521" i="30447" s="1"/>
  <c r="E521" i="30447"/>
  <c r="C521" i="30447"/>
  <c r="K521" i="30447"/>
  <c r="D521" i="30447"/>
  <c r="E1103" i="30447"/>
  <c r="Q1103" i="30447"/>
  <c r="R1103" i="30447" s="1"/>
  <c r="C1103" i="30447"/>
  <c r="G1103" i="30447" s="1"/>
  <c r="D1101" i="30447"/>
  <c r="C1101" i="30447"/>
  <c r="G1101" i="30447" s="1"/>
  <c r="F1101" i="30447"/>
  <c r="Q1101" i="30447"/>
  <c r="R1101" i="30447" s="1"/>
  <c r="E1101" i="30447"/>
  <c r="J1101" i="30447"/>
  <c r="M1101" i="30447" s="1"/>
  <c r="Q1010" i="30447"/>
  <c r="R1010" i="30447" s="1"/>
  <c r="Q712" i="30447"/>
  <c r="R712" i="30447" s="1"/>
  <c r="E712" i="30447"/>
  <c r="Q710" i="30447"/>
  <c r="R710" i="30447" s="1"/>
  <c r="E710" i="30447"/>
  <c r="F710" i="30447"/>
  <c r="Q652" i="30447"/>
  <c r="R652" i="30447" s="1"/>
  <c r="E652" i="30447"/>
  <c r="F652" i="30447"/>
  <c r="Q650" i="30447"/>
  <c r="R650" i="30447" s="1"/>
  <c r="F650" i="30447"/>
  <c r="F642" i="30447"/>
  <c r="E642" i="30447"/>
  <c r="D642" i="30447"/>
  <c r="Q642" i="30447"/>
  <c r="R642" i="30447" s="1"/>
  <c r="E640" i="30447"/>
  <c r="F640" i="30447"/>
  <c r="F638" i="30447"/>
  <c r="E638" i="30447"/>
  <c r="Q638" i="30447"/>
  <c r="R638" i="30447" s="1"/>
  <c r="Q614" i="30447"/>
  <c r="R614" i="30447" s="1"/>
  <c r="C614" i="30447"/>
  <c r="G614" i="30447" s="1"/>
  <c r="E614" i="30447"/>
  <c r="Q374" i="30447"/>
  <c r="R374" i="30447" s="1"/>
  <c r="C374" i="30447"/>
  <c r="E374" i="30447"/>
  <c r="D374" i="30447"/>
  <c r="Q326" i="30447"/>
  <c r="R326" i="30447" s="1"/>
  <c r="E326" i="30447"/>
  <c r="F1073" i="30447"/>
  <c r="E1073" i="30447"/>
  <c r="D1022" i="30447"/>
  <c r="C1022" i="30447"/>
  <c r="G1022" i="30447" s="1"/>
  <c r="F961" i="30447"/>
  <c r="Q961" i="30447"/>
  <c r="R961" i="30447" s="1"/>
  <c r="E931" i="30447"/>
  <c r="F931" i="30447"/>
  <c r="E929" i="30447"/>
  <c r="C929" i="30447"/>
  <c r="Q929" i="30447"/>
  <c r="R929" i="30447" s="1"/>
  <c r="D929" i="30447"/>
  <c r="F927" i="30447"/>
  <c r="Q927" i="30447"/>
  <c r="R927" i="30447" s="1"/>
  <c r="E807" i="30447"/>
  <c r="F807" i="30447"/>
  <c r="E782" i="30447"/>
  <c r="F782" i="30447"/>
  <c r="E749" i="30447"/>
  <c r="F727" i="30447"/>
  <c r="Q727" i="30447"/>
  <c r="R727" i="30447" s="1"/>
  <c r="Q589" i="30447"/>
  <c r="R589" i="30447" s="1"/>
  <c r="F589" i="30447"/>
  <c r="E586" i="30447"/>
  <c r="Q586" i="30447"/>
  <c r="R586" i="30447" s="1"/>
  <c r="F586" i="30447"/>
  <c r="Q582" i="30447"/>
  <c r="R582" i="30447" s="1"/>
  <c r="D582" i="30447"/>
  <c r="Q474" i="30447"/>
  <c r="R474" i="30447" s="1"/>
  <c r="E474" i="30447"/>
  <c r="F474" i="30447"/>
  <c r="F398" i="30447"/>
  <c r="E398" i="30447"/>
  <c r="F1074" i="30447"/>
  <c r="E1074" i="30447"/>
  <c r="C1069" i="30447"/>
  <c r="D1069" i="30447"/>
  <c r="D1028" i="30447"/>
  <c r="C1028" i="30447"/>
  <c r="G1028" i="30447" s="1"/>
  <c r="F1011" i="30447"/>
  <c r="D1011" i="30447"/>
  <c r="Q1001" i="30447"/>
  <c r="R1001" i="30447" s="1"/>
  <c r="E903" i="30447"/>
  <c r="Q903" i="30447"/>
  <c r="R903" i="30447" s="1"/>
  <c r="E895" i="30447"/>
  <c r="F856" i="30447"/>
  <c r="Q856" i="30447"/>
  <c r="R856" i="30447" s="1"/>
  <c r="E856" i="30447"/>
  <c r="F853" i="30447"/>
  <c r="E853" i="30447"/>
  <c r="E837" i="30447"/>
  <c r="Q684" i="30447"/>
  <c r="R684" i="30447" s="1"/>
  <c r="E633" i="30447"/>
  <c r="Q633" i="30447"/>
  <c r="R633" i="30447" s="1"/>
  <c r="Q565" i="30447"/>
  <c r="R565" i="30447" s="1"/>
  <c r="F532" i="30447"/>
  <c r="E532" i="30447"/>
  <c r="Q457" i="30447"/>
  <c r="R457" i="30447" s="1"/>
  <c r="E457" i="30447"/>
  <c r="Q206" i="30447"/>
  <c r="R206" i="30447" s="1"/>
  <c r="E1019" i="30447"/>
  <c r="Q1019" i="30447"/>
  <c r="R1019" i="30447" s="1"/>
  <c r="F500" i="30447"/>
  <c r="E500" i="30447"/>
  <c r="K494" i="30447"/>
  <c r="K1069" i="30447"/>
  <c r="P1105" i="30447"/>
  <c r="K1105" i="30447"/>
  <c r="O1105" i="30447"/>
  <c r="J1105" i="30447"/>
  <c r="M1105" i="30447" s="1"/>
  <c r="C1105" i="30447"/>
  <c r="G1105" i="30447" s="1"/>
  <c r="P1082" i="30447"/>
  <c r="O1082" i="30447"/>
  <c r="J1082" i="30447"/>
  <c r="M1082" i="30447" s="1"/>
  <c r="P1080" i="30447"/>
  <c r="O1080" i="30447"/>
  <c r="P1078" i="30447"/>
  <c r="O1078" i="30447"/>
  <c r="P841" i="30447"/>
  <c r="O841" i="30447"/>
  <c r="Q841" i="30447"/>
  <c r="R841" i="30447" s="1"/>
  <c r="D841" i="30447"/>
  <c r="E841" i="30447"/>
  <c r="P839" i="30447"/>
  <c r="O839" i="30447"/>
  <c r="K839" i="30447"/>
  <c r="O837" i="30447"/>
  <c r="J837" i="30447"/>
  <c r="M837" i="30447" s="1"/>
  <c r="C837" i="30447"/>
  <c r="P835" i="30447"/>
  <c r="O835" i="30447"/>
  <c r="P833" i="30447"/>
  <c r="E833" i="30447"/>
  <c r="C833" i="30447"/>
  <c r="G833" i="30447" s="1"/>
  <c r="K833" i="30447"/>
  <c r="P831" i="30447"/>
  <c r="O831" i="30447"/>
  <c r="C831" i="30447"/>
  <c r="D831" i="30447"/>
  <c r="J831" i="30447"/>
  <c r="M831" i="30447" s="1"/>
  <c r="P734" i="30447"/>
  <c r="O734" i="30447"/>
  <c r="K734" i="30447"/>
  <c r="Q734" i="30447"/>
  <c r="R734" i="30447" s="1"/>
  <c r="E734" i="30447"/>
  <c r="C734" i="30447"/>
  <c r="P719" i="30447"/>
  <c r="O719" i="30447"/>
  <c r="K719" i="30447"/>
  <c r="P717" i="30447"/>
  <c r="O717" i="30447"/>
  <c r="J717" i="30447"/>
  <c r="M717" i="30447" s="1"/>
  <c r="F717" i="30447"/>
  <c r="P715" i="30447"/>
  <c r="O715" i="30447"/>
  <c r="F715" i="30447"/>
  <c r="C715" i="30447"/>
  <c r="G715" i="30447" s="1"/>
  <c r="E715" i="30447"/>
  <c r="K715" i="30447"/>
  <c r="P706" i="30447"/>
  <c r="O706" i="30447"/>
  <c r="K706" i="30447"/>
  <c r="C706" i="30447"/>
  <c r="E706" i="30447"/>
  <c r="D660" i="30447"/>
  <c r="P634" i="30447"/>
  <c r="O634" i="30447"/>
  <c r="Q634" i="30447"/>
  <c r="R634" i="30447" s="1"/>
  <c r="F634" i="30447"/>
  <c r="D634" i="30447"/>
  <c r="O632" i="30447"/>
  <c r="P632" i="30447"/>
  <c r="Q632" i="30447"/>
  <c r="R632" i="30447" s="1"/>
  <c r="D632" i="30447"/>
  <c r="K632" i="30447"/>
  <c r="P608" i="30447"/>
  <c r="O608" i="30447"/>
  <c r="D608" i="30447"/>
  <c r="C608" i="30447"/>
  <c r="G608" i="30447" s="1"/>
  <c r="P595" i="30447"/>
  <c r="O595" i="30447"/>
  <c r="C595" i="30447"/>
  <c r="G595" i="30447" s="1"/>
  <c r="K595" i="30447"/>
  <c r="D595" i="30447"/>
  <c r="P573" i="30447"/>
  <c r="Q573" i="30447"/>
  <c r="R573" i="30447" s="1"/>
  <c r="F573" i="30447"/>
  <c r="C573" i="30447"/>
  <c r="E573" i="30447"/>
  <c r="D573" i="30447"/>
  <c r="O573" i="30447"/>
  <c r="P571" i="30447"/>
  <c r="O571" i="30447"/>
  <c r="F571" i="30447"/>
  <c r="D571" i="30447"/>
  <c r="P568" i="30447"/>
  <c r="O568" i="30447"/>
  <c r="D568" i="30447"/>
  <c r="K568" i="30447"/>
  <c r="J568" i="30447"/>
  <c r="M568" i="30447" s="1"/>
  <c r="P560" i="30447"/>
  <c r="O560" i="30447"/>
  <c r="D560" i="30447"/>
  <c r="Q560" i="30447"/>
  <c r="R560" i="30447" s="1"/>
  <c r="J560" i="30447"/>
  <c r="M560" i="30447" s="1"/>
  <c r="P547" i="30447"/>
  <c r="O547" i="30447"/>
  <c r="O231" i="30447"/>
  <c r="P231" i="30447"/>
  <c r="C231" i="30447"/>
  <c r="P192" i="30447"/>
  <c r="O192" i="30447"/>
  <c r="Q192" i="30447"/>
  <c r="R192" i="30447" s="1"/>
  <c r="E192" i="30447"/>
  <c r="F192" i="30447"/>
  <c r="P190" i="30447"/>
  <c r="O190" i="30447"/>
  <c r="E190" i="30447"/>
  <c r="F190" i="30447"/>
  <c r="C190" i="30447"/>
  <c r="K190" i="30447"/>
  <c r="P187" i="30447"/>
  <c r="O187" i="30447"/>
  <c r="F187" i="30447"/>
  <c r="K187" i="30447"/>
  <c r="Q187" i="30447"/>
  <c r="R187" i="30447" s="1"/>
  <c r="C187" i="30447"/>
  <c r="D187" i="30447"/>
  <c r="P183" i="30447"/>
  <c r="O183" i="30447"/>
  <c r="P172" i="30447"/>
  <c r="O172" i="30447"/>
  <c r="C172" i="30447"/>
  <c r="K172" i="30447"/>
  <c r="P170" i="30447"/>
  <c r="O170" i="30447"/>
  <c r="P166" i="30447"/>
  <c r="O166" i="30447"/>
  <c r="P164" i="30447"/>
  <c r="O164" i="30447"/>
  <c r="C164" i="30447"/>
  <c r="G164" i="30447" s="1"/>
  <c r="D164" i="30447"/>
  <c r="O160" i="30447"/>
  <c r="P160" i="30447"/>
  <c r="E160" i="30447"/>
  <c r="J160" i="30447"/>
  <c r="M160" i="30447" s="1"/>
  <c r="D160" i="30447"/>
  <c r="K160" i="30447"/>
  <c r="P89" i="30447"/>
  <c r="O89" i="30447"/>
  <c r="C89" i="30447"/>
  <c r="G89" i="30447" s="1"/>
  <c r="P60" i="30447"/>
  <c r="O60" i="30447"/>
  <c r="Q60" i="30447"/>
  <c r="R60" i="30447" s="1"/>
  <c r="P58" i="30447"/>
  <c r="O58" i="30447"/>
  <c r="P545" i="30447"/>
  <c r="E545" i="30447"/>
  <c r="K89" i="30447"/>
  <c r="Q89" i="30447"/>
  <c r="R89" i="30447" s="1"/>
  <c r="F60" i="30447"/>
  <c r="Q168" i="30447"/>
  <c r="R168" i="30447" s="1"/>
  <c r="E608" i="30447"/>
  <c r="F547" i="30447"/>
  <c r="J1078" i="30447"/>
  <c r="M1078" i="30447" s="1"/>
  <c r="D835" i="30447"/>
  <c r="K170" i="30447"/>
  <c r="D162" i="30447"/>
  <c r="E89" i="30447"/>
  <c r="E170" i="30447"/>
  <c r="E183" i="30447"/>
  <c r="C185" i="30447"/>
  <c r="G185" i="30447" s="1"/>
  <c r="E1063" i="30447"/>
  <c r="J571" i="30447"/>
  <c r="M571" i="30447" s="1"/>
  <c r="J545" i="30447"/>
  <c r="M545" i="30447" s="1"/>
  <c r="J634" i="30447"/>
  <c r="M634" i="30447" s="1"/>
  <c r="J190" i="30447"/>
  <c r="M190" i="30447" s="1"/>
  <c r="J573" i="30447"/>
  <c r="M573" i="30447" s="1"/>
  <c r="K543" i="30447"/>
  <c r="F706" i="30447"/>
  <c r="K571" i="30447"/>
  <c r="J715" i="30447"/>
  <c r="M715" i="30447" s="1"/>
  <c r="J646" i="30447"/>
  <c r="M646" i="30447" s="1"/>
  <c r="D715" i="30447"/>
  <c r="C841" i="30447"/>
  <c r="F632" i="30447"/>
  <c r="E543" i="30447"/>
  <c r="P1026" i="30447"/>
  <c r="E1026" i="30447"/>
  <c r="P993" i="30447"/>
  <c r="E993" i="30447"/>
  <c r="O993" i="30447"/>
  <c r="K993" i="30447"/>
  <c r="P991" i="30447"/>
  <c r="O991" i="30447"/>
  <c r="Q991" i="30447"/>
  <c r="R991" i="30447" s="1"/>
  <c r="K991" i="30447"/>
  <c r="P979" i="30447"/>
  <c r="O979" i="30447"/>
  <c r="E979" i="30447"/>
  <c r="D979" i="30447"/>
  <c r="K979" i="30447"/>
  <c r="P977" i="30447"/>
  <c r="F977" i="30447"/>
  <c r="J977" i="30447"/>
  <c r="M977" i="30447" s="1"/>
  <c r="P962" i="30447"/>
  <c r="F962" i="30447"/>
  <c r="O962" i="30447"/>
  <c r="K962" i="30447"/>
  <c r="P878" i="30447"/>
  <c r="O878" i="30447"/>
  <c r="E878" i="30447"/>
  <c r="D878" i="30447"/>
  <c r="Q878" i="30447"/>
  <c r="R878" i="30447" s="1"/>
  <c r="K878" i="30447"/>
  <c r="J878" i="30447"/>
  <c r="M878" i="30447" s="1"/>
  <c r="P772" i="30447"/>
  <c r="O772" i="30447"/>
  <c r="F772" i="30447"/>
  <c r="Q772" i="30447"/>
  <c r="R772" i="30447" s="1"/>
  <c r="E772" i="30447"/>
  <c r="C772" i="30447"/>
  <c r="D772" i="30447"/>
  <c r="P756" i="30447"/>
  <c r="O756" i="30447"/>
  <c r="P743" i="30447"/>
  <c r="O743" i="30447"/>
  <c r="C743" i="30447"/>
  <c r="K743" i="30447"/>
  <c r="P741" i="30447"/>
  <c r="O741" i="30447"/>
  <c r="C741" i="30447"/>
  <c r="J741" i="30447"/>
  <c r="M741" i="30447" s="1"/>
  <c r="P492" i="30447"/>
  <c r="O492" i="30447"/>
  <c r="Q492" i="30447"/>
  <c r="R492" i="30447" s="1"/>
  <c r="D492" i="30447"/>
  <c r="K492" i="30447"/>
  <c r="P253" i="30447"/>
  <c r="O253" i="30447"/>
  <c r="K253" i="30447"/>
  <c r="O251" i="30447"/>
  <c r="P251" i="30447"/>
  <c r="J251" i="30447"/>
  <c r="M251" i="30447" s="1"/>
  <c r="E251" i="30447"/>
  <c r="P249" i="30447"/>
  <c r="K249" i="30447"/>
  <c r="O249" i="30447"/>
  <c r="P206" i="30447"/>
  <c r="O206" i="30447"/>
  <c r="F206" i="30447"/>
  <c r="C206" i="30447"/>
  <c r="K206" i="30447"/>
  <c r="P204" i="30447"/>
  <c r="O204" i="30447"/>
  <c r="F204" i="30447"/>
  <c r="C204" i="30447"/>
  <c r="G204" i="30447" s="1"/>
  <c r="P202" i="30447"/>
  <c r="O202" i="30447"/>
  <c r="Q202" i="30447"/>
  <c r="R202" i="30447" s="1"/>
  <c r="E202" i="30447"/>
  <c r="F202" i="30447"/>
  <c r="C202" i="30447"/>
  <c r="J202" i="30447"/>
  <c r="M202" i="30447" s="1"/>
  <c r="P155" i="30447"/>
  <c r="O155" i="30447"/>
  <c r="P151" i="30447"/>
  <c r="O151" i="30447"/>
  <c r="O977" i="30447"/>
  <c r="Q545" i="30447"/>
  <c r="R545" i="30447" s="1"/>
  <c r="E206" i="30447"/>
  <c r="Q837" i="30447"/>
  <c r="R837" i="30447" s="1"/>
  <c r="E1080" i="30447"/>
  <c r="F756" i="30447"/>
  <c r="C756" i="30447"/>
  <c r="J986" i="30447"/>
  <c r="M986" i="30447" s="1"/>
  <c r="F986" i="30447"/>
  <c r="D993" i="30447"/>
  <c r="F231" i="30447"/>
  <c r="D89" i="30447"/>
  <c r="D60" i="30447"/>
  <c r="Q979" i="30447"/>
  <c r="R979" i="30447" s="1"/>
  <c r="Q722" i="30447"/>
  <c r="R722" i="30447" s="1"/>
  <c r="J60" i="30447"/>
  <c r="M60" i="30447" s="1"/>
  <c r="K1078" i="30447"/>
  <c r="D1082" i="30447"/>
  <c r="F1082" i="30447"/>
  <c r="C60" i="30447"/>
  <c r="K60" i="30447"/>
  <c r="E560" i="30447"/>
  <c r="C160" i="30447"/>
  <c r="Q485" i="30447"/>
  <c r="R485" i="30447" s="1"/>
  <c r="D151" i="30447"/>
  <c r="D153" i="30447"/>
  <c r="J153" i="30447"/>
  <c r="M153" i="30447" s="1"/>
  <c r="K485" i="30447"/>
  <c r="E568" i="30447"/>
  <c r="D741" i="30447"/>
  <c r="E743" i="30447"/>
  <c r="F831" i="30447"/>
  <c r="C977" i="30447"/>
  <c r="G977" i="30447" s="1"/>
  <c r="E960" i="30447"/>
  <c r="D999" i="30447"/>
  <c r="D1078" i="30447"/>
  <c r="F307" i="30447"/>
  <c r="D307" i="30447"/>
  <c r="C717" i="30447"/>
  <c r="D170" i="30447"/>
  <c r="J719" i="30447"/>
  <c r="M719" i="30447" s="1"/>
  <c r="C719" i="30447"/>
  <c r="G719" i="30447" s="1"/>
  <c r="D770" i="30447"/>
  <c r="Q1026" i="30447"/>
  <c r="R1026" i="30447" s="1"/>
  <c r="J170" i="30447"/>
  <c r="M170" i="30447" s="1"/>
  <c r="J58" i="30447"/>
  <c r="M58" i="30447" s="1"/>
  <c r="C58" i="30447"/>
  <c r="C253" i="30447"/>
  <c r="G253" i="30447" s="1"/>
  <c r="C835" i="30447"/>
  <c r="Q835" i="30447"/>
  <c r="R835" i="30447" s="1"/>
  <c r="F966" i="30447"/>
  <c r="D166" i="30447"/>
  <c r="J724" i="30447"/>
  <c r="M724" i="30447" s="1"/>
  <c r="C162" i="30447"/>
  <c r="E162" i="30447"/>
  <c r="K164" i="30447"/>
  <c r="F166" i="30447"/>
  <c r="J238" i="30447"/>
  <c r="M238" i="30447" s="1"/>
  <c r="E238" i="30447"/>
  <c r="J249" i="30447"/>
  <c r="M249" i="30447" s="1"/>
  <c r="D249" i="30447"/>
  <c r="K724" i="30447"/>
  <c r="K155" i="30447"/>
  <c r="C155" i="30447"/>
  <c r="Q170" i="30447"/>
  <c r="R170" i="30447" s="1"/>
  <c r="F183" i="30447"/>
  <c r="C183" i="30447"/>
  <c r="G183" i="30447" s="1"/>
  <c r="J231" i="30447"/>
  <c r="M231" i="30447" s="1"/>
  <c r="F682" i="30447"/>
  <c r="K251" i="30447"/>
  <c r="J151" i="30447"/>
  <c r="M151" i="30447" s="1"/>
  <c r="C251" i="30447"/>
  <c r="G251" i="30447" s="1"/>
  <c r="F839" i="30447"/>
  <c r="J166" i="30447"/>
  <c r="M166" i="30447" s="1"/>
  <c r="J833" i="30447"/>
  <c r="M833" i="30447" s="1"/>
  <c r="J195" i="30447"/>
  <c r="M195" i="30447" s="1"/>
  <c r="J962" i="30447"/>
  <c r="M962" i="30447" s="1"/>
  <c r="J839" i="30447"/>
  <c r="M839" i="30447" s="1"/>
  <c r="J543" i="30447"/>
  <c r="M543" i="30447" s="1"/>
  <c r="J181" i="30447"/>
  <c r="M181" i="30447" s="1"/>
  <c r="J734" i="30447"/>
  <c r="M734" i="30447" s="1"/>
  <c r="J494" i="30447"/>
  <c r="M494" i="30447" s="1"/>
  <c r="K634" i="30447"/>
  <c r="F841" i="30447"/>
  <c r="D183" i="30447"/>
  <c r="J547" i="30447"/>
  <c r="M547" i="30447" s="1"/>
  <c r="K977" i="30447"/>
  <c r="D172" i="30447"/>
  <c r="K547" i="30447"/>
  <c r="E595" i="30447"/>
  <c r="K831" i="30447"/>
  <c r="C634" i="30447"/>
  <c r="C492" i="30447"/>
  <c r="D192" i="30447"/>
  <c r="F160" i="30447"/>
  <c r="Q715" i="30447"/>
  <c r="R715" i="30447" s="1"/>
  <c r="D1105" i="30447"/>
  <c r="Q568" i="30447"/>
  <c r="R568" i="30447" s="1"/>
  <c r="E632" i="30447"/>
  <c r="F172" i="30447"/>
  <c r="F878" i="30447"/>
  <c r="J1013" i="30447"/>
  <c r="M1013" i="30447" s="1"/>
  <c r="P1008" i="30447"/>
  <c r="O1008" i="30447"/>
  <c r="P1006" i="30447"/>
  <c r="O1006" i="30447"/>
  <c r="P1004" i="30447"/>
  <c r="O1004" i="30447"/>
  <c r="K1004" i="30447"/>
  <c r="P1002" i="30447"/>
  <c r="O1002" i="30447"/>
  <c r="K1002" i="30447"/>
  <c r="P907" i="30447"/>
  <c r="O907" i="30447"/>
  <c r="C907" i="30447"/>
  <c r="D907" i="30447"/>
  <c r="P905" i="30447"/>
  <c r="O905" i="30447"/>
  <c r="C905" i="30447"/>
  <c r="P888" i="30447"/>
  <c r="O888" i="30447"/>
  <c r="C888" i="30447"/>
  <c r="D888" i="30447"/>
  <c r="K888" i="30447"/>
  <c r="F888" i="30447"/>
  <c r="P883" i="30447"/>
  <c r="O883" i="30447"/>
  <c r="F883" i="30447"/>
  <c r="P857" i="30447"/>
  <c r="O857" i="30447"/>
  <c r="E857" i="30447"/>
  <c r="C857" i="30447"/>
  <c r="G857" i="30447" s="1"/>
  <c r="D857" i="30447"/>
  <c r="P855" i="30447"/>
  <c r="O855" i="30447"/>
  <c r="J855" i="30447"/>
  <c r="M855" i="30447" s="1"/>
  <c r="K855" i="30447"/>
  <c r="P853" i="30447"/>
  <c r="O853" i="30447"/>
  <c r="Q853" i="30447"/>
  <c r="R853" i="30447" s="1"/>
  <c r="C853" i="30447"/>
  <c r="K853" i="30447"/>
  <c r="P851" i="30447"/>
  <c r="O851" i="30447"/>
  <c r="P846" i="30447"/>
  <c r="O846" i="30447"/>
  <c r="P844" i="30447"/>
  <c r="O844" i="30447"/>
  <c r="P762" i="30447"/>
  <c r="Q762" i="30447"/>
  <c r="R762" i="30447" s="1"/>
  <c r="E762" i="30447"/>
  <c r="O762" i="30447"/>
  <c r="F762" i="30447"/>
  <c r="C762" i="30447"/>
  <c r="D762" i="30447"/>
  <c r="P760" i="30447"/>
  <c r="O760" i="30447"/>
  <c r="P739" i="30447"/>
  <c r="O739" i="30447"/>
  <c r="F739" i="30447"/>
  <c r="D739" i="30447"/>
  <c r="C739" i="30447"/>
  <c r="P737" i="30447"/>
  <c r="O737" i="30447"/>
  <c r="D737" i="30447"/>
  <c r="K737" i="30447"/>
  <c r="P698" i="30447"/>
  <c r="O698" i="30447"/>
  <c r="F698" i="30447"/>
  <c r="K698" i="30447"/>
  <c r="P689" i="30447"/>
  <c r="O689" i="30447"/>
  <c r="J689" i="30447"/>
  <c r="M689" i="30447" s="1"/>
  <c r="P524" i="30447"/>
  <c r="J524" i="30447"/>
  <c r="M524" i="30447" s="1"/>
  <c r="O524" i="30447"/>
  <c r="C524" i="30447"/>
  <c r="G524" i="30447" s="1"/>
  <c r="P521" i="30447"/>
  <c r="O521" i="30447"/>
  <c r="J521" i="30447"/>
  <c r="M521" i="30447" s="1"/>
  <c r="P519" i="30447"/>
  <c r="O519" i="30447"/>
  <c r="E519" i="30447"/>
  <c r="C519" i="30447"/>
  <c r="G519" i="30447" s="1"/>
  <c r="D519" i="30447"/>
  <c r="P452" i="30447"/>
  <c r="O452" i="30447"/>
  <c r="Q452" i="30447"/>
  <c r="R452" i="30447" s="1"/>
  <c r="F452" i="30447"/>
  <c r="D452" i="30447"/>
  <c r="K452" i="30447"/>
  <c r="E452" i="30447"/>
  <c r="J452" i="30447"/>
  <c r="M452" i="30447" s="1"/>
  <c r="P445" i="30447"/>
  <c r="Q445" i="30447"/>
  <c r="R445" i="30447" s="1"/>
  <c r="E445" i="30447"/>
  <c r="P443" i="30447"/>
  <c r="O443" i="30447"/>
  <c r="Q443" i="30447"/>
  <c r="R443" i="30447" s="1"/>
  <c r="C443" i="30447"/>
  <c r="F443" i="30447"/>
  <c r="P428" i="30447"/>
  <c r="O428" i="30447"/>
  <c r="C428" i="30447"/>
  <c r="P400" i="30447"/>
  <c r="O400" i="30447"/>
  <c r="E400" i="30447"/>
  <c r="C400" i="30447"/>
  <c r="G400" i="30447" s="1"/>
  <c r="J400" i="30447"/>
  <c r="M400" i="30447" s="1"/>
  <c r="F400" i="30447"/>
  <c r="P391" i="30447"/>
  <c r="C391" i="30447"/>
  <c r="G391" i="30447" s="1"/>
  <c r="O389" i="30447"/>
  <c r="D389" i="30447"/>
  <c r="P384" i="30447"/>
  <c r="O384" i="30447"/>
  <c r="D384" i="30447"/>
  <c r="P382" i="30447"/>
  <c r="O382" i="30447"/>
  <c r="Q382" i="30447"/>
  <c r="R382" i="30447" s="1"/>
  <c r="E382" i="30447"/>
  <c r="K382" i="30447"/>
  <c r="D382" i="30447"/>
  <c r="P375" i="30447"/>
  <c r="O375" i="30447"/>
  <c r="F375" i="30447"/>
  <c r="P371" i="30447"/>
  <c r="O371" i="30447"/>
  <c r="Q371" i="30447"/>
  <c r="R371" i="30447" s="1"/>
  <c r="F371" i="30447"/>
  <c r="D371" i="30447"/>
  <c r="P369" i="30447"/>
  <c r="O369" i="30447"/>
  <c r="Q369" i="30447"/>
  <c r="R369" i="30447" s="1"/>
  <c r="E369" i="30447"/>
  <c r="C369" i="30447"/>
  <c r="D369" i="30447"/>
  <c r="J369" i="30447"/>
  <c r="M369" i="30447" s="1"/>
  <c r="P367" i="30447"/>
  <c r="O367" i="30447"/>
  <c r="F367" i="30447"/>
  <c r="Q367" i="30447"/>
  <c r="R367" i="30447" s="1"/>
  <c r="E367" i="30447"/>
  <c r="D367" i="30447"/>
  <c r="K367" i="30447"/>
  <c r="P357" i="30447"/>
  <c r="O357" i="30447"/>
  <c r="E357" i="30447"/>
  <c r="K357" i="30447"/>
  <c r="P352" i="30447"/>
  <c r="O352" i="30447"/>
  <c r="K352" i="30447"/>
  <c r="O267" i="30447"/>
  <c r="E267" i="30447"/>
  <c r="C267" i="30447"/>
  <c r="K267" i="30447"/>
  <c r="P264" i="30447"/>
  <c r="O264" i="30447"/>
  <c r="D264" i="30447"/>
  <c r="P261" i="30447"/>
  <c r="O261" i="30447"/>
  <c r="J261" i="30447"/>
  <c r="M261" i="30447" s="1"/>
  <c r="D261" i="30447"/>
  <c r="Q261" i="30447"/>
  <c r="R261" i="30447" s="1"/>
  <c r="P258" i="30447"/>
  <c r="O258" i="30447"/>
  <c r="P247" i="30447"/>
  <c r="O247" i="30447"/>
  <c r="D247" i="30447"/>
  <c r="E247" i="30447"/>
  <c r="C247" i="30447"/>
  <c r="G247" i="30447" s="1"/>
  <c r="P19" i="30447"/>
  <c r="O19" i="30447"/>
  <c r="O1026" i="30447"/>
  <c r="O833" i="30447"/>
  <c r="O445" i="30447"/>
  <c r="P837" i="30447"/>
  <c r="P1063" i="30447"/>
  <c r="O1063" i="30447"/>
  <c r="P966" i="30447"/>
  <c r="O966" i="30447"/>
  <c r="D966" i="30447"/>
  <c r="P704" i="30447"/>
  <c r="O704" i="30447"/>
  <c r="E704" i="30447"/>
  <c r="F704" i="30447"/>
  <c r="C704" i="30447"/>
  <c r="K704" i="30447"/>
  <c r="D704" i="30447"/>
  <c r="P679" i="30447"/>
  <c r="O679" i="30447"/>
  <c r="C679" i="30447"/>
  <c r="K679" i="30447"/>
  <c r="E679" i="30447"/>
  <c r="P646" i="30447"/>
  <c r="E646" i="30447"/>
  <c r="P621" i="30447"/>
  <c r="O621" i="30447"/>
  <c r="E621" i="30447"/>
  <c r="C621" i="30447"/>
  <c r="K621" i="30447"/>
  <c r="F621" i="30447"/>
  <c r="D621" i="30447"/>
  <c r="P619" i="30447"/>
  <c r="O619" i="30447"/>
  <c r="F619" i="30447"/>
  <c r="Q619" i="30447"/>
  <c r="R619" i="30447" s="1"/>
  <c r="C619" i="30447"/>
  <c r="J619" i="30447"/>
  <c r="M619" i="30447" s="1"/>
  <c r="E619" i="30447"/>
  <c r="O545" i="30447"/>
  <c r="F545" i="30447"/>
  <c r="P543" i="30447"/>
  <c r="O543" i="30447"/>
  <c r="Q543" i="30447"/>
  <c r="R543" i="30447" s="1"/>
  <c r="D543" i="30447"/>
  <c r="P185" i="30447"/>
  <c r="O185" i="30447"/>
  <c r="P174" i="30447"/>
  <c r="O174" i="30447"/>
  <c r="E174" i="30447"/>
  <c r="P168" i="30447"/>
  <c r="O168" i="30447"/>
  <c r="C168" i="30447"/>
  <c r="J168" i="30447"/>
  <c r="M168" i="30447" s="1"/>
  <c r="D168" i="30447"/>
  <c r="P162" i="30447"/>
  <c r="O162" i="30447"/>
  <c r="Q1080" i="30447"/>
  <c r="R1080" i="30447" s="1"/>
  <c r="K231" i="30447"/>
  <c r="C545" i="30447"/>
  <c r="E1105" i="30447"/>
  <c r="C1080" i="30447"/>
  <c r="G1080" i="30447" s="1"/>
  <c r="F1080" i="30447"/>
  <c r="C1082" i="30447"/>
  <c r="F560" i="30447"/>
  <c r="F568" i="30447"/>
  <c r="Q571" i="30447"/>
  <c r="R571" i="30447" s="1"/>
  <c r="F1078" i="30447"/>
  <c r="D717" i="30447"/>
  <c r="E719" i="30447"/>
  <c r="K58" i="30447"/>
  <c r="Q58" i="30447"/>
  <c r="R58" i="30447" s="1"/>
  <c r="F162" i="30447"/>
  <c r="Q164" i="30447"/>
  <c r="R164" i="30447" s="1"/>
  <c r="Q166" i="30447"/>
  <c r="R166" i="30447" s="1"/>
  <c r="J966" i="30447"/>
  <c r="M966" i="30447" s="1"/>
  <c r="K183" i="30447"/>
  <c r="Q1063" i="30447"/>
  <c r="R1063" i="30447" s="1"/>
  <c r="Q833" i="30447"/>
  <c r="R833" i="30447" s="1"/>
  <c r="Q547" i="30447"/>
  <c r="R547" i="30447" s="1"/>
  <c r="Q839" i="30447"/>
  <c r="R839" i="30447" s="1"/>
  <c r="J632" i="30447"/>
  <c r="M632" i="30447" s="1"/>
  <c r="J192" i="30447"/>
  <c r="M192" i="30447" s="1"/>
  <c r="J608" i="30447"/>
  <c r="M608" i="30447" s="1"/>
  <c r="K573" i="30447"/>
  <c r="K841" i="30447"/>
  <c r="J187" i="30447"/>
  <c r="M187" i="30447" s="1"/>
  <c r="D837" i="30447"/>
  <c r="P1085" i="30447"/>
  <c r="O1085" i="30447"/>
  <c r="P999" i="30447"/>
  <c r="O999" i="30447"/>
  <c r="K999" i="30447"/>
  <c r="J999" i="30447"/>
  <c r="M999" i="30447" s="1"/>
  <c r="P995" i="30447"/>
  <c r="O995" i="30447"/>
  <c r="E995" i="30447"/>
  <c r="P988" i="30447"/>
  <c r="O988" i="30447"/>
  <c r="K988" i="30447"/>
  <c r="F988" i="30447"/>
  <c r="P986" i="30447"/>
  <c r="D986" i="30447"/>
  <c r="O986" i="30447"/>
  <c r="P964" i="30447"/>
  <c r="O964" i="30447"/>
  <c r="F964" i="30447"/>
  <c r="E964" i="30447"/>
  <c r="P960" i="30447"/>
  <c r="O960" i="30447"/>
  <c r="P754" i="30447"/>
  <c r="F754" i="30447"/>
  <c r="Q754" i="30447"/>
  <c r="R754" i="30447" s="1"/>
  <c r="O754" i="30447"/>
  <c r="C754" i="30447"/>
  <c r="P724" i="30447"/>
  <c r="O724" i="30447"/>
  <c r="F724" i="30447"/>
  <c r="P722" i="30447"/>
  <c r="O722" i="30447"/>
  <c r="P684" i="30447"/>
  <c r="O684" i="30447"/>
  <c r="E684" i="30447"/>
  <c r="C684" i="30447"/>
  <c r="J684" i="30447"/>
  <c r="M684" i="30447" s="1"/>
  <c r="P682" i="30447"/>
  <c r="O682" i="30447"/>
  <c r="P494" i="30447"/>
  <c r="O494" i="30447"/>
  <c r="F494" i="30447"/>
  <c r="Q494" i="30447"/>
  <c r="R494" i="30447" s="1"/>
  <c r="D494" i="30447"/>
  <c r="C494" i="30447"/>
  <c r="G494" i="30447" s="1"/>
  <c r="E494" i="30447"/>
  <c r="P485" i="30447"/>
  <c r="O485" i="30447"/>
  <c r="P315" i="30447"/>
  <c r="O315" i="30447"/>
  <c r="E315" i="30447"/>
  <c r="P309" i="30447"/>
  <c r="O309" i="30447"/>
  <c r="P307" i="30447"/>
  <c r="O307" i="30447"/>
  <c r="C307" i="30447"/>
  <c r="P305" i="30447"/>
  <c r="O305" i="30447"/>
  <c r="E305" i="30447"/>
  <c r="D305" i="30447"/>
  <c r="F305" i="30447"/>
  <c r="Q305" i="30447"/>
  <c r="R305" i="30447" s="1"/>
  <c r="C305" i="30447"/>
  <c r="K305" i="30447"/>
  <c r="E303" i="30447"/>
  <c r="P290" i="30447"/>
  <c r="O290" i="30447"/>
  <c r="K290" i="30447"/>
  <c r="P288" i="30447"/>
  <c r="O288" i="30447"/>
  <c r="P286" i="30447"/>
  <c r="O286" i="30447"/>
  <c r="F286" i="30447"/>
  <c r="P240" i="30447"/>
  <c r="O240" i="30447"/>
  <c r="D240" i="30447"/>
  <c r="P238" i="30447"/>
  <c r="O238" i="30447"/>
  <c r="P236" i="30447"/>
  <c r="O236" i="30447"/>
  <c r="P195" i="30447"/>
  <c r="O195" i="30447"/>
  <c r="C195" i="30447"/>
  <c r="Q195" i="30447"/>
  <c r="R195" i="30447" s="1"/>
  <c r="E195" i="30447"/>
  <c r="P181" i="30447"/>
  <c r="O181" i="30447"/>
  <c r="F181" i="30447"/>
  <c r="D181" i="30447"/>
  <c r="P179" i="30447"/>
  <c r="O179" i="30447"/>
  <c r="E179" i="30447"/>
  <c r="C179" i="30447"/>
  <c r="G179" i="30447" s="1"/>
  <c r="K179" i="30447"/>
  <c r="J179" i="30447"/>
  <c r="M179" i="30447" s="1"/>
  <c r="D179" i="30447"/>
  <c r="Q179" i="30447"/>
  <c r="R179" i="30447" s="1"/>
  <c r="P177" i="30447"/>
  <c r="O177" i="30447"/>
  <c r="P157" i="30447"/>
  <c r="O157" i="30447"/>
  <c r="P153" i="30447"/>
  <c r="O153" i="30447"/>
  <c r="F684" i="30447"/>
  <c r="F837" i="30447"/>
  <c r="J89" i="30447"/>
  <c r="M89" i="30447" s="1"/>
  <c r="Q1085" i="30447"/>
  <c r="R1085" i="30447" s="1"/>
  <c r="Q756" i="30447"/>
  <c r="R756" i="30447" s="1"/>
  <c r="E756" i="30447"/>
  <c r="J991" i="30447"/>
  <c r="M991" i="30447" s="1"/>
  <c r="Q993" i="30447"/>
  <c r="R993" i="30447" s="1"/>
  <c r="D231" i="30447"/>
  <c r="E172" i="30447"/>
  <c r="F174" i="30447"/>
  <c r="Q608" i="30447"/>
  <c r="R608" i="30447" s="1"/>
  <c r="D286" i="30447"/>
  <c r="E286" i="30447"/>
  <c r="E288" i="30447"/>
  <c r="C547" i="30447"/>
  <c r="G547" i="30447" s="1"/>
  <c r="Q1105" i="30447"/>
  <c r="R1105" i="30447" s="1"/>
  <c r="F1063" i="30447"/>
  <c r="E1078" i="30447"/>
  <c r="K1080" i="30447"/>
  <c r="E1082" i="30447"/>
  <c r="E60" i="30447"/>
  <c r="F492" i="30447"/>
  <c r="Q962" i="30447"/>
  <c r="R962" i="30447" s="1"/>
  <c r="Q151" i="30447"/>
  <c r="R151" i="30447" s="1"/>
  <c r="D722" i="30447"/>
  <c r="E151" i="30447"/>
  <c r="Q153" i="30447"/>
  <c r="R153" i="30447" s="1"/>
  <c r="C485" i="30447"/>
  <c r="E991" i="30447"/>
  <c r="E571" i="30447"/>
  <c r="F741" i="30447"/>
  <c r="F743" i="30447"/>
  <c r="C960" i="30447"/>
  <c r="G960" i="30447" s="1"/>
  <c r="E999" i="30447"/>
  <c r="D988" i="30447"/>
  <c r="J290" i="30447"/>
  <c r="M290" i="30447" s="1"/>
  <c r="E717" i="30447"/>
  <c r="C290" i="30447"/>
  <c r="G290" i="30447" s="1"/>
  <c r="Q290" i="30447"/>
  <c r="R290" i="30447" s="1"/>
  <c r="C309" i="30447"/>
  <c r="G309" i="30447" s="1"/>
  <c r="D309" i="30447"/>
  <c r="E231" i="30447"/>
  <c r="J1026" i="30447"/>
  <c r="M1026" i="30447" s="1"/>
  <c r="Q719" i="30447"/>
  <c r="R719" i="30447" s="1"/>
  <c r="D719" i="30447"/>
  <c r="C770" i="30447"/>
  <c r="Q995" i="30447"/>
  <c r="R995" i="30447" s="1"/>
  <c r="K1026" i="30447"/>
  <c r="D58" i="30447"/>
  <c r="F58" i="30447"/>
  <c r="F835" i="30447"/>
  <c r="K185" i="30447"/>
  <c r="J155" i="30447"/>
  <c r="M155" i="30447" s="1"/>
  <c r="Q162" i="30447"/>
  <c r="R162" i="30447" s="1"/>
  <c r="E164" i="30447"/>
  <c r="E166" i="30447"/>
  <c r="E177" i="30447"/>
  <c r="Q236" i="30447"/>
  <c r="R236" i="30447" s="1"/>
  <c r="F238" i="30447"/>
  <c r="D238" i="30447"/>
  <c r="C240" i="30447"/>
  <c r="G240" i="30447" s="1"/>
  <c r="C249" i="30447"/>
  <c r="G249" i="30447" s="1"/>
  <c r="D724" i="30447"/>
  <c r="C966" i="30447"/>
  <c r="J185" i="30447"/>
  <c r="M185" i="30447" s="1"/>
  <c r="D155" i="30447"/>
  <c r="F155" i="30447"/>
  <c r="C170" i="30447"/>
  <c r="G170" i="30447" s="1"/>
  <c r="J183" i="30447"/>
  <c r="M183" i="30447" s="1"/>
  <c r="D185" i="30447"/>
  <c r="K682" i="30447"/>
  <c r="E682" i="30447"/>
  <c r="D1063" i="30447"/>
  <c r="F993" i="30447"/>
  <c r="E547" i="30447"/>
  <c r="Q741" i="30447"/>
  <c r="R741" i="30447" s="1"/>
  <c r="E839" i="30447"/>
  <c r="F251" i="30447"/>
  <c r="F315" i="30447"/>
  <c r="K825" i="30447"/>
  <c r="C839" i="30447"/>
  <c r="G839" i="30447" s="1"/>
  <c r="J841" i="30447"/>
  <c r="M841" i="30447" s="1"/>
  <c r="J174" i="30447"/>
  <c r="M174" i="30447" s="1"/>
  <c r="J706" i="30447"/>
  <c r="M706" i="30447" s="1"/>
  <c r="J492" i="30447"/>
  <c r="M492" i="30447" s="1"/>
  <c r="K166" i="30447"/>
  <c r="K608" i="30447"/>
  <c r="D174" i="30447"/>
  <c r="K192" i="30447"/>
  <c r="J679" i="30447"/>
  <c r="M679" i="30447" s="1"/>
  <c r="J305" i="30447"/>
  <c r="M305" i="30447" s="1"/>
  <c r="D619" i="30447"/>
  <c r="D251" i="30447"/>
  <c r="J704" i="30447"/>
  <c r="M704" i="30447" s="1"/>
  <c r="J315" i="30447"/>
  <c r="M315" i="30447" s="1"/>
  <c r="K560" i="30447"/>
  <c r="K837" i="30447"/>
  <c r="E660" i="30447"/>
  <c r="C632" i="30447"/>
  <c r="G632" i="30447" s="1"/>
  <c r="D706" i="30447"/>
  <c r="C315" i="30447"/>
  <c r="G315" i="30447" s="1"/>
  <c r="C192" i="30447"/>
  <c r="F543" i="30447"/>
  <c r="F240" i="30447"/>
  <c r="Q177" i="30447"/>
  <c r="R177" i="30447" s="1"/>
  <c r="E187" i="30447"/>
  <c r="D734" i="30447"/>
  <c r="E634" i="30447"/>
  <c r="E168" i="30447"/>
  <c r="Q190" i="30447"/>
  <c r="R190" i="30447" s="1"/>
  <c r="Q704" i="30447"/>
  <c r="R704" i="30447" s="1"/>
  <c r="E754" i="30447"/>
  <c r="P1073" i="30447"/>
  <c r="C1073" i="30447"/>
  <c r="K1073" i="30447"/>
  <c r="Q1073" i="30447"/>
  <c r="R1073" i="30447" s="1"/>
  <c r="O1047" i="30447"/>
  <c r="P1042" i="30447"/>
  <c r="O1042" i="30447"/>
  <c r="P1037" i="30447"/>
  <c r="O1037" i="30447"/>
  <c r="D1037" i="30447"/>
  <c r="P1035" i="30447"/>
  <c r="O1035" i="30447"/>
  <c r="F1035" i="30447"/>
  <c r="D1035" i="30447"/>
  <c r="P1033" i="30447"/>
  <c r="O1033" i="30447"/>
  <c r="P1031" i="30447"/>
  <c r="O1029" i="30447"/>
  <c r="P1029" i="30447"/>
  <c r="P947" i="30447"/>
  <c r="O947" i="30447"/>
  <c r="Q947" i="30447"/>
  <c r="R947" i="30447" s="1"/>
  <c r="P943" i="30447"/>
  <c r="O943" i="30447"/>
  <c r="D943" i="30447"/>
  <c r="K943" i="30447"/>
  <c r="P941" i="30447"/>
  <c r="O941" i="30447"/>
  <c r="P934" i="30447"/>
  <c r="O934" i="30447"/>
  <c r="P920" i="30447"/>
  <c r="O920" i="30447"/>
  <c r="D920" i="30447"/>
  <c r="P918" i="30447"/>
  <c r="O918" i="30447"/>
  <c r="P912" i="30447"/>
  <c r="O912" i="30447"/>
  <c r="F912" i="30447"/>
  <c r="C912" i="30447"/>
  <c r="D912" i="30447"/>
  <c r="J912" i="30447"/>
  <c r="M912" i="30447" s="1"/>
  <c r="P910" i="30447"/>
  <c r="O910" i="30447"/>
  <c r="P886" i="30447"/>
  <c r="O886" i="30447"/>
  <c r="P822" i="30447"/>
  <c r="O822" i="30447"/>
  <c r="D822" i="30447"/>
  <c r="Q822" i="30447"/>
  <c r="R822" i="30447" s="1"/>
  <c r="F822" i="30447"/>
  <c r="K822" i="30447"/>
  <c r="P820" i="30447"/>
  <c r="O820" i="30447"/>
  <c r="D820" i="30447"/>
  <c r="J820" i="30447"/>
  <c r="M820" i="30447" s="1"/>
  <c r="Q820" i="30447"/>
  <c r="R820" i="30447" s="1"/>
  <c r="P805" i="30447"/>
  <c r="O805" i="30447"/>
  <c r="D805" i="30447"/>
  <c r="K805" i="30447"/>
  <c r="J805" i="30447"/>
  <c r="M805" i="30447" s="1"/>
  <c r="P803" i="30447"/>
  <c r="O803" i="30447"/>
  <c r="C803" i="30447"/>
  <c r="G803" i="30447" s="1"/>
  <c r="D803" i="30447"/>
  <c r="K803" i="30447"/>
  <c r="J803" i="30447"/>
  <c r="M803" i="30447" s="1"/>
  <c r="P786" i="30447"/>
  <c r="O786" i="30447"/>
  <c r="P783" i="30447"/>
  <c r="O783" i="30447"/>
  <c r="P781" i="30447"/>
  <c r="O781" i="30447"/>
  <c r="P779" i="30447"/>
  <c r="O779" i="30447"/>
  <c r="P777" i="30447"/>
  <c r="O777" i="30447"/>
  <c r="O712" i="30447"/>
  <c r="K712" i="30447"/>
  <c r="F712" i="30447"/>
  <c r="P712" i="30447"/>
  <c r="D712" i="30447"/>
  <c r="P710" i="30447"/>
  <c r="O710" i="30447"/>
  <c r="Q706" i="30447"/>
  <c r="R706" i="30447" s="1"/>
  <c r="P674" i="30447"/>
  <c r="O674" i="30447"/>
  <c r="E674" i="30447"/>
  <c r="J674" i="30447"/>
  <c r="M674" i="30447" s="1"/>
  <c r="Q674" i="30447"/>
  <c r="R674" i="30447" s="1"/>
  <c r="C674" i="30447"/>
  <c r="K674" i="30447"/>
  <c r="F674" i="30447"/>
  <c r="P672" i="30447"/>
  <c r="O672" i="30447"/>
  <c r="P670" i="30447"/>
  <c r="O670" i="30447"/>
  <c r="F670" i="30447"/>
  <c r="C670" i="30447"/>
  <c r="P668" i="30447"/>
  <c r="D668" i="30447"/>
  <c r="F668" i="30447"/>
  <c r="P666" i="30447"/>
  <c r="O666" i="30447"/>
  <c r="P655" i="30447"/>
  <c r="O655" i="30447"/>
  <c r="C655" i="30447"/>
  <c r="G655" i="30447" s="1"/>
  <c r="D655" i="30447"/>
  <c r="P652" i="30447"/>
  <c r="O652" i="30447"/>
  <c r="K652" i="30447"/>
  <c r="P650" i="30447"/>
  <c r="O650" i="30447"/>
  <c r="E650" i="30447"/>
  <c r="O648" i="30447"/>
  <c r="P648" i="30447"/>
  <c r="C648" i="30447"/>
  <c r="G648" i="30447" s="1"/>
  <c r="J648" i="30447"/>
  <c r="M648" i="30447" s="1"/>
  <c r="P629" i="30447"/>
  <c r="O629" i="30447"/>
  <c r="Q629" i="30447"/>
  <c r="R629" i="30447" s="1"/>
  <c r="K629" i="30447"/>
  <c r="C629" i="30447"/>
  <c r="G629" i="30447" s="1"/>
  <c r="D629" i="30447"/>
  <c r="P627" i="30447"/>
  <c r="O627" i="30447"/>
  <c r="P625" i="30447"/>
  <c r="O625" i="30447"/>
  <c r="D625" i="30447"/>
  <c r="P623" i="30447"/>
  <c r="O623" i="30447"/>
  <c r="Q621" i="30447"/>
  <c r="R621" i="30447" s="1"/>
  <c r="P605" i="30447"/>
  <c r="Q605" i="30447"/>
  <c r="R605" i="30447" s="1"/>
  <c r="C605" i="30447"/>
  <c r="G605" i="30447" s="1"/>
  <c r="D605" i="30447"/>
  <c r="O602" i="30447"/>
  <c r="D602" i="30447"/>
  <c r="P600" i="30447"/>
  <c r="O600" i="30447"/>
  <c r="Q595" i="30447"/>
  <c r="R595" i="30447" s="1"/>
  <c r="P590" i="30447"/>
  <c r="O590" i="30447"/>
  <c r="C590" i="30447"/>
  <c r="G590" i="30447" s="1"/>
  <c r="P588" i="30447"/>
  <c r="O588" i="30447"/>
  <c r="D588" i="30447"/>
  <c r="P586" i="30447"/>
  <c r="O586" i="30447"/>
  <c r="J586" i="30447"/>
  <c r="M586" i="30447" s="1"/>
  <c r="C586" i="30447"/>
  <c r="K586" i="30447"/>
  <c r="P584" i="30447"/>
  <c r="O584" i="30447"/>
  <c r="K584" i="30447"/>
  <c r="D584" i="30447"/>
  <c r="O538" i="30447"/>
  <c r="E538" i="30447"/>
  <c r="C538" i="30447"/>
  <c r="Q538" i="30447"/>
  <c r="R538" i="30447" s="1"/>
  <c r="F538" i="30447"/>
  <c r="J538" i="30447"/>
  <c r="M538" i="30447" s="1"/>
  <c r="P529" i="30447"/>
  <c r="O529" i="30447"/>
  <c r="E529" i="30447"/>
  <c r="K529" i="30447"/>
  <c r="C529" i="30447"/>
  <c r="G529" i="30447" s="1"/>
  <c r="P517" i="30447"/>
  <c r="O517" i="30447"/>
  <c r="E517" i="30447"/>
  <c r="C517" i="30447"/>
  <c r="P514" i="30447"/>
  <c r="O514" i="30447"/>
  <c r="F514" i="30447"/>
  <c r="C514" i="30447"/>
  <c r="G514" i="30447" s="1"/>
  <c r="J514" i="30447"/>
  <c r="M514" i="30447" s="1"/>
  <c r="E514" i="30447"/>
  <c r="P512" i="30447"/>
  <c r="O512" i="30447"/>
  <c r="P510" i="30447"/>
  <c r="O510" i="30447"/>
  <c r="P85" i="30447"/>
  <c r="O85" i="30447"/>
  <c r="P83" i="30447"/>
  <c r="O83" i="30447"/>
  <c r="K83" i="30447"/>
  <c r="P66" i="30447"/>
  <c r="O66" i="30447"/>
  <c r="D66" i="30447"/>
  <c r="K66" i="30447"/>
  <c r="P55" i="30447"/>
  <c r="O55" i="30447"/>
  <c r="J55" i="30447"/>
  <c r="M55" i="30447" s="1"/>
  <c r="P39" i="30447"/>
  <c r="O39" i="30447"/>
  <c r="Q39" i="30447"/>
  <c r="R39" i="30447" s="1"/>
  <c r="D39" i="30447"/>
  <c r="O770" i="30447"/>
  <c r="P1094" i="30447"/>
  <c r="O1094" i="30447"/>
  <c r="P1089" i="30447"/>
  <c r="J1089" i="30447"/>
  <c r="M1089" i="30447" s="1"/>
  <c r="P1072" i="30447"/>
  <c r="O1072" i="30447"/>
  <c r="F1072" i="30447"/>
  <c r="P1070" i="30447"/>
  <c r="O1070" i="30447"/>
  <c r="P1068" i="30447"/>
  <c r="O1068" i="30447"/>
  <c r="P1066" i="30447"/>
  <c r="O1066" i="30447"/>
  <c r="P1056" i="30447"/>
  <c r="O1056" i="30447"/>
  <c r="P1052" i="30447"/>
  <c r="O1052" i="30447"/>
  <c r="E1052" i="30447"/>
  <c r="F1052" i="30447"/>
  <c r="P1050" i="30447"/>
  <c r="O1050" i="30447"/>
  <c r="P1045" i="30447"/>
  <c r="O1045" i="30447"/>
  <c r="P998" i="30447"/>
  <c r="O998" i="30447"/>
  <c r="Q998" i="30447"/>
  <c r="R998" i="30447" s="1"/>
  <c r="E998" i="30447"/>
  <c r="C998" i="30447"/>
  <c r="P996" i="30447"/>
  <c r="P980" i="30447"/>
  <c r="D980" i="30447"/>
  <c r="E980" i="30447"/>
  <c r="P971" i="30447"/>
  <c r="O971" i="30447"/>
  <c r="F971" i="30447"/>
  <c r="C971" i="30447"/>
  <c r="P969" i="30447"/>
  <c r="O969" i="30447"/>
  <c r="P967" i="30447"/>
  <c r="O967" i="30447"/>
  <c r="P946" i="30447"/>
  <c r="D946" i="30447"/>
  <c r="E946" i="30447"/>
  <c r="P944" i="30447"/>
  <c r="O944" i="30447"/>
  <c r="P940" i="30447"/>
  <c r="O940" i="30447"/>
  <c r="K940" i="30447"/>
  <c r="P923" i="30447"/>
  <c r="O923" i="30447"/>
  <c r="P899" i="30447"/>
  <c r="O899" i="30447"/>
  <c r="P892" i="30447"/>
  <c r="O892" i="30447"/>
  <c r="Q892" i="30447"/>
  <c r="R892" i="30447" s="1"/>
  <c r="F892" i="30447"/>
  <c r="K892" i="30447"/>
  <c r="J892" i="30447"/>
  <c r="M892" i="30447" s="1"/>
  <c r="P890" i="30447"/>
  <c r="O890" i="30447"/>
  <c r="O872" i="30447"/>
  <c r="P872" i="30447"/>
  <c r="P870" i="30447"/>
  <c r="O870" i="30447"/>
  <c r="P868" i="30447"/>
  <c r="O868" i="30447"/>
  <c r="P864" i="30447"/>
  <c r="O864" i="30447"/>
  <c r="K864" i="30447"/>
  <c r="P862" i="30447"/>
  <c r="O862" i="30447"/>
  <c r="P860" i="30447"/>
  <c r="O860" i="30447"/>
  <c r="O840" i="30447"/>
  <c r="Q840" i="30447"/>
  <c r="R840" i="30447" s="1"/>
  <c r="P830" i="30447"/>
  <c r="P828" i="30447"/>
  <c r="O828" i="30447"/>
  <c r="O808" i="30447"/>
  <c r="P808" i="30447"/>
  <c r="O799" i="30447"/>
  <c r="P796" i="30447"/>
  <c r="O796" i="30447"/>
  <c r="P793" i="30447"/>
  <c r="O793" i="30447"/>
  <c r="P791" i="30447"/>
  <c r="O791" i="30447"/>
  <c r="F791" i="30447"/>
  <c r="C791" i="30447"/>
  <c r="G791" i="30447" s="1"/>
  <c r="D791" i="30447"/>
  <c r="P789" i="30447"/>
  <c r="O789" i="30447"/>
  <c r="C789" i="30447"/>
  <c r="G789" i="30447" s="1"/>
  <c r="F789" i="30447"/>
  <c r="D789" i="30447"/>
  <c r="P752" i="30447"/>
  <c r="O752" i="30447"/>
  <c r="C752" i="30447"/>
  <c r="G752" i="30447" s="1"/>
  <c r="D752" i="30447"/>
  <c r="P750" i="30447"/>
  <c r="O750" i="30447"/>
  <c r="D750" i="30447"/>
  <c r="P748" i="30447"/>
  <c r="O748" i="30447"/>
  <c r="P746" i="30447"/>
  <c r="O746" i="30447"/>
  <c r="F746" i="30447"/>
  <c r="D746" i="30447"/>
  <c r="O744" i="30447"/>
  <c r="P744" i="30447"/>
  <c r="O709" i="30447"/>
  <c r="J709" i="30447"/>
  <c r="M709" i="30447" s="1"/>
  <c r="P707" i="30447"/>
  <c r="O707" i="30447"/>
  <c r="P692" i="30447"/>
  <c r="O692" i="30447"/>
  <c r="E692" i="30447"/>
  <c r="P690" i="30447"/>
  <c r="O690" i="30447"/>
  <c r="O658" i="30447"/>
  <c r="P656" i="30447"/>
  <c r="P639" i="30447"/>
  <c r="O639" i="30447"/>
  <c r="E639" i="30447"/>
  <c r="F639" i="30447"/>
  <c r="C639" i="30447"/>
  <c r="P637" i="30447"/>
  <c r="E637" i="30447"/>
  <c r="P630" i="30447"/>
  <c r="O630" i="30447"/>
  <c r="Q630" i="30447"/>
  <c r="R630" i="30447" s="1"/>
  <c r="J630" i="30447"/>
  <c r="M630" i="30447" s="1"/>
  <c r="P611" i="30447"/>
  <c r="O611" i="30447"/>
  <c r="F606" i="30447"/>
  <c r="P598" i="30447"/>
  <c r="O598" i="30447"/>
  <c r="C598" i="30447"/>
  <c r="F598" i="30447"/>
  <c r="P596" i="30447"/>
  <c r="O596" i="30447"/>
  <c r="D596" i="30447"/>
  <c r="P591" i="30447"/>
  <c r="O591" i="30447"/>
  <c r="C591" i="30447"/>
  <c r="G591" i="30447" s="1"/>
  <c r="P583" i="30447"/>
  <c r="O583" i="30447"/>
  <c r="Q583" i="30447"/>
  <c r="R583" i="30447" s="1"/>
  <c r="F583" i="30447"/>
  <c r="P576" i="30447"/>
  <c r="O576" i="30447"/>
  <c r="F576" i="30447"/>
  <c r="C576" i="30447"/>
  <c r="G576" i="30447" s="1"/>
  <c r="P563" i="30447"/>
  <c r="O563" i="30447"/>
  <c r="P558" i="30447"/>
  <c r="O558" i="30447"/>
  <c r="Q558" i="30447"/>
  <c r="R558" i="30447" s="1"/>
  <c r="P556" i="30447"/>
  <c r="O556" i="30447"/>
  <c r="Q556" i="30447"/>
  <c r="R556" i="30447" s="1"/>
  <c r="P554" i="30447"/>
  <c r="O554" i="30447"/>
  <c r="K554" i="30447"/>
  <c r="P552" i="30447"/>
  <c r="O552" i="30447"/>
  <c r="P550" i="30447"/>
  <c r="O550" i="30447"/>
  <c r="P532" i="30447"/>
  <c r="O532" i="30447"/>
  <c r="C532" i="30447"/>
  <c r="G532" i="30447" s="1"/>
  <c r="J532" i="30447"/>
  <c r="M532" i="30447" s="1"/>
  <c r="P480" i="30447"/>
  <c r="O480" i="30447"/>
  <c r="J480" i="30447"/>
  <c r="M480" i="30447" s="1"/>
  <c r="D480" i="30447"/>
  <c r="P466" i="30447"/>
  <c r="O466" i="30447"/>
  <c r="E466" i="30447"/>
  <c r="Q466" i="30447"/>
  <c r="R466" i="30447" s="1"/>
  <c r="J466" i="30447"/>
  <c r="M466" i="30447" s="1"/>
  <c r="P422" i="30447"/>
  <c r="O422" i="30447"/>
  <c r="Q422" i="30447"/>
  <c r="R422" i="30447" s="1"/>
  <c r="E422" i="30447"/>
  <c r="F422" i="30447"/>
  <c r="E420" i="30447"/>
  <c r="F420" i="30447"/>
  <c r="O418" i="30447"/>
  <c r="E418" i="30447"/>
  <c r="O416" i="30447"/>
  <c r="E416" i="30447"/>
  <c r="P405" i="30447"/>
  <c r="O405" i="30447"/>
  <c r="E405" i="30447"/>
  <c r="C405" i="30447"/>
  <c r="G405" i="30447" s="1"/>
  <c r="K405" i="30447"/>
  <c r="P403" i="30447"/>
  <c r="O403" i="30447"/>
  <c r="E403" i="30447"/>
  <c r="P398" i="30447"/>
  <c r="O398" i="30447"/>
  <c r="Q398" i="30447"/>
  <c r="R398" i="30447" s="1"/>
  <c r="O394" i="30447"/>
  <c r="O387" i="30447"/>
  <c r="P387" i="30447"/>
  <c r="Q387" i="30447"/>
  <c r="R387" i="30447" s="1"/>
  <c r="D387" i="30447"/>
  <c r="K387" i="30447"/>
  <c r="P380" i="30447"/>
  <c r="C380" i="30447"/>
  <c r="G380" i="30447" s="1"/>
  <c r="P378" i="30447"/>
  <c r="O378" i="30447"/>
  <c r="D378" i="30447"/>
  <c r="P285" i="30447"/>
  <c r="O285" i="30447"/>
  <c r="Q285" i="30447"/>
  <c r="R285" i="30447" s="1"/>
  <c r="D285" i="30447"/>
  <c r="P283" i="30447"/>
  <c r="O283" i="30447"/>
  <c r="Q283" i="30447"/>
  <c r="R283" i="30447" s="1"/>
  <c r="D283" i="30447"/>
  <c r="P281" i="30447"/>
  <c r="O281" i="30447"/>
  <c r="F281" i="30447"/>
  <c r="D281" i="30447"/>
  <c r="P279" i="30447"/>
  <c r="O279" i="30447"/>
  <c r="E279" i="30447"/>
  <c r="F279" i="30447"/>
  <c r="P277" i="30447"/>
  <c r="O277" i="30447"/>
  <c r="C277" i="30447"/>
  <c r="G277" i="30447" s="1"/>
  <c r="D277" i="30447"/>
  <c r="F272" i="30447"/>
  <c r="C272" i="30447"/>
  <c r="O270" i="30447"/>
  <c r="D270" i="30447"/>
  <c r="P256" i="30447"/>
  <c r="O256" i="30447"/>
  <c r="C256" i="30447"/>
  <c r="G256" i="30447" s="1"/>
  <c r="P254" i="30447"/>
  <c r="O254" i="30447"/>
  <c r="E254" i="30447"/>
  <c r="C254" i="30447"/>
  <c r="G254" i="30447" s="1"/>
  <c r="P122" i="30447"/>
  <c r="O122" i="30447"/>
  <c r="E122" i="30447"/>
  <c r="P120" i="30447"/>
  <c r="O120" i="30447"/>
  <c r="P118" i="30447"/>
  <c r="O118" i="30447"/>
  <c r="P116" i="30447"/>
  <c r="O116" i="30447"/>
  <c r="P114" i="30447"/>
  <c r="O114" i="30447"/>
  <c r="P102" i="30447"/>
  <c r="O102" i="30447"/>
  <c r="J102" i="30447"/>
  <c r="M102" i="30447" s="1"/>
  <c r="P65" i="30447"/>
  <c r="O65" i="30447"/>
  <c r="Q65" i="30447"/>
  <c r="R65" i="30447" s="1"/>
  <c r="E65" i="30447"/>
  <c r="F65" i="30447"/>
  <c r="P18" i="30447"/>
  <c r="O18" i="30447"/>
  <c r="Q18" i="30447"/>
  <c r="R18" i="30447" s="1"/>
  <c r="E18" i="30447"/>
  <c r="F18" i="30447"/>
  <c r="O1089" i="30447"/>
  <c r="O637" i="30447"/>
  <c r="P5" i="30447"/>
  <c r="O5" i="30447"/>
  <c r="P1102" i="30447"/>
  <c r="O1102" i="30447"/>
  <c r="P1100" i="30447"/>
  <c r="O1100" i="30447"/>
  <c r="D1100" i="30447"/>
  <c r="E1100" i="30447"/>
  <c r="P1098" i="30447"/>
  <c r="O1098" i="30447"/>
  <c r="P1092" i="30447"/>
  <c r="O1092" i="30447"/>
  <c r="P1075" i="30447"/>
  <c r="O1075" i="30447"/>
  <c r="D1075" i="30447"/>
  <c r="P1062" i="30447"/>
  <c r="O1062" i="30447"/>
  <c r="Q1062" i="30447"/>
  <c r="R1062" i="30447" s="1"/>
  <c r="E1062" i="30447"/>
  <c r="C1062" i="30447"/>
  <c r="F1062" i="30447"/>
  <c r="P1059" i="30447"/>
  <c r="O1059" i="30447"/>
  <c r="E1059" i="30447"/>
  <c r="F1059" i="30447"/>
  <c r="Q1059" i="30447"/>
  <c r="R1059" i="30447" s="1"/>
  <c r="P1053" i="30447"/>
  <c r="O1053" i="30447"/>
  <c r="P1038" i="30447"/>
  <c r="O1038" i="30447"/>
  <c r="P1028" i="30447"/>
  <c r="O1028" i="30447"/>
  <c r="Q1028" i="30447"/>
  <c r="R1028" i="30447" s="1"/>
  <c r="P1023" i="30447"/>
  <c r="O1023" i="30447"/>
  <c r="P1021" i="30447"/>
  <c r="O1021" i="30447"/>
  <c r="P1019" i="30447"/>
  <c r="O1019" i="30447"/>
  <c r="P1016" i="30447"/>
  <c r="O1016" i="30447"/>
  <c r="E1016" i="30447"/>
  <c r="P1014" i="30447"/>
  <c r="O1014" i="30447"/>
  <c r="P983" i="30447"/>
  <c r="O983" i="30447"/>
  <c r="P981" i="30447"/>
  <c r="O981" i="30447"/>
  <c r="P974" i="30447"/>
  <c r="O974" i="30447"/>
  <c r="P959" i="30447"/>
  <c r="O959" i="30447"/>
  <c r="F959" i="30447"/>
  <c r="Q959" i="30447"/>
  <c r="R959" i="30447" s="1"/>
  <c r="E959" i="30447"/>
  <c r="D959" i="30447"/>
  <c r="P957" i="30447"/>
  <c r="O957" i="30447"/>
  <c r="P955" i="30447"/>
  <c r="O955" i="30447"/>
  <c r="P951" i="30447"/>
  <c r="O951" i="30447"/>
  <c r="O938" i="30447"/>
  <c r="P933" i="30447"/>
  <c r="O933" i="30447"/>
  <c r="Q933" i="30447"/>
  <c r="R933" i="30447" s="1"/>
  <c r="C933" i="30447"/>
  <c r="P931" i="30447"/>
  <c r="O931" i="30447"/>
  <c r="Q931" i="30447"/>
  <c r="R931" i="30447" s="1"/>
  <c r="P928" i="30447"/>
  <c r="O928" i="30447"/>
  <c r="P926" i="30447"/>
  <c r="O926" i="30447"/>
  <c r="K926" i="30447"/>
  <c r="P921" i="30447"/>
  <c r="O921" i="30447"/>
  <c r="C921" i="30447"/>
  <c r="G921" i="30447" s="1"/>
  <c r="P917" i="30447"/>
  <c r="O917" i="30447"/>
  <c r="Q917" i="30447"/>
  <c r="R917" i="30447" s="1"/>
  <c r="D917" i="30447"/>
  <c r="P915" i="30447"/>
  <c r="O915" i="30447"/>
  <c r="P902" i="30447"/>
  <c r="O902" i="30447"/>
  <c r="E902" i="30447"/>
  <c r="D902" i="30447"/>
  <c r="F902" i="30447"/>
  <c r="P895" i="30447"/>
  <c r="O895" i="30447"/>
  <c r="P893" i="30447"/>
  <c r="O893" i="30447"/>
  <c r="P880" i="30447"/>
  <c r="O880" i="30447"/>
  <c r="P875" i="30447"/>
  <c r="O875" i="30447"/>
  <c r="P854" i="30447"/>
  <c r="O854" i="30447"/>
  <c r="Q854" i="30447"/>
  <c r="R854" i="30447" s="1"/>
  <c r="C854" i="30447"/>
  <c r="G854" i="30447" s="1"/>
  <c r="P843" i="30447"/>
  <c r="O843" i="30447"/>
  <c r="Q843" i="30447"/>
  <c r="R843" i="30447" s="1"/>
  <c r="J843" i="30447"/>
  <c r="M843" i="30447" s="1"/>
  <c r="P824" i="30447"/>
  <c r="O824" i="30447"/>
  <c r="Q824" i="30447"/>
  <c r="R824" i="30447" s="1"/>
  <c r="C824" i="30447"/>
  <c r="G824" i="30447" s="1"/>
  <c r="D824" i="30447"/>
  <c r="P815" i="30447"/>
  <c r="O815" i="30447"/>
  <c r="P813" i="30447"/>
  <c r="O813" i="30447"/>
  <c r="J813" i="30447"/>
  <c r="M813" i="30447" s="1"/>
  <c r="P811" i="30447"/>
  <c r="O811" i="30447"/>
  <c r="P802" i="30447"/>
  <c r="P800" i="30447"/>
  <c r="O800" i="30447"/>
  <c r="Q800" i="30447"/>
  <c r="R800" i="30447" s="1"/>
  <c r="F800" i="30447"/>
  <c r="K800" i="30447"/>
  <c r="D800" i="30447"/>
  <c r="O776" i="30447"/>
  <c r="Q776" i="30447"/>
  <c r="R776" i="30447" s="1"/>
  <c r="P776" i="30447"/>
  <c r="K776" i="30447"/>
  <c r="P774" i="30447"/>
  <c r="O774" i="30447"/>
  <c r="E774" i="30447"/>
  <c r="P767" i="30447"/>
  <c r="O767" i="30447"/>
  <c r="E767" i="30447"/>
  <c r="P765" i="30447"/>
  <c r="O765" i="30447"/>
  <c r="C765" i="30447"/>
  <c r="G765" i="30447" s="1"/>
  <c r="K765" i="30447"/>
  <c r="O763" i="30447"/>
  <c r="P736" i="30447"/>
  <c r="O736" i="30447"/>
  <c r="E736" i="30447"/>
  <c r="P733" i="30447"/>
  <c r="O733" i="30447"/>
  <c r="P731" i="30447"/>
  <c r="O731" i="30447"/>
  <c r="P729" i="30447"/>
  <c r="O729" i="30447"/>
  <c r="P727" i="30447"/>
  <c r="O727" i="30447"/>
  <c r="P725" i="30447"/>
  <c r="O725" i="30447"/>
  <c r="P702" i="30447"/>
  <c r="O702" i="30447"/>
  <c r="D702" i="30447"/>
  <c r="P695" i="30447"/>
  <c r="O695" i="30447"/>
  <c r="P693" i="30447"/>
  <c r="O693" i="30447"/>
  <c r="P686" i="30447"/>
  <c r="O686" i="30447"/>
  <c r="E686" i="30447"/>
  <c r="P676" i="30447"/>
  <c r="O676" i="30447"/>
  <c r="E676" i="30447"/>
  <c r="P665" i="30447"/>
  <c r="O665" i="30447"/>
  <c r="P661" i="30447"/>
  <c r="O661" i="30447"/>
  <c r="D661" i="30447"/>
  <c r="O645" i="30447"/>
  <c r="P645" i="30447"/>
  <c r="Q645" i="30447"/>
  <c r="R645" i="30447" s="1"/>
  <c r="E645" i="30447"/>
  <c r="D645" i="30447"/>
  <c r="P642" i="30447"/>
  <c r="O642" i="30447"/>
  <c r="P635" i="30447"/>
  <c r="O635" i="30447"/>
  <c r="E635" i="30447"/>
  <c r="P618" i="30447"/>
  <c r="O618" i="30447"/>
  <c r="Q618" i="30447"/>
  <c r="R618" i="30447" s="1"/>
  <c r="D618" i="30447"/>
  <c r="E618" i="30447"/>
  <c r="P616" i="30447"/>
  <c r="O616" i="30447"/>
  <c r="J616" i="30447"/>
  <c r="M616" i="30447" s="1"/>
  <c r="P614" i="30447"/>
  <c r="O614" i="30447"/>
  <c r="P599" i="30447"/>
  <c r="O599" i="30447"/>
  <c r="P594" i="30447"/>
  <c r="O594" i="30447"/>
  <c r="F594" i="30447"/>
  <c r="P592" i="30447"/>
  <c r="O592" i="30447"/>
  <c r="P581" i="30447"/>
  <c r="O581" i="30447"/>
  <c r="P579" i="30447"/>
  <c r="O579" i="30447"/>
  <c r="Q579" i="30447"/>
  <c r="R579" i="30447" s="1"/>
  <c r="F579" i="30447"/>
  <c r="J579" i="30447"/>
  <c r="M579" i="30447" s="1"/>
  <c r="P535" i="30447"/>
  <c r="O535" i="30447"/>
  <c r="O506" i="30447"/>
  <c r="P506" i="30447"/>
  <c r="Q506" i="30447"/>
  <c r="R506" i="30447" s="1"/>
  <c r="P504" i="30447"/>
  <c r="O504" i="30447"/>
  <c r="P501" i="30447"/>
  <c r="O501" i="30447"/>
  <c r="P499" i="30447"/>
  <c r="O499" i="30447"/>
  <c r="P496" i="30447"/>
  <c r="O496" i="30447"/>
  <c r="P489" i="30447"/>
  <c r="O489" i="30447"/>
  <c r="Q489" i="30447"/>
  <c r="R489" i="30447" s="1"/>
  <c r="P487" i="30447"/>
  <c r="O487" i="30447"/>
  <c r="O474" i="30447"/>
  <c r="P474" i="30447"/>
  <c r="C474" i="30447"/>
  <c r="P464" i="30447"/>
  <c r="O464" i="30447"/>
  <c r="E464" i="30447"/>
  <c r="F431" i="30447"/>
  <c r="P344" i="30447"/>
  <c r="O344" i="30447"/>
  <c r="Q344" i="30447"/>
  <c r="R344" i="30447" s="1"/>
  <c r="E344" i="30447"/>
  <c r="C344" i="30447"/>
  <c r="P342" i="30447"/>
  <c r="O342" i="30447"/>
  <c r="P340" i="30447"/>
  <c r="O340" i="30447"/>
  <c r="O335" i="30447"/>
  <c r="E333" i="30447"/>
  <c r="E331" i="30447"/>
  <c r="D329" i="30447"/>
  <c r="P327" i="30447"/>
  <c r="O327" i="30447"/>
  <c r="P325" i="30447"/>
  <c r="O325" i="30447"/>
  <c r="D325" i="30447"/>
  <c r="P323" i="30447"/>
  <c r="O323" i="30447"/>
  <c r="F323" i="30447"/>
  <c r="P321" i="30447"/>
  <c r="O321" i="30447"/>
  <c r="P296" i="30447"/>
  <c r="Q296" i="30447"/>
  <c r="R296" i="30447" s="1"/>
  <c r="O296" i="30447"/>
  <c r="E296" i="30447"/>
  <c r="P294" i="30447"/>
  <c r="O294" i="30447"/>
  <c r="P292" i="30447"/>
  <c r="O292" i="30447"/>
  <c r="P246" i="30447"/>
  <c r="O246" i="30447"/>
  <c r="K246" i="30447"/>
  <c r="P233" i="30447"/>
  <c r="J233" i="30447"/>
  <c r="M233" i="30447" s="1"/>
  <c r="O233" i="30447"/>
  <c r="P217" i="30447"/>
  <c r="Q217" i="30447"/>
  <c r="R217" i="30447" s="1"/>
  <c r="O217" i="30447"/>
  <c r="E217" i="30447"/>
  <c r="P215" i="30447"/>
  <c r="O215" i="30447"/>
  <c r="F215" i="30447"/>
  <c r="K215" i="30447"/>
  <c r="P213" i="30447"/>
  <c r="O213" i="30447"/>
  <c r="P211" i="30447"/>
  <c r="O211" i="30447"/>
  <c r="F211" i="30447"/>
  <c r="P209" i="30447"/>
  <c r="O209" i="30447"/>
  <c r="C209" i="30447"/>
  <c r="P148" i="30447"/>
  <c r="O148" i="30447"/>
  <c r="Q148" i="30447"/>
  <c r="R148" i="30447" s="1"/>
  <c r="E148" i="30447"/>
  <c r="C148" i="30447"/>
  <c r="P146" i="30447"/>
  <c r="O146" i="30447"/>
  <c r="P134" i="30447"/>
  <c r="O134" i="30447"/>
  <c r="P132" i="30447"/>
  <c r="O132" i="30447"/>
  <c r="P130" i="30447"/>
  <c r="O130" i="30447"/>
  <c r="P110" i="30447"/>
  <c r="O110" i="30447"/>
  <c r="C110" i="30447"/>
  <c r="G110" i="30447" s="1"/>
  <c r="P100" i="30447"/>
  <c r="O100" i="30447"/>
  <c r="P97" i="30447"/>
  <c r="O97" i="30447"/>
  <c r="P73" i="30447"/>
  <c r="Q73" i="30447"/>
  <c r="R73" i="30447" s="1"/>
  <c r="P36" i="30447"/>
  <c r="O36" i="30447"/>
  <c r="E36" i="30447"/>
  <c r="P34" i="30447"/>
  <c r="O34" i="30447"/>
  <c r="K34" i="30447"/>
  <c r="P31" i="30447"/>
  <c r="O31" i="30447"/>
  <c r="P29" i="30447"/>
  <c r="O29" i="30447"/>
  <c r="P27" i="30447"/>
  <c r="O27" i="30447"/>
  <c r="P25" i="30447"/>
  <c r="O25" i="30447"/>
  <c r="P23" i="30447"/>
  <c r="O23" i="30447"/>
  <c r="P21" i="30447"/>
  <c r="O21" i="30447"/>
  <c r="O897" i="30447"/>
  <c r="O817" i="30447"/>
  <c r="P1096" i="30447"/>
  <c r="P840" i="30447"/>
  <c r="P709" i="30447"/>
  <c r="J972" i="30447"/>
  <c r="M972" i="30447" s="1"/>
  <c r="C968" i="30447"/>
  <c r="Q916" i="30447"/>
  <c r="R916" i="30447" s="1"/>
  <c r="Q937" i="30447"/>
  <c r="R937" i="30447" s="1"/>
  <c r="Q930" i="30447"/>
  <c r="R930" i="30447" s="1"/>
  <c r="Q1041" i="30447"/>
  <c r="R1041" i="30447" s="1"/>
  <c r="E1065" i="30447"/>
  <c r="D1001" i="30447"/>
  <c r="D718" i="30447"/>
  <c r="C644" i="30447"/>
  <c r="G644" i="30447" s="1"/>
  <c r="C1060" i="30447"/>
  <c r="G1060" i="30447" s="1"/>
  <c r="D972" i="30447"/>
  <c r="Q906" i="30447"/>
  <c r="R906" i="30447" s="1"/>
  <c r="D1000" i="30447"/>
  <c r="E1034" i="30447"/>
  <c r="C528" i="30447"/>
  <c r="G528" i="30447" s="1"/>
  <c r="C1040" i="30447"/>
  <c r="G1040" i="30447" s="1"/>
  <c r="E708" i="30447"/>
  <c r="Q1034" i="30447"/>
  <c r="R1034" i="30447" s="1"/>
  <c r="C1036" i="30447"/>
  <c r="G1036" i="30447" s="1"/>
  <c r="D916" i="30447"/>
  <c r="D1039" i="30447"/>
  <c r="E972" i="30447"/>
  <c r="E829" i="30447"/>
  <c r="P1103" i="30447"/>
  <c r="O1103" i="30447"/>
  <c r="P1101" i="30447"/>
  <c r="O1101" i="30447"/>
  <c r="P1099" i="30447"/>
  <c r="O1099" i="30447"/>
  <c r="P1095" i="30447"/>
  <c r="O1095" i="30447"/>
  <c r="P1086" i="30447"/>
  <c r="O1086" i="30447"/>
  <c r="P1083" i="30447"/>
  <c r="O1083" i="30447"/>
  <c r="E1081" i="30447"/>
  <c r="P1076" i="30447"/>
  <c r="O1076" i="30447"/>
  <c r="O1064" i="30447"/>
  <c r="P1064" i="30447"/>
  <c r="P1055" i="30447"/>
  <c r="O1055" i="30447"/>
  <c r="P1048" i="30447"/>
  <c r="O1048" i="30447"/>
  <c r="P1046" i="30447"/>
  <c r="O1046" i="30447"/>
  <c r="P1043" i="30447"/>
  <c r="O1043" i="30447"/>
  <c r="E1041" i="30447"/>
  <c r="P1027" i="30447"/>
  <c r="O1027" i="30447"/>
  <c r="P1024" i="30447"/>
  <c r="O1024" i="30447"/>
  <c r="P1022" i="30447"/>
  <c r="O1022" i="30447"/>
  <c r="P1020" i="30447"/>
  <c r="O1020" i="30447"/>
  <c r="E1018" i="30447"/>
  <c r="P1012" i="30447"/>
  <c r="O1012" i="30447"/>
  <c r="P1011" i="30447"/>
  <c r="O1011" i="30447"/>
  <c r="P1007" i="30447"/>
  <c r="O1007" i="30447"/>
  <c r="P1005" i="30447"/>
  <c r="O1005" i="30447"/>
  <c r="P1003" i="30447"/>
  <c r="O1003" i="30447"/>
  <c r="E1001" i="30447"/>
  <c r="P992" i="30447"/>
  <c r="O992" i="30447"/>
  <c r="P990" i="30447"/>
  <c r="O990" i="30447"/>
  <c r="P989" i="30447"/>
  <c r="O989" i="30447"/>
  <c r="F978" i="30447"/>
  <c r="P975" i="30447"/>
  <c r="O975" i="30447"/>
  <c r="P958" i="30447"/>
  <c r="O958" i="30447"/>
  <c r="P956" i="30447"/>
  <c r="O956" i="30447"/>
  <c r="P952" i="30447"/>
  <c r="O952" i="30447"/>
  <c r="P950" i="30447"/>
  <c r="O950" i="30447"/>
  <c r="P948" i="30447"/>
  <c r="O948" i="30447"/>
  <c r="E945" i="30447"/>
  <c r="P942" i="30447"/>
  <c r="O942" i="30447"/>
  <c r="P939" i="30447"/>
  <c r="O939" i="30447"/>
  <c r="P924" i="30447"/>
  <c r="O924" i="30447"/>
  <c r="P919" i="30447"/>
  <c r="O919" i="30447"/>
  <c r="P903" i="30447"/>
  <c r="O903" i="30447"/>
  <c r="Q901" i="30447"/>
  <c r="R901" i="30447" s="1"/>
  <c r="P900" i="30447"/>
  <c r="O900" i="30447"/>
  <c r="P896" i="30447"/>
  <c r="O896" i="30447"/>
  <c r="P887" i="30447"/>
  <c r="O887" i="30447"/>
  <c r="P884" i="30447"/>
  <c r="O884" i="30447"/>
  <c r="E882" i="30447"/>
  <c r="P879" i="30447"/>
  <c r="O879" i="30447"/>
  <c r="P876" i="30447"/>
  <c r="O876" i="30447"/>
  <c r="F874" i="30447"/>
  <c r="P871" i="30447"/>
  <c r="O871" i="30447"/>
  <c r="P869" i="30447"/>
  <c r="O869" i="30447"/>
  <c r="P867" i="30447"/>
  <c r="O867" i="30447"/>
  <c r="P856" i="30447"/>
  <c r="O856" i="30447"/>
  <c r="P852" i="30447"/>
  <c r="O852" i="30447"/>
  <c r="P847" i="30447"/>
  <c r="O847" i="30447"/>
  <c r="P845" i="30447"/>
  <c r="O845" i="30447"/>
  <c r="P838" i="30447"/>
  <c r="O838" i="30447"/>
  <c r="P836" i="30447"/>
  <c r="O836" i="30447"/>
  <c r="O832" i="30447"/>
  <c r="Q818" i="30447"/>
  <c r="R818" i="30447" s="1"/>
  <c r="Q809" i="30447"/>
  <c r="R809" i="30447" s="1"/>
  <c r="Q801" i="30447"/>
  <c r="R801" i="30447" s="1"/>
  <c r="P797" i="30447"/>
  <c r="O797" i="30447"/>
  <c r="P787" i="30447"/>
  <c r="O787" i="30447"/>
  <c r="P784" i="30447"/>
  <c r="O784" i="30447"/>
  <c r="P775" i="30447"/>
  <c r="O775" i="30447"/>
  <c r="P768" i="30447"/>
  <c r="O768" i="30447"/>
  <c r="P766" i="30447"/>
  <c r="O766" i="30447"/>
  <c r="P758" i="30447"/>
  <c r="O758" i="30447"/>
  <c r="P757" i="30447"/>
  <c r="O757" i="30447"/>
  <c r="P742" i="30447"/>
  <c r="O742" i="30447"/>
  <c r="P740" i="30447"/>
  <c r="O740" i="30447"/>
  <c r="P735" i="30447"/>
  <c r="O735" i="30447"/>
  <c r="P720" i="30447"/>
  <c r="O720" i="30447"/>
  <c r="P703" i="30447"/>
  <c r="O703" i="30447"/>
  <c r="O696" i="30447"/>
  <c r="P696" i="30447"/>
  <c r="P687" i="30447"/>
  <c r="O687" i="30447"/>
  <c r="P680" i="30447"/>
  <c r="P677" i="30447"/>
  <c r="O677" i="30447"/>
  <c r="P675" i="30447"/>
  <c r="O675" i="30447"/>
  <c r="P662" i="30447"/>
  <c r="O662" i="30447"/>
  <c r="P659" i="30447"/>
  <c r="O659" i="30447"/>
  <c r="P654" i="30447"/>
  <c r="O654" i="30447"/>
  <c r="P651" i="30447"/>
  <c r="O651" i="30447"/>
  <c r="P649" i="30447"/>
  <c r="O649" i="30447"/>
  <c r="P647" i="30447"/>
  <c r="O647" i="30447"/>
  <c r="P643" i="30447"/>
  <c r="O643" i="30447"/>
  <c r="P640" i="30447"/>
  <c r="O640" i="30447"/>
  <c r="P638" i="30447"/>
  <c r="O638" i="30447"/>
  <c r="P633" i="30447"/>
  <c r="O633" i="30447"/>
  <c r="P631" i="30447"/>
  <c r="O631" i="30447"/>
  <c r="P628" i="30447"/>
  <c r="O628" i="30447"/>
  <c r="P626" i="30447"/>
  <c r="O626" i="30447"/>
  <c r="P624" i="30447"/>
  <c r="O624" i="30447"/>
  <c r="P622" i="30447"/>
  <c r="O622" i="30447"/>
  <c r="P617" i="30447"/>
  <c r="O617" i="30447"/>
  <c r="P615" i="30447"/>
  <c r="O615" i="30447"/>
  <c r="P612" i="30447"/>
  <c r="O612" i="30447"/>
  <c r="O609" i="30447"/>
  <c r="P609" i="30447"/>
  <c r="P607" i="30447"/>
  <c r="O607" i="30447"/>
  <c r="P603" i="30447"/>
  <c r="O603" i="30447"/>
  <c r="P582" i="30447"/>
  <c r="O582" i="30447"/>
  <c r="P574" i="30447"/>
  <c r="O574" i="30447"/>
  <c r="P566" i="30447"/>
  <c r="O566" i="30447"/>
  <c r="P564" i="30447"/>
  <c r="O564" i="30447"/>
  <c r="P561" i="30447"/>
  <c r="O561" i="30447"/>
  <c r="P546" i="30447"/>
  <c r="O546" i="30447"/>
  <c r="F546" i="30447"/>
  <c r="P527" i="30447"/>
  <c r="O527" i="30447"/>
  <c r="P522" i="30447"/>
  <c r="O522" i="30447"/>
  <c r="P520" i="30447"/>
  <c r="O520" i="30447"/>
  <c r="P490" i="30447"/>
  <c r="O490" i="30447"/>
  <c r="P479" i="30447"/>
  <c r="O479" i="30447"/>
  <c r="Q479" i="30447"/>
  <c r="R479" i="30447" s="1"/>
  <c r="P472" i="30447"/>
  <c r="O472" i="30447"/>
  <c r="P469" i="30447"/>
  <c r="O469" i="30447"/>
  <c r="P467" i="30447"/>
  <c r="O467" i="30447"/>
  <c r="O442" i="30447"/>
  <c r="P442" i="30447"/>
  <c r="J442" i="30447"/>
  <c r="M442" i="30447" s="1"/>
  <c r="P435" i="30447"/>
  <c r="O435" i="30447"/>
  <c r="P427" i="30447"/>
  <c r="O427" i="30447"/>
  <c r="Q427" i="30447"/>
  <c r="R427" i="30447" s="1"/>
  <c r="P414" i="30447"/>
  <c r="O414" i="30447"/>
  <c r="P410" i="30447"/>
  <c r="O410" i="30447"/>
  <c r="P401" i="30447"/>
  <c r="O401" i="30447"/>
  <c r="Q383" i="30447"/>
  <c r="R383" i="30447" s="1"/>
  <c r="P374" i="30447"/>
  <c r="O374" i="30447"/>
  <c r="J374" i="30447"/>
  <c r="M374" i="30447" s="1"/>
  <c r="P372" i="30447"/>
  <c r="O372" i="30447"/>
  <c r="P366" i="30447"/>
  <c r="O366" i="30447"/>
  <c r="Q366" i="30447"/>
  <c r="R366" i="30447" s="1"/>
  <c r="P364" i="30447"/>
  <c r="O364" i="30447"/>
  <c r="P362" i="30447"/>
  <c r="O362" i="30447"/>
  <c r="O355" i="30447"/>
  <c r="P355" i="30447"/>
  <c r="P320" i="30447"/>
  <c r="O320" i="30447"/>
  <c r="Q320" i="30447"/>
  <c r="R320" i="30447" s="1"/>
  <c r="P312" i="30447"/>
  <c r="O312" i="30447"/>
  <c r="P301" i="30447"/>
  <c r="O301" i="30447"/>
  <c r="P299" i="30447"/>
  <c r="O299" i="30447"/>
  <c r="P275" i="30447"/>
  <c r="O275" i="30447"/>
  <c r="P273" i="30447"/>
  <c r="O273" i="30447"/>
  <c r="P250" i="30447"/>
  <c r="O250" i="30447"/>
  <c r="F250" i="30447"/>
  <c r="P234" i="30447"/>
  <c r="O234" i="30447"/>
  <c r="P201" i="30447"/>
  <c r="J201" i="30447"/>
  <c r="M201" i="30447" s="1"/>
  <c r="P198" i="30447"/>
  <c r="O198" i="30447"/>
  <c r="P193" i="30447"/>
  <c r="O193" i="30447"/>
  <c r="P113" i="30447"/>
  <c r="O113" i="30447"/>
  <c r="D113" i="30447"/>
  <c r="P108" i="30447"/>
  <c r="O108" i="30447"/>
  <c r="P106" i="30447"/>
  <c r="O106" i="30447"/>
  <c r="P103" i="30447"/>
  <c r="O103" i="30447"/>
  <c r="P72" i="30447"/>
  <c r="J72" i="30447"/>
  <c r="M72" i="30447" s="1"/>
  <c r="P70" i="30447"/>
  <c r="O70" i="30447"/>
  <c r="P54" i="30447"/>
  <c r="O54" i="30447"/>
  <c r="C54" i="30447"/>
  <c r="G54" i="30447" s="1"/>
  <c r="P52" i="30447"/>
  <c r="O52" i="30447"/>
  <c r="P46" i="30447"/>
  <c r="O46" i="30447"/>
  <c r="D40" i="30447"/>
  <c r="P17" i="30447"/>
  <c r="O17" i="30447"/>
  <c r="E17" i="30447"/>
  <c r="P14" i="30447"/>
  <c r="O14" i="30447"/>
  <c r="P12" i="30447"/>
  <c r="O12" i="30447"/>
  <c r="P9" i="30447"/>
  <c r="O9" i="30447"/>
  <c r="P7" i="30447"/>
  <c r="O7" i="30447"/>
  <c r="O1034" i="30447"/>
  <c r="O1018" i="30447"/>
  <c r="O970" i="30447"/>
  <c r="O954" i="30447"/>
  <c r="O922" i="30447"/>
  <c r="O906" i="30447"/>
  <c r="O874" i="30447"/>
  <c r="O858" i="30447"/>
  <c r="O842" i="30447"/>
  <c r="O826" i="30447"/>
  <c r="O810" i="30447"/>
  <c r="O794" i="30447"/>
  <c r="O778" i="30447"/>
  <c r="O730" i="30447"/>
  <c r="O653" i="30447"/>
  <c r="O589" i="30447"/>
  <c r="O525" i="30447"/>
  <c r="O461" i="30447"/>
  <c r="O297" i="30447"/>
  <c r="P1032" i="30447"/>
  <c r="P904" i="30447"/>
  <c r="P1104" i="30447"/>
  <c r="O1104" i="30447"/>
  <c r="P1091" i="30447"/>
  <c r="O1091" i="30447"/>
  <c r="P1087" i="30447"/>
  <c r="O1087" i="30447"/>
  <c r="P1084" i="30447"/>
  <c r="O1084" i="30447"/>
  <c r="P1079" i="30447"/>
  <c r="O1079" i="30447"/>
  <c r="P1077" i="30447"/>
  <c r="O1077" i="30447"/>
  <c r="P1071" i="30447"/>
  <c r="O1071" i="30447"/>
  <c r="P1069" i="30447"/>
  <c r="O1069" i="30447"/>
  <c r="P1067" i="30447"/>
  <c r="O1067" i="30447"/>
  <c r="P1061" i="30447"/>
  <c r="O1061" i="30447"/>
  <c r="P1060" i="30447"/>
  <c r="O1060" i="30447"/>
  <c r="P1051" i="30447"/>
  <c r="O1051" i="30447"/>
  <c r="P1044" i="30447"/>
  <c r="P1040" i="30447"/>
  <c r="O1040" i="30447"/>
  <c r="P1039" i="30447"/>
  <c r="O1039" i="30447"/>
  <c r="O1036" i="30447"/>
  <c r="P1030" i="30447"/>
  <c r="O1030" i="30447"/>
  <c r="O1000" i="30447"/>
  <c r="P1000" i="30447"/>
  <c r="P997" i="30447"/>
  <c r="O997" i="30447"/>
  <c r="P987" i="30447"/>
  <c r="O987" i="30447"/>
  <c r="P984" i="30447"/>
  <c r="O984" i="30447"/>
  <c r="P982" i="30447"/>
  <c r="O982" i="30447"/>
  <c r="P976" i="30447"/>
  <c r="O976" i="30447"/>
  <c r="P973" i="30447"/>
  <c r="O973" i="30447"/>
  <c r="P972" i="30447"/>
  <c r="O972" i="30447"/>
  <c r="P963" i="30447"/>
  <c r="O963" i="30447"/>
  <c r="P935" i="30447"/>
  <c r="O935" i="30447"/>
  <c r="P927" i="30447"/>
  <c r="O927" i="30447"/>
  <c r="P916" i="30447"/>
  <c r="O916" i="30447"/>
  <c r="O911" i="30447"/>
  <c r="P909" i="30447"/>
  <c r="O909" i="30447"/>
  <c r="P894" i="30447"/>
  <c r="P891" i="30447"/>
  <c r="O891" i="30447"/>
  <c r="P885" i="30447"/>
  <c r="O885" i="30447"/>
  <c r="P877" i="30447"/>
  <c r="O877" i="30447"/>
  <c r="P863" i="30447"/>
  <c r="O863" i="30447"/>
  <c r="P861" i="30447"/>
  <c r="O861" i="30447"/>
  <c r="P859" i="30447"/>
  <c r="P848" i="30447"/>
  <c r="O848" i="30447"/>
  <c r="P829" i="30447"/>
  <c r="O829" i="30447"/>
  <c r="P827" i="30447"/>
  <c r="O827" i="30447"/>
  <c r="P821" i="30447"/>
  <c r="P816" i="30447"/>
  <c r="O816" i="30447"/>
  <c r="P814" i="30447"/>
  <c r="O814" i="30447"/>
  <c r="P812" i="30447"/>
  <c r="O812" i="30447"/>
  <c r="P807" i="30447"/>
  <c r="O807" i="30447"/>
  <c r="P806" i="30447"/>
  <c r="P798" i="30447"/>
  <c r="O798" i="30447"/>
  <c r="P792" i="30447"/>
  <c r="O792" i="30447"/>
  <c r="P790" i="30447"/>
  <c r="O790" i="30447"/>
  <c r="P788" i="30447"/>
  <c r="O788" i="30447"/>
  <c r="P782" i="30447"/>
  <c r="O782" i="30447"/>
  <c r="P780" i="30447"/>
  <c r="O780" i="30447"/>
  <c r="P771" i="30447"/>
  <c r="O771" i="30447"/>
  <c r="P764" i="30447"/>
  <c r="O764" i="30447"/>
  <c r="P759" i="30447"/>
  <c r="O759" i="30447"/>
  <c r="P755" i="30447"/>
  <c r="O755" i="30447"/>
  <c r="P749" i="30447"/>
  <c r="P732" i="30447"/>
  <c r="O732" i="30447"/>
  <c r="O728" i="30447"/>
  <c r="P726" i="30447"/>
  <c r="P723" i="30447"/>
  <c r="O723" i="30447"/>
  <c r="P718" i="30447"/>
  <c r="O718" i="30447"/>
  <c r="P716" i="30447"/>
  <c r="O716" i="30447"/>
  <c r="P711" i="30447"/>
  <c r="O711" i="30447"/>
  <c r="P708" i="30447"/>
  <c r="O708" i="30447"/>
  <c r="P705" i="30447"/>
  <c r="O705" i="30447"/>
  <c r="P699" i="30447"/>
  <c r="O699" i="30447"/>
  <c r="P697" i="30447"/>
  <c r="O697" i="30447"/>
  <c r="P694" i="30447"/>
  <c r="O694" i="30447"/>
  <c r="P691" i="30447"/>
  <c r="O691" i="30447"/>
  <c r="P688" i="30447"/>
  <c r="O688" i="30447"/>
  <c r="P683" i="30447"/>
  <c r="O683" i="30447"/>
  <c r="P681" i="30447"/>
  <c r="O681" i="30447"/>
  <c r="P678" i="30447"/>
  <c r="P673" i="30447"/>
  <c r="O673" i="30447"/>
  <c r="P671" i="30447"/>
  <c r="O671" i="30447"/>
  <c r="P667" i="30447"/>
  <c r="O667" i="30447"/>
  <c r="O664" i="30447"/>
  <c r="P664" i="30447"/>
  <c r="P657" i="30447"/>
  <c r="O657" i="30447"/>
  <c r="P644" i="30447"/>
  <c r="O644" i="30447"/>
  <c r="P641" i="30447"/>
  <c r="O641" i="30447"/>
  <c r="P613" i="30447"/>
  <c r="O613" i="30447"/>
  <c r="P601" i="30447"/>
  <c r="O601" i="30447"/>
  <c r="P597" i="30447"/>
  <c r="O597" i="30447"/>
  <c r="P593" i="30447"/>
  <c r="O593" i="30447"/>
  <c r="P587" i="30447"/>
  <c r="O587" i="30447"/>
  <c r="P585" i="30447"/>
  <c r="O585" i="30447"/>
  <c r="P580" i="30447"/>
  <c r="O580" i="30447"/>
  <c r="P577" i="30447"/>
  <c r="P575" i="30447"/>
  <c r="O575" i="30447"/>
  <c r="P551" i="30447"/>
  <c r="O551" i="30447"/>
  <c r="E551" i="30447"/>
  <c r="P549" i="30447"/>
  <c r="O549" i="30447"/>
  <c r="P544" i="30447"/>
  <c r="O544" i="30447"/>
  <c r="P542" i="30447"/>
  <c r="O542" i="30447"/>
  <c r="P539" i="30447"/>
  <c r="O539" i="30447"/>
  <c r="P537" i="30447"/>
  <c r="O537" i="30447"/>
  <c r="P536" i="30447"/>
  <c r="O536" i="30447"/>
  <c r="P534" i="30447"/>
  <c r="O534" i="30447"/>
  <c r="P533" i="30447"/>
  <c r="O533" i="30447"/>
  <c r="P530" i="30447"/>
  <c r="O530" i="30447"/>
  <c r="P528" i="30447"/>
  <c r="O528" i="30447"/>
  <c r="P509" i="30447"/>
  <c r="Q509" i="30447"/>
  <c r="R509" i="30447" s="1"/>
  <c r="P484" i="30447"/>
  <c r="O484" i="30447"/>
  <c r="Q484" i="30447"/>
  <c r="R484" i="30447" s="1"/>
  <c r="P482" i="30447"/>
  <c r="O482" i="30447"/>
  <c r="P475" i="30447"/>
  <c r="O475" i="30447"/>
  <c r="P463" i="30447"/>
  <c r="O463" i="30447"/>
  <c r="F463" i="30447"/>
  <c r="P458" i="30447"/>
  <c r="O458" i="30447"/>
  <c r="P456" i="30447"/>
  <c r="O456" i="30447"/>
  <c r="P454" i="30447"/>
  <c r="O454" i="30447"/>
  <c r="P449" i="30447"/>
  <c r="O449" i="30447"/>
  <c r="P447" i="30447"/>
  <c r="O447" i="30447"/>
  <c r="P440" i="30447"/>
  <c r="O440" i="30447"/>
  <c r="P432" i="30447"/>
  <c r="O432" i="30447"/>
  <c r="P430" i="30447"/>
  <c r="O430" i="30447"/>
  <c r="Q430" i="30447"/>
  <c r="R430" i="30447" s="1"/>
  <c r="P425" i="30447"/>
  <c r="O425" i="30447"/>
  <c r="P423" i="30447"/>
  <c r="O423" i="30447"/>
  <c r="P377" i="30447"/>
  <c r="O377" i="30447"/>
  <c r="Q377" i="30447"/>
  <c r="R377" i="30447" s="1"/>
  <c r="O358" i="30447"/>
  <c r="P351" i="30447"/>
  <c r="O351" i="30447"/>
  <c r="Q351" i="30447"/>
  <c r="R351" i="30447" s="1"/>
  <c r="P349" i="30447"/>
  <c r="O349" i="30447"/>
  <c r="O346" i="30447"/>
  <c r="P337" i="30447"/>
  <c r="O337" i="30447"/>
  <c r="P318" i="30447"/>
  <c r="O318" i="30447"/>
  <c r="O316" i="30447"/>
  <c r="P316" i="30447"/>
  <c r="P276" i="30447"/>
  <c r="O276" i="30447"/>
  <c r="P243" i="30447"/>
  <c r="O243" i="30447"/>
  <c r="P241" i="30447"/>
  <c r="O241" i="30447"/>
  <c r="P230" i="30447"/>
  <c r="O230" i="30447"/>
  <c r="Q230" i="30447"/>
  <c r="R230" i="30447" s="1"/>
  <c r="P228" i="30447"/>
  <c r="O228" i="30447"/>
  <c r="P225" i="30447"/>
  <c r="O225" i="30447"/>
  <c r="P223" i="30447"/>
  <c r="O223" i="30447"/>
  <c r="P221" i="30447"/>
  <c r="O221" i="30447"/>
  <c r="P218" i="30447"/>
  <c r="O218" i="30447"/>
  <c r="P208" i="30447"/>
  <c r="O208" i="30447"/>
  <c r="Q208" i="30447"/>
  <c r="R208" i="30447" s="1"/>
  <c r="P199" i="30447"/>
  <c r="O199" i="30447"/>
  <c r="P150" i="30447"/>
  <c r="O150" i="30447"/>
  <c r="Q150" i="30447"/>
  <c r="R150" i="30447" s="1"/>
  <c r="P143" i="30447"/>
  <c r="O143" i="30447"/>
  <c r="P141" i="30447"/>
  <c r="O141" i="30447"/>
  <c r="P139" i="30447"/>
  <c r="O139" i="30447"/>
  <c r="P126" i="30447"/>
  <c r="O126" i="30447"/>
  <c r="P124" i="30447"/>
  <c r="O124" i="30447"/>
  <c r="P111" i="30447"/>
  <c r="O111" i="30447"/>
  <c r="P96" i="30447"/>
  <c r="O96" i="30447"/>
  <c r="Q96" i="30447"/>
  <c r="R96" i="30447" s="1"/>
  <c r="P93" i="30447"/>
  <c r="O93" i="30447"/>
  <c r="P91" i="30447"/>
  <c r="O91" i="30447"/>
  <c r="P79" i="30447"/>
  <c r="O79" i="30447"/>
  <c r="P77" i="30447"/>
  <c r="O77" i="30447"/>
  <c r="P75" i="30447"/>
  <c r="O75" i="30447"/>
  <c r="O67" i="30447"/>
  <c r="P67" i="30447"/>
  <c r="P62" i="30447"/>
  <c r="O62" i="30447"/>
  <c r="P50" i="30447"/>
  <c r="O50" i="30447"/>
  <c r="P43" i="30447"/>
  <c r="O43" i="30447"/>
  <c r="P1108" i="30447"/>
  <c r="O1108" i="30447"/>
  <c r="O1081" i="30447"/>
  <c r="O1065" i="30447"/>
  <c r="O1049" i="30447"/>
  <c r="O1001" i="30447"/>
  <c r="O937" i="30447"/>
  <c r="O809" i="30447"/>
  <c r="O745" i="30447"/>
  <c r="O620" i="30447"/>
  <c r="O40" i="30447"/>
  <c r="P901" i="30447"/>
  <c r="P518" i="30447"/>
  <c r="O518" i="30447"/>
  <c r="P515" i="30447"/>
  <c r="O515" i="30447"/>
  <c r="P507" i="30447"/>
  <c r="O507" i="30447"/>
  <c r="P491" i="30447"/>
  <c r="O491" i="30447"/>
  <c r="P488" i="30447"/>
  <c r="O488" i="30447"/>
  <c r="P483" i="30447"/>
  <c r="O483" i="30447"/>
  <c r="P478" i="30447"/>
  <c r="O478" i="30447"/>
  <c r="P473" i="30447"/>
  <c r="O473" i="30447"/>
  <c r="P465" i="30447"/>
  <c r="O465" i="30447"/>
  <c r="P462" i="30447"/>
  <c r="O462" i="30447"/>
  <c r="P459" i="30447"/>
  <c r="O459" i="30447"/>
  <c r="P457" i="30447"/>
  <c r="O457" i="30447"/>
  <c r="P455" i="30447"/>
  <c r="O455" i="30447"/>
  <c r="P450" i="30447"/>
  <c r="O450" i="30447"/>
  <c r="P448" i="30447"/>
  <c r="O448" i="30447"/>
  <c r="P438" i="30447"/>
  <c r="O438" i="30447"/>
  <c r="P433" i="30447"/>
  <c r="O433" i="30447"/>
  <c r="P419" i="30447"/>
  <c r="O419" i="30447"/>
  <c r="P417" i="30447"/>
  <c r="O417" i="30447"/>
  <c r="P415" i="30447"/>
  <c r="O415" i="30447"/>
  <c r="P408" i="30447"/>
  <c r="O408" i="30447"/>
  <c r="O407" i="30447"/>
  <c r="P406" i="30447"/>
  <c r="O406" i="30447"/>
  <c r="P402" i="30447"/>
  <c r="O402" i="30447"/>
  <c r="P395" i="30447"/>
  <c r="O395" i="30447"/>
  <c r="P392" i="30447"/>
  <c r="O392" i="30447"/>
  <c r="P390" i="30447"/>
  <c r="O390" i="30447"/>
  <c r="O370" i="30447"/>
  <c r="P370" i="30447"/>
  <c r="P368" i="30447"/>
  <c r="O368" i="30447"/>
  <c r="P365" i="30447"/>
  <c r="O365" i="30447"/>
  <c r="P363" i="30447"/>
  <c r="O363" i="30447"/>
  <c r="P359" i="30447"/>
  <c r="O359" i="30447"/>
  <c r="P353" i="30447"/>
  <c r="O353" i="30447"/>
  <c r="P350" i="30447"/>
  <c r="O350" i="30447"/>
  <c r="P347" i="30447"/>
  <c r="O347" i="30447"/>
  <c r="P310" i="30447"/>
  <c r="P308" i="30447"/>
  <c r="O308" i="30447"/>
  <c r="P306" i="30447"/>
  <c r="O306" i="30447"/>
  <c r="P304" i="30447"/>
  <c r="O304" i="30447"/>
  <c r="P302" i="30447"/>
  <c r="O302" i="30447"/>
  <c r="P295" i="30447"/>
  <c r="O295" i="30447"/>
  <c r="P293" i="30447"/>
  <c r="O293" i="30447"/>
  <c r="P268" i="30447"/>
  <c r="O268" i="30447"/>
  <c r="P266" i="30447"/>
  <c r="O266" i="30447"/>
  <c r="P263" i="30447"/>
  <c r="O263" i="30447"/>
  <c r="P262" i="30447"/>
  <c r="O262" i="30447"/>
  <c r="P259" i="30447"/>
  <c r="O259" i="30447"/>
  <c r="P244" i="30447"/>
  <c r="O244" i="30447"/>
  <c r="P242" i="30447"/>
  <c r="O242" i="30447"/>
  <c r="P239" i="30447"/>
  <c r="O239" i="30447"/>
  <c r="P237" i="30447"/>
  <c r="O237" i="30447"/>
  <c r="P235" i="30447"/>
  <c r="O235" i="30447"/>
  <c r="P229" i="30447"/>
  <c r="O229" i="30447"/>
  <c r="P227" i="30447"/>
  <c r="O227" i="30447"/>
  <c r="P226" i="30447"/>
  <c r="O226" i="30447"/>
  <c r="P224" i="30447"/>
  <c r="O224" i="30447"/>
  <c r="P222" i="30447"/>
  <c r="O222" i="30447"/>
  <c r="P219" i="30447"/>
  <c r="O219" i="30447"/>
  <c r="P214" i="30447"/>
  <c r="O214" i="30447"/>
  <c r="P212" i="30447"/>
  <c r="O212" i="30447"/>
  <c r="P210" i="30447"/>
  <c r="O210" i="30447"/>
  <c r="P207" i="30447"/>
  <c r="O207" i="30447"/>
  <c r="P196" i="30447"/>
  <c r="O196" i="30447"/>
  <c r="P194" i="30447"/>
  <c r="O194" i="30447"/>
  <c r="P191" i="30447"/>
  <c r="O191" i="30447"/>
  <c r="P189" i="30447"/>
  <c r="O189" i="30447"/>
  <c r="P188" i="30447"/>
  <c r="O188" i="30447"/>
  <c r="P186" i="30447"/>
  <c r="O186" i="30447"/>
  <c r="P175" i="30447"/>
  <c r="O175" i="30447"/>
  <c r="P173" i="30447"/>
  <c r="O173" i="30447"/>
  <c r="P171" i="30447"/>
  <c r="O171" i="30447"/>
  <c r="P167" i="30447"/>
  <c r="O167" i="30447"/>
  <c r="P165" i="30447"/>
  <c r="O165" i="30447"/>
  <c r="P163" i="30447"/>
  <c r="O163" i="30447"/>
  <c r="P161" i="30447"/>
  <c r="O161" i="30447"/>
  <c r="P149" i="30447"/>
  <c r="O149" i="30447"/>
  <c r="P144" i="30447"/>
  <c r="O144" i="30447"/>
  <c r="P142" i="30447"/>
  <c r="O142" i="30447"/>
  <c r="P140" i="30447"/>
  <c r="O140" i="30447"/>
  <c r="P127" i="30447"/>
  <c r="O127" i="30447"/>
  <c r="P125" i="30447"/>
  <c r="O125" i="30447"/>
  <c r="P123" i="30447"/>
  <c r="O123" i="30447"/>
  <c r="P109" i="30447"/>
  <c r="O109" i="30447"/>
  <c r="P101" i="30447"/>
  <c r="O101" i="30447"/>
  <c r="P94" i="30447"/>
  <c r="O94" i="30447"/>
  <c r="P92" i="30447"/>
  <c r="O92" i="30447"/>
  <c r="P90" i="30447"/>
  <c r="O90" i="30447"/>
  <c r="P87" i="30447"/>
  <c r="O87" i="30447"/>
  <c r="P80" i="30447"/>
  <c r="O80" i="30447"/>
  <c r="P78" i="30447"/>
  <c r="O78" i="30447"/>
  <c r="P76" i="30447"/>
  <c r="O76" i="30447"/>
  <c r="P74" i="30447"/>
  <c r="O74" i="30447"/>
  <c r="P71" i="30447"/>
  <c r="O71" i="30447"/>
  <c r="P63" i="30447"/>
  <c r="O63" i="30447"/>
  <c r="P61" i="30447"/>
  <c r="O61" i="30447"/>
  <c r="P53" i="30447"/>
  <c r="O53" i="30447"/>
  <c r="P47" i="30447"/>
  <c r="O47" i="30447"/>
  <c r="P38" i="30447"/>
  <c r="O38" i="30447"/>
  <c r="P33" i="30447"/>
  <c r="P30" i="30447"/>
  <c r="O30" i="30447"/>
  <c r="P28" i="30447"/>
  <c r="O28" i="30447"/>
  <c r="P26" i="30447"/>
  <c r="O26" i="30447"/>
  <c r="P24" i="30447"/>
  <c r="O24" i="30447"/>
  <c r="P22" i="30447"/>
  <c r="O22" i="30447"/>
  <c r="P16" i="30447"/>
  <c r="O16" i="30447"/>
  <c r="P15" i="30447"/>
  <c r="O15" i="30447"/>
  <c r="P13" i="30447"/>
  <c r="O13" i="30447"/>
  <c r="P10" i="30447"/>
  <c r="O10" i="30447"/>
  <c r="P8" i="30447"/>
  <c r="O8" i="30447"/>
  <c r="O453" i="30447"/>
  <c r="O437" i="30447"/>
  <c r="O421" i="30447"/>
  <c r="O373" i="30447"/>
  <c r="O345" i="30447"/>
  <c r="O313" i="30447"/>
  <c r="O121" i="30447"/>
  <c r="P481" i="30447"/>
  <c r="P578" i="30447"/>
  <c r="O578" i="30447"/>
  <c r="O570" i="30447"/>
  <c r="P570" i="30447"/>
  <c r="P567" i="30447"/>
  <c r="O567" i="30447"/>
  <c r="P559" i="30447"/>
  <c r="O559" i="30447"/>
  <c r="P555" i="30447"/>
  <c r="O555" i="30447"/>
  <c r="P553" i="30447"/>
  <c r="O553" i="30447"/>
  <c r="P531" i="30447"/>
  <c r="O531" i="30447"/>
  <c r="P526" i="30447"/>
  <c r="O526" i="30447"/>
  <c r="P523" i="30447"/>
  <c r="O523" i="30447"/>
  <c r="P513" i="30447"/>
  <c r="O513" i="30447"/>
  <c r="P511" i="30447"/>
  <c r="O511" i="30447"/>
  <c r="P505" i="30447"/>
  <c r="O505" i="30447"/>
  <c r="P503" i="30447"/>
  <c r="O503" i="30447"/>
  <c r="P502" i="30447"/>
  <c r="O502" i="30447"/>
  <c r="P498" i="30447"/>
  <c r="O498" i="30447"/>
  <c r="P497" i="30447"/>
  <c r="O497" i="30447"/>
  <c r="P495" i="30447"/>
  <c r="O495" i="30447"/>
  <c r="P486" i="30447"/>
  <c r="O486" i="30447"/>
  <c r="P471" i="30447"/>
  <c r="O471" i="30447"/>
  <c r="P470" i="30447"/>
  <c r="O470" i="30447"/>
  <c r="P451" i="30447"/>
  <c r="O451" i="30447"/>
  <c r="P446" i="30447"/>
  <c r="O446" i="30447"/>
  <c r="P441" i="30447"/>
  <c r="O441" i="30447"/>
  <c r="P439" i="30447"/>
  <c r="O439" i="30447"/>
  <c r="P434" i="30447"/>
  <c r="O434" i="30447"/>
  <c r="P426" i="30447"/>
  <c r="O426" i="30447"/>
  <c r="P424" i="30447"/>
  <c r="O424" i="30447"/>
  <c r="P411" i="30447"/>
  <c r="O411" i="30447"/>
  <c r="P409" i="30447"/>
  <c r="O409" i="30447"/>
  <c r="P393" i="30447"/>
  <c r="O393" i="30447"/>
  <c r="P386" i="30447"/>
  <c r="O386" i="30447"/>
  <c r="P379" i="30447"/>
  <c r="O379" i="30447"/>
  <c r="P376" i="30447"/>
  <c r="O376" i="30447"/>
  <c r="O354" i="30447"/>
  <c r="P354" i="30447"/>
  <c r="P348" i="30447"/>
  <c r="O348" i="30447"/>
  <c r="P343" i="30447"/>
  <c r="O343" i="30447"/>
  <c r="P341" i="30447"/>
  <c r="O341" i="30447"/>
  <c r="P339" i="30447"/>
  <c r="O339" i="30447"/>
  <c r="O336" i="30447"/>
  <c r="P336" i="30447"/>
  <c r="P334" i="30447"/>
  <c r="O334" i="30447"/>
  <c r="P332" i="30447"/>
  <c r="O332" i="30447"/>
  <c r="P330" i="30447"/>
  <c r="O330" i="30447"/>
  <c r="P326" i="30447"/>
  <c r="O326" i="30447"/>
  <c r="P324" i="30447"/>
  <c r="O324" i="30447"/>
  <c r="P322" i="30447"/>
  <c r="O322" i="30447"/>
  <c r="P319" i="30447"/>
  <c r="O319" i="30447"/>
  <c r="P314" i="30447"/>
  <c r="O314" i="30447"/>
  <c r="P311" i="30447"/>
  <c r="O311" i="30447"/>
  <c r="O300" i="30447"/>
  <c r="O291" i="30447"/>
  <c r="P287" i="30447"/>
  <c r="O287" i="30447"/>
  <c r="P284" i="30447"/>
  <c r="O284" i="30447"/>
  <c r="P282" i="30447"/>
  <c r="O282" i="30447"/>
  <c r="P278" i="30447"/>
  <c r="O278" i="30447"/>
  <c r="P274" i="30447"/>
  <c r="O274" i="30447"/>
  <c r="P271" i="30447"/>
  <c r="O271" i="30447"/>
  <c r="P269" i="30447"/>
  <c r="O269" i="30447"/>
  <c r="P260" i="30447"/>
  <c r="O260" i="30447"/>
  <c r="P257" i="30447"/>
  <c r="O257" i="30447"/>
  <c r="P255" i="30447"/>
  <c r="O255" i="30447"/>
  <c r="P252" i="30447"/>
  <c r="O252" i="30447"/>
  <c r="P245" i="30447"/>
  <c r="O245" i="30447"/>
  <c r="P220" i="30447"/>
  <c r="O220" i="30447"/>
  <c r="P205" i="30447"/>
  <c r="O205" i="30447"/>
  <c r="P203" i="30447"/>
  <c r="O203" i="30447"/>
  <c r="P197" i="30447"/>
  <c r="O197" i="30447"/>
  <c r="P182" i="30447"/>
  <c r="O182" i="30447"/>
  <c r="P180" i="30447"/>
  <c r="O180" i="30447"/>
  <c r="P178" i="30447"/>
  <c r="O178" i="30447"/>
  <c r="P176" i="30447"/>
  <c r="O176" i="30447"/>
  <c r="P159" i="30447"/>
  <c r="O159" i="30447"/>
  <c r="P158" i="30447"/>
  <c r="O158" i="30447"/>
  <c r="P156" i="30447"/>
  <c r="O156" i="30447"/>
  <c r="P154" i="30447"/>
  <c r="O154" i="30447"/>
  <c r="P147" i="30447"/>
  <c r="O147" i="30447"/>
  <c r="P145" i="30447"/>
  <c r="O145" i="30447"/>
  <c r="P138" i="30447"/>
  <c r="O138" i="30447"/>
  <c r="P135" i="30447"/>
  <c r="O135" i="30447"/>
  <c r="P133" i="30447"/>
  <c r="O133" i="30447"/>
  <c r="O131" i="30447"/>
  <c r="P131" i="30447"/>
  <c r="P129" i="30447"/>
  <c r="O129" i="30447"/>
  <c r="P128" i="30447"/>
  <c r="O128" i="30447"/>
  <c r="P119" i="30447"/>
  <c r="O119" i="30447"/>
  <c r="P117" i="30447"/>
  <c r="O117" i="30447"/>
  <c r="P115" i="30447"/>
  <c r="O115" i="30447"/>
  <c r="P112" i="30447"/>
  <c r="O112" i="30447"/>
  <c r="P107" i="30447"/>
  <c r="O107" i="30447"/>
  <c r="P99" i="30447"/>
  <c r="O99" i="30447"/>
  <c r="P98" i="30447"/>
  <c r="O98" i="30447"/>
  <c r="P95" i="30447"/>
  <c r="O95" i="30447"/>
  <c r="P86" i="30447"/>
  <c r="O86" i="30447"/>
  <c r="P84" i="30447"/>
  <c r="O84" i="30447"/>
  <c r="P82" i="30447"/>
  <c r="O82" i="30447"/>
  <c r="P81" i="30447"/>
  <c r="O81" i="30447"/>
  <c r="P69" i="30447"/>
  <c r="O69" i="30447"/>
  <c r="P68" i="30447"/>
  <c r="O68" i="30447"/>
  <c r="P64" i="30447"/>
  <c r="O64" i="30447"/>
  <c r="P59" i="30447"/>
  <c r="O59" i="30447"/>
  <c r="P51" i="30447"/>
  <c r="O51" i="30447"/>
  <c r="P49" i="30447"/>
  <c r="O49" i="30447"/>
  <c r="P48" i="30447"/>
  <c r="O48" i="30447"/>
  <c r="P45" i="30447"/>
  <c r="O45" i="30447"/>
  <c r="P44" i="30447"/>
  <c r="O44" i="30447"/>
  <c r="P42" i="30447"/>
  <c r="O42" i="30447"/>
  <c r="P11" i="30447"/>
  <c r="O11" i="30447"/>
  <c r="P6" i="30447"/>
  <c r="O6" i="30447"/>
  <c r="P1107" i="30447"/>
  <c r="O1107" i="30447"/>
  <c r="O1109" i="30447"/>
  <c r="O548" i="30447"/>
  <c r="O516" i="30447"/>
  <c r="O500" i="30447"/>
  <c r="O468" i="30447"/>
  <c r="O436" i="30447"/>
  <c r="O404" i="30447"/>
  <c r="O388" i="30447"/>
  <c r="O280" i="30447"/>
  <c r="O248" i="30447"/>
  <c r="O216" i="30447"/>
  <c r="O184" i="30447"/>
  <c r="O152" i="30447"/>
  <c r="O88" i="30447"/>
  <c r="O56" i="30447"/>
  <c r="O20" i="30447"/>
  <c r="G835" i="30447" l="1"/>
  <c r="G837" i="30447"/>
  <c r="G115" i="30447"/>
  <c r="G1096" i="30447"/>
  <c r="G733" i="30447"/>
  <c r="G757" i="30447"/>
  <c r="G175" i="30447"/>
  <c r="G987" i="30447"/>
  <c r="G805" i="30447"/>
  <c r="G1092" i="30447"/>
  <c r="G1095" i="30447"/>
  <c r="G856" i="30447"/>
  <c r="I793" i="30447"/>
  <c r="K793" i="30447" s="1"/>
  <c r="F793" i="30447"/>
  <c r="I640" i="30447"/>
  <c r="K640" i="30447" s="1"/>
  <c r="Q640" i="30447"/>
  <c r="R640" i="30447" s="1"/>
  <c r="I559" i="30447"/>
  <c r="K559" i="30447" s="1"/>
  <c r="Q559" i="30447"/>
  <c r="R559" i="30447" s="1"/>
  <c r="I553" i="30447"/>
  <c r="K553" i="30447" s="1"/>
  <c r="E553" i="30447"/>
  <c r="I336" i="30447"/>
  <c r="K336" i="30447" s="1"/>
  <c r="Q336" i="30447"/>
  <c r="R336" i="30447" s="1"/>
  <c r="I219" i="30447"/>
  <c r="K219" i="30447" s="1"/>
  <c r="E219" i="30447"/>
  <c r="P137" i="30447"/>
  <c r="E137" i="30447"/>
  <c r="U602" i="30449"/>
  <c r="U956" i="30449"/>
  <c r="G598" i="30447"/>
  <c r="G966" i="30447"/>
  <c r="G307" i="30447"/>
  <c r="G684" i="30447"/>
  <c r="G428" i="30447"/>
  <c r="G443" i="30447"/>
  <c r="G155" i="30447"/>
  <c r="G60" i="30447"/>
  <c r="G743" i="30447"/>
  <c r="G190" i="30447"/>
  <c r="G573" i="30447"/>
  <c r="G481" i="30447"/>
  <c r="G96" i="30447"/>
  <c r="G352" i="30447"/>
  <c r="G220" i="30447"/>
  <c r="G955" i="30447"/>
  <c r="G488" i="30447"/>
  <c r="G15" i="30447"/>
  <c r="G1066" i="30447"/>
  <c r="G1049" i="30447"/>
  <c r="G668" i="30447"/>
  <c r="G664" i="30447"/>
  <c r="G23" i="30447"/>
  <c r="G82" i="30447"/>
  <c r="G384" i="30447"/>
  <c r="G735" i="30447"/>
  <c r="G778" i="30447"/>
  <c r="G77" i="30447"/>
  <c r="I69" i="30450"/>
  <c r="M69" i="30450" s="1"/>
  <c r="Y186" i="30454"/>
  <c r="G1026" i="30447"/>
  <c r="G45" i="30447"/>
  <c r="G402" i="30447"/>
  <c r="G511" i="30447"/>
  <c r="G555" i="30447"/>
  <c r="G572" i="30447"/>
  <c r="Y133" i="30454"/>
  <c r="G448" i="30447"/>
  <c r="G537" i="30447"/>
  <c r="G539" i="30447"/>
  <c r="G731" i="30447"/>
  <c r="G439" i="30447"/>
  <c r="G1106" i="30447"/>
  <c r="G366" i="30447"/>
  <c r="G637" i="30447"/>
  <c r="G906" i="30447"/>
  <c r="Q1069" i="30447"/>
  <c r="R1069" i="30447" s="1"/>
  <c r="D809" i="30447"/>
  <c r="G1034" i="30447"/>
  <c r="Q626" i="30447"/>
  <c r="R626" i="30447" s="1"/>
  <c r="D1097" i="30447"/>
  <c r="U852" i="30441"/>
  <c r="V852" i="30441" s="1"/>
  <c r="U829" i="30441"/>
  <c r="V829" i="30441" s="1"/>
  <c r="U806" i="30441"/>
  <c r="V806" i="30441" s="1"/>
  <c r="U1127" i="30441"/>
  <c r="V1127" i="30441" s="1"/>
  <c r="U1086" i="30441"/>
  <c r="V1086" i="30441" s="1"/>
  <c r="U1007" i="30441"/>
  <c r="V1007" i="30441" s="1"/>
  <c r="U1013" i="30441"/>
  <c r="V1013" i="30441" s="1"/>
  <c r="U1017" i="30441"/>
  <c r="V1017" i="30441" s="1"/>
  <c r="U977" i="30441"/>
  <c r="V977" i="30441" s="1"/>
  <c r="U982" i="30441"/>
  <c r="V982" i="30441" s="1"/>
  <c r="U1045" i="30441"/>
  <c r="V1045" i="30441" s="1"/>
  <c r="U1005" i="30441"/>
  <c r="V1005" i="30441" s="1"/>
  <c r="U666" i="30441"/>
  <c r="V666" i="30441" s="1"/>
  <c r="U662" i="30441"/>
  <c r="V662" i="30441" s="1"/>
  <c r="U623" i="30441"/>
  <c r="V623" i="30441" s="1"/>
  <c r="U618" i="30441"/>
  <c r="V618" i="30441" s="1"/>
  <c r="U864" i="30441"/>
  <c r="V864" i="30441" s="1"/>
  <c r="U786" i="30441"/>
  <c r="V786" i="30441" s="1"/>
  <c r="U848" i="30441"/>
  <c r="V848" i="30441" s="1"/>
  <c r="U810" i="30441"/>
  <c r="V810" i="30441" s="1"/>
  <c r="U991" i="30441"/>
  <c r="V991" i="30441" s="1"/>
  <c r="U1057" i="30441"/>
  <c r="V1057" i="30441" s="1"/>
  <c r="U653" i="30441"/>
  <c r="V653" i="30441" s="1"/>
  <c r="U628" i="30441"/>
  <c r="V628" i="30441" s="1"/>
  <c r="U593" i="30441"/>
  <c r="V593" i="30441" s="1"/>
  <c r="U652" i="30441"/>
  <c r="V652" i="30441" s="1"/>
  <c r="U631" i="30441"/>
  <c r="V631" i="30441" s="1"/>
  <c r="U918" i="30441"/>
  <c r="V918" i="30441" s="1"/>
  <c r="U939" i="30441"/>
  <c r="V939" i="30441" s="1"/>
  <c r="U936" i="30441"/>
  <c r="V936" i="30441" s="1"/>
  <c r="U994" i="30441"/>
  <c r="V994" i="30441" s="1"/>
  <c r="U1011" i="30441"/>
  <c r="V1011" i="30441" s="1"/>
  <c r="U629" i="30441"/>
  <c r="V629" i="30441" s="1"/>
  <c r="U891" i="30441"/>
  <c r="V891" i="30441" s="1"/>
  <c r="U830" i="30441"/>
  <c r="V830" i="30441" s="1"/>
  <c r="U654" i="30441"/>
  <c r="V654" i="30441" s="1"/>
  <c r="U904" i="30441"/>
  <c r="V904" i="30441" s="1"/>
  <c r="U886" i="30441"/>
  <c r="V886" i="30441" s="1"/>
  <c r="U659" i="30441"/>
  <c r="V659" i="30441" s="1"/>
  <c r="U584" i="30449"/>
  <c r="V57" i="30450" s="1"/>
  <c r="Z57" i="30450" s="1"/>
  <c r="U602" i="30441"/>
  <c r="V602" i="30441" s="1"/>
  <c r="U912" i="30441"/>
  <c r="V912" i="30441" s="1"/>
  <c r="U647" i="30441"/>
  <c r="V647" i="30441" s="1"/>
  <c r="V1262" i="30449"/>
  <c r="I64" i="30450"/>
  <c r="M64" i="30450" s="1"/>
  <c r="I954" i="30447"/>
  <c r="K954" i="30447" s="1"/>
  <c r="P954" i="30447"/>
  <c r="G29" i="30447"/>
  <c r="G438" i="30447"/>
  <c r="G62" i="30447"/>
  <c r="G212" i="30447"/>
  <c r="G540" i="30447"/>
  <c r="G567" i="30447"/>
  <c r="G205" i="30447"/>
  <c r="G199" i="30447"/>
  <c r="G617" i="30447"/>
  <c r="G1067" i="30447"/>
  <c r="G979" i="30447"/>
  <c r="G793" i="30447"/>
  <c r="G612" i="30447"/>
  <c r="G107" i="30447"/>
  <c r="G141" i="30447"/>
  <c r="G80" i="30447"/>
  <c r="G1075" i="30447"/>
  <c r="U862" i="30441"/>
  <c r="V862" i="30441" s="1"/>
  <c r="U834" i="30441"/>
  <c r="V834" i="30441" s="1"/>
  <c r="U854" i="30441"/>
  <c r="V854" i="30441" s="1"/>
  <c r="U1139" i="30441"/>
  <c r="V1139" i="30441" s="1"/>
  <c r="U1157" i="30441"/>
  <c r="V1157" i="30441" s="1"/>
  <c r="U856" i="30441"/>
  <c r="V856" i="30441" s="1"/>
  <c r="U802" i="30441"/>
  <c r="V802" i="30441" s="1"/>
  <c r="U801" i="30441"/>
  <c r="V801" i="30441" s="1"/>
  <c r="U800" i="30441"/>
  <c r="V800" i="30441" s="1"/>
  <c r="U822" i="30441"/>
  <c r="V822" i="30441" s="1"/>
  <c r="U915" i="30441"/>
  <c r="V915" i="30441" s="1"/>
  <c r="U917" i="30441"/>
  <c r="V917" i="30441" s="1"/>
  <c r="U955" i="30441"/>
  <c r="V955" i="30441" s="1"/>
  <c r="U895" i="30441"/>
  <c r="V895" i="30441" s="1"/>
  <c r="U945" i="30441"/>
  <c r="V945" i="30441" s="1"/>
  <c r="U911" i="30441"/>
  <c r="V911" i="30441" s="1"/>
  <c r="U843" i="30441"/>
  <c r="V843" i="30441" s="1"/>
  <c r="U901" i="30441"/>
  <c r="V901" i="30441" s="1"/>
  <c r="I997" i="30447"/>
  <c r="K997" i="30447" s="1"/>
  <c r="D997" i="30447"/>
  <c r="T128" i="30449"/>
  <c r="T140" i="30449"/>
  <c r="T152" i="30449"/>
  <c r="T158" i="30449"/>
  <c r="T176" i="30449"/>
  <c r="T182" i="30449"/>
  <c r="T209" i="30449"/>
  <c r="T317" i="30449"/>
  <c r="T413" i="30449"/>
  <c r="T461" i="30449"/>
  <c r="T476" i="30449"/>
  <c r="T488" i="30449"/>
  <c r="V489" i="30449" s="1"/>
  <c r="T500" i="30449"/>
  <c r="T572" i="30449"/>
  <c r="U572" i="30449" s="1"/>
  <c r="T608" i="30449"/>
  <c r="T620" i="30449"/>
  <c r="T815" i="30449"/>
  <c r="U1370" i="30449"/>
  <c r="G474" i="30447"/>
  <c r="G272" i="30447"/>
  <c r="G971" i="30447"/>
  <c r="G192" i="30447"/>
  <c r="G739" i="30447"/>
  <c r="G762" i="30447"/>
  <c r="G888" i="30447"/>
  <c r="G831" i="30447"/>
  <c r="G989" i="30447"/>
  <c r="G103" i="30447"/>
  <c r="G53" i="30447"/>
  <c r="G505" i="30447"/>
  <c r="G63" i="30447"/>
  <c r="G266" i="30447"/>
  <c r="G777" i="30447"/>
  <c r="G814" i="30447"/>
  <c r="G941" i="30447"/>
  <c r="G98" i="30447"/>
  <c r="G879" i="30447"/>
  <c r="G1098" i="30447"/>
  <c r="G99" i="30447"/>
  <c r="G1068" i="30447"/>
  <c r="G1072" i="30447"/>
  <c r="G7" i="30447"/>
  <c r="G9" i="30447"/>
  <c r="G273" i="30447"/>
  <c r="G534" i="30447"/>
  <c r="G116" i="30447"/>
  <c r="G151" i="30447"/>
  <c r="G1017" i="30447"/>
  <c r="G815" i="30447"/>
  <c r="G910" i="30447"/>
  <c r="Y54" i="30454"/>
  <c r="Y53" i="30454"/>
  <c r="G472" i="30447"/>
  <c r="G495" i="30447"/>
  <c r="G293" i="30447"/>
  <c r="G197" i="30447"/>
  <c r="G214" i="30447"/>
  <c r="G225" i="30447"/>
  <c r="G236" i="30447"/>
  <c r="G271" i="30447"/>
  <c r="G282" i="30447"/>
  <c r="G284" i="30447"/>
  <c r="G404" i="30447"/>
  <c r="G504" i="30447"/>
  <c r="G705" i="30447"/>
  <c r="G973" i="30447"/>
  <c r="G1089" i="30447"/>
  <c r="G780" i="30447"/>
  <c r="G867" i="30447"/>
  <c r="G918" i="30447"/>
  <c r="G531" i="30447"/>
  <c r="G1081" i="30447"/>
  <c r="G154" i="30447"/>
  <c r="G563" i="30447"/>
  <c r="G127" i="30447"/>
  <c r="G207" i="30447"/>
  <c r="G343" i="30447"/>
  <c r="G347" i="30447"/>
  <c r="G609" i="30447"/>
  <c r="G633" i="30447"/>
  <c r="G84" i="30447"/>
  <c r="G95" i="30447"/>
  <c r="G140" i="30447"/>
  <c r="G259" i="30447"/>
  <c r="G456" i="30447"/>
  <c r="G587" i="30447"/>
  <c r="G603" i="30447"/>
  <c r="F1069" i="30447"/>
  <c r="G1069" i="30447" s="1"/>
  <c r="F630" i="30447"/>
  <c r="U799" i="30441"/>
  <c r="V799" i="30441" s="1"/>
  <c r="U785" i="30441"/>
  <c r="V785" i="30441" s="1"/>
  <c r="G46" i="30450"/>
  <c r="K46" i="30450" s="1"/>
  <c r="U1124" i="30441"/>
  <c r="V1124" i="30441" s="1"/>
  <c r="U1083" i="30441"/>
  <c r="V1083" i="30441" s="1"/>
  <c r="U1121" i="30441"/>
  <c r="V1121" i="30441" s="1"/>
  <c r="U1060" i="30441"/>
  <c r="V1060" i="30441" s="1"/>
  <c r="U1061" i="30441"/>
  <c r="V1061" i="30441" s="1"/>
  <c r="U1032" i="30441"/>
  <c r="V1032" i="30441" s="1"/>
  <c r="U978" i="30441"/>
  <c r="V978" i="30441" s="1"/>
  <c r="U993" i="30441"/>
  <c r="V993" i="30441" s="1"/>
  <c r="U1008" i="30441"/>
  <c r="V1008" i="30441" s="1"/>
  <c r="U997" i="30441"/>
  <c r="V997" i="30441" s="1"/>
  <c r="U1010" i="30441"/>
  <c r="V1010" i="30441" s="1"/>
  <c r="U1053" i="30441"/>
  <c r="V1053" i="30441" s="1"/>
  <c r="U483" i="30441"/>
  <c r="V483" i="30441" s="1"/>
  <c r="U643" i="30441"/>
  <c r="V643" i="30441" s="1"/>
  <c r="U632" i="30441"/>
  <c r="V632" i="30441" s="1"/>
  <c r="U622" i="30441"/>
  <c r="V622" i="30441" s="1"/>
  <c r="U649" i="30441"/>
  <c r="V649" i="30441" s="1"/>
  <c r="U635" i="30441"/>
  <c r="V635" i="30441" s="1"/>
  <c r="U675" i="30441"/>
  <c r="V675" i="30441" s="1"/>
  <c r="U625" i="30441"/>
  <c r="V625" i="30441" s="1"/>
  <c r="U820" i="30441"/>
  <c r="V820" i="30441" s="1"/>
  <c r="U868" i="30441"/>
  <c r="V868" i="30441" s="1"/>
  <c r="U831" i="30441"/>
  <c r="V831" i="30441" s="1"/>
  <c r="U844" i="30441"/>
  <c r="V844" i="30441" s="1"/>
  <c r="U823" i="30441"/>
  <c r="V823" i="30441" s="1"/>
  <c r="U795" i="30441"/>
  <c r="V795" i="30441" s="1"/>
  <c r="U817" i="30441"/>
  <c r="V817" i="30441" s="1"/>
  <c r="U1014" i="30441"/>
  <c r="V1014" i="30441" s="1"/>
  <c r="U669" i="30441"/>
  <c r="V669" i="30441" s="1"/>
  <c r="U660" i="30441"/>
  <c r="V660" i="30441" s="1"/>
  <c r="U670" i="30441"/>
  <c r="V670" i="30441" s="1"/>
  <c r="U627" i="30441"/>
  <c r="V627" i="30441" s="1"/>
  <c r="U598" i="30441"/>
  <c r="V598" i="30441" s="1"/>
  <c r="G44" i="30450"/>
  <c r="K44" i="30450" s="1"/>
  <c r="U1018" i="30441"/>
  <c r="V1018" i="30441" s="1"/>
  <c r="U1048" i="30441"/>
  <c r="V1048" i="30441" s="1"/>
  <c r="U603" i="30441"/>
  <c r="V603" i="30441" s="1"/>
  <c r="U638" i="30441"/>
  <c r="V638" i="30441" s="1"/>
  <c r="U1003" i="30441"/>
  <c r="V1003" i="30441" s="1"/>
  <c r="U642" i="30441"/>
  <c r="V642" i="30441" s="1"/>
  <c r="U633" i="30441"/>
  <c r="V633" i="30441" s="1"/>
  <c r="U839" i="30441"/>
  <c r="V839" i="30441" s="1"/>
  <c r="U599" i="30449"/>
  <c r="U662" i="30449"/>
  <c r="U23" i="30449"/>
  <c r="U32" i="30449"/>
  <c r="I1060" i="30447"/>
  <c r="K1060" i="30447" s="1"/>
  <c r="Q1060" i="30447"/>
  <c r="R1060" i="30447" s="1"/>
  <c r="I722" i="30447"/>
  <c r="K722" i="30447" s="1"/>
  <c r="J722" i="30447"/>
  <c r="M722" i="30447" s="1"/>
  <c r="I575" i="30447"/>
  <c r="K575" i="30447" s="1"/>
  <c r="E575" i="30447"/>
  <c r="I297" i="30447"/>
  <c r="K297" i="30447" s="1"/>
  <c r="P297" i="30447"/>
  <c r="I48" i="30447"/>
  <c r="K48" i="30447" s="1"/>
  <c r="Q48" i="30447"/>
  <c r="R48" i="30447" s="1"/>
  <c r="T53" i="30449"/>
  <c r="U53" i="30449" s="1"/>
  <c r="T65" i="30449"/>
  <c r="T77" i="30449"/>
  <c r="T95" i="30449"/>
  <c r="U95" i="30449" s="1"/>
  <c r="U1088" i="30449"/>
  <c r="T1397" i="30449"/>
  <c r="T14" i="30441"/>
  <c r="T102" i="30441"/>
  <c r="T104" i="30441"/>
  <c r="T110" i="30441"/>
  <c r="I39" i="30450" s="1"/>
  <c r="M39" i="30450" s="1"/>
  <c r="T198" i="30441"/>
  <c r="T200" i="30441"/>
  <c r="T299" i="30441"/>
  <c r="H41" i="30450" s="1"/>
  <c r="L41" i="30450" s="1"/>
  <c r="T302" i="30441"/>
  <c r="T395" i="30441"/>
  <c r="T390" i="30441"/>
  <c r="T398" i="30441"/>
  <c r="I42" i="30450" s="1"/>
  <c r="M42" i="30450" s="1"/>
  <c r="T486" i="30441"/>
  <c r="F43" i="30450" s="1"/>
  <c r="J43" i="30450" s="1"/>
  <c r="T582" i="30441"/>
  <c r="T678" i="30441"/>
  <c r="F45" i="30450" s="1"/>
  <c r="J45" i="30450" s="1"/>
  <c r="T686" i="30441"/>
  <c r="T774" i="30441"/>
  <c r="F46" i="30450" s="1"/>
  <c r="J46" i="30450" s="1"/>
  <c r="T782" i="30441"/>
  <c r="U782" i="30441" s="1"/>
  <c r="X46" i="30450" s="1"/>
  <c r="AB46" i="30450" s="1"/>
  <c r="T870" i="30441"/>
  <c r="T878" i="30441"/>
  <c r="U878" i="30441" s="1"/>
  <c r="X47" i="30450" s="1"/>
  <c r="AB47" i="30450" s="1"/>
  <c r="T966" i="30441"/>
  <c r="T974" i="30441"/>
  <c r="U974" i="30441" s="1"/>
  <c r="X48" i="30450" s="1"/>
  <c r="AB48" i="30450" s="1"/>
  <c r="T26" i="30449"/>
  <c r="T38" i="30449"/>
  <c r="U38" i="30449" s="1"/>
  <c r="T44" i="30449"/>
  <c r="U44" i="30449" s="1"/>
  <c r="T56" i="30449"/>
  <c r="T92" i="30449"/>
  <c r="T102" i="30449"/>
  <c r="T107" i="30449"/>
  <c r="T110" i="30449"/>
  <c r="I52" i="30450" s="1"/>
  <c r="M52" i="30450" s="1"/>
  <c r="T113" i="30449"/>
  <c r="T122" i="30449"/>
  <c r="T131" i="30449"/>
  <c r="T143" i="30449"/>
  <c r="T155" i="30449"/>
  <c r="T434" i="30449"/>
  <c r="T446" i="30449"/>
  <c r="T914" i="30449"/>
  <c r="T926" i="30449"/>
  <c r="T938" i="30449"/>
  <c r="T983" i="30449"/>
  <c r="T1058" i="30449"/>
  <c r="T1082" i="30449"/>
  <c r="T1280" i="30449"/>
  <c r="T1394" i="30449"/>
  <c r="T1424" i="30449"/>
  <c r="T1184" i="30449"/>
  <c r="Q262" i="30454"/>
  <c r="U1400" i="30449"/>
  <c r="U1382" i="30449"/>
  <c r="T6" i="30449"/>
  <c r="T194" i="30449"/>
  <c r="T206" i="30449"/>
  <c r="I53" i="30450" s="1"/>
  <c r="M53" i="30450" s="1"/>
  <c r="T215" i="30449"/>
  <c r="T224" i="30449"/>
  <c r="T287" i="30449"/>
  <c r="T296" i="30449"/>
  <c r="T302" i="30449"/>
  <c r="T320" i="30449"/>
  <c r="T323" i="30449"/>
  <c r="U323" i="30449" s="1"/>
  <c r="T473" i="30449"/>
  <c r="T506" i="30449"/>
  <c r="T515" i="30449"/>
  <c r="T518" i="30449"/>
  <c r="T521" i="30449"/>
  <c r="T530" i="30449"/>
  <c r="T533" i="30449"/>
  <c r="T539" i="30449"/>
  <c r="T554" i="30449"/>
  <c r="T569" i="30449"/>
  <c r="U569" i="30449" s="1"/>
  <c r="T582" i="30449"/>
  <c r="T611" i="30449"/>
  <c r="T614" i="30449"/>
  <c r="U614" i="30449" s="1"/>
  <c r="T623" i="30449"/>
  <c r="T635" i="30449"/>
  <c r="T758" i="30449"/>
  <c r="T1151" i="30449"/>
  <c r="U1151" i="30449" s="1"/>
  <c r="T1241" i="30449"/>
  <c r="U1241" i="30449" s="1"/>
  <c r="T1247" i="30449"/>
  <c r="T1259" i="30449"/>
  <c r="H64" i="30450" s="1"/>
  <c r="L64" i="30450" s="1"/>
  <c r="T1256" i="30449"/>
  <c r="T1388" i="30449"/>
  <c r="T1412" i="30449"/>
  <c r="T1433" i="30449"/>
  <c r="U1433" i="30449" s="1"/>
  <c r="W30" i="30454"/>
  <c r="G741" i="30447"/>
  <c r="X107" i="30454"/>
  <c r="V71" i="30450" s="1"/>
  <c r="Z71" i="30450" s="1"/>
  <c r="Y107" i="30454"/>
  <c r="G71" i="30450"/>
  <c r="K71" i="30450" s="1"/>
  <c r="X110" i="30454"/>
  <c r="W71" i="30450" s="1"/>
  <c r="AA71" i="30450" s="1"/>
  <c r="G776" i="30447"/>
  <c r="G195" i="30447"/>
  <c r="G305" i="30447"/>
  <c r="G853" i="30447"/>
  <c r="G187" i="30447"/>
  <c r="G374" i="30447"/>
  <c r="G122" i="30447"/>
  <c r="G152" i="30447"/>
  <c r="G159" i="30447"/>
  <c r="G713" i="30447"/>
  <c r="G135" i="30447"/>
  <c r="G1038" i="30447"/>
  <c r="G649" i="30447"/>
  <c r="G883" i="30447"/>
  <c r="G896" i="30447"/>
  <c r="G1033" i="30447"/>
  <c r="G1091" i="30447"/>
  <c r="G647" i="30447"/>
  <c r="G38" i="30447"/>
  <c r="G136" i="30447"/>
  <c r="G710" i="30447"/>
  <c r="G19" i="30447"/>
  <c r="G467" i="30447"/>
  <c r="G631" i="30447"/>
  <c r="G323" i="30447"/>
  <c r="G465" i="30447"/>
  <c r="G872" i="30447"/>
  <c r="G295" i="30447"/>
  <c r="G75" i="30447"/>
  <c r="G56" i="30447"/>
  <c r="G874" i="30447"/>
  <c r="G988" i="30447"/>
  <c r="G1012" i="30447"/>
  <c r="G100" i="30447"/>
  <c r="G753" i="30447"/>
  <c r="G166" i="30447"/>
  <c r="G302" i="30447"/>
  <c r="X73" i="30454"/>
  <c r="X69" i="30450" s="1"/>
  <c r="AB69" i="30450" s="1"/>
  <c r="Y67" i="30454"/>
  <c r="Y153" i="30454"/>
  <c r="I77" i="30450"/>
  <c r="M77" i="30450" s="1"/>
  <c r="Y233" i="30454"/>
  <c r="Y234" i="30454"/>
  <c r="Y50" i="30454"/>
  <c r="Y51" i="30454"/>
  <c r="F72" i="30450"/>
  <c r="J72" i="30450" s="1"/>
  <c r="Y125" i="30454"/>
  <c r="X125" i="30454"/>
  <c r="U72" i="30450" s="1"/>
  <c r="Y72" i="30450" s="1"/>
  <c r="Y126" i="30454"/>
  <c r="G902" i="30447"/>
  <c r="U485" i="30441"/>
  <c r="V485" i="30441" s="1"/>
  <c r="G42" i="30450"/>
  <c r="K42" i="30450" s="1"/>
  <c r="U429" i="30441"/>
  <c r="V429" i="30441" s="1"/>
  <c r="U462" i="30441"/>
  <c r="V462" i="30441" s="1"/>
  <c r="U452" i="30441"/>
  <c r="V452" i="30441" s="1"/>
  <c r="U457" i="30441"/>
  <c r="V457" i="30441" s="1"/>
  <c r="U456" i="30441"/>
  <c r="V456" i="30441" s="1"/>
  <c r="U474" i="30441"/>
  <c r="V474" i="30441" s="1"/>
  <c r="U426" i="30441"/>
  <c r="V426" i="30441" s="1"/>
  <c r="U479" i="30441"/>
  <c r="V479" i="30441" s="1"/>
  <c r="U478" i="30441"/>
  <c r="V478" i="30441" s="1"/>
  <c r="U432" i="30441"/>
  <c r="V432" i="30441" s="1"/>
  <c r="U453" i="30441"/>
  <c r="V453" i="30441" s="1"/>
  <c r="U418" i="30441"/>
  <c r="V418" i="30441" s="1"/>
  <c r="U473" i="30441"/>
  <c r="V473" i="30441" s="1"/>
  <c r="U477" i="30441"/>
  <c r="V477" i="30441" s="1"/>
  <c r="U442" i="30441"/>
  <c r="V442" i="30441" s="1"/>
  <c r="U460" i="30441"/>
  <c r="V460" i="30441" s="1"/>
  <c r="U417" i="30441"/>
  <c r="V417" i="30441" s="1"/>
  <c r="U413" i="30441"/>
  <c r="V413" i="30441" s="1"/>
  <c r="U444" i="30441"/>
  <c r="V444" i="30441" s="1"/>
  <c r="U412" i="30441"/>
  <c r="V412" i="30441" s="1"/>
  <c r="U476" i="30441"/>
  <c r="V476" i="30441" s="1"/>
  <c r="U445" i="30441"/>
  <c r="V445" i="30441" s="1"/>
  <c r="U410" i="30441"/>
  <c r="V410" i="30441" s="1"/>
  <c r="U414" i="30441"/>
  <c r="V414" i="30441" s="1"/>
  <c r="U404" i="30441"/>
  <c r="V404" i="30441" s="1"/>
  <c r="U484" i="30441"/>
  <c r="V484" i="30441" s="1"/>
  <c r="U416" i="30441"/>
  <c r="V416" i="30441" s="1"/>
  <c r="U406" i="30441"/>
  <c r="V406" i="30441" s="1"/>
  <c r="U440" i="30441"/>
  <c r="V440" i="30441" s="1"/>
  <c r="U471" i="30441"/>
  <c r="V471" i="30441" s="1"/>
  <c r="U449" i="30441"/>
  <c r="V449" i="30441" s="1"/>
  <c r="U430" i="30441"/>
  <c r="V430" i="30441" s="1"/>
  <c r="U458" i="30441"/>
  <c r="V458" i="30441" s="1"/>
  <c r="U480" i="30441"/>
  <c r="V480" i="30441" s="1"/>
  <c r="U466" i="30441"/>
  <c r="V466" i="30441" s="1"/>
  <c r="U448" i="30441"/>
  <c r="V448" i="30441" s="1"/>
  <c r="U421" i="30441"/>
  <c r="V421" i="30441" s="1"/>
  <c r="U401" i="30441"/>
  <c r="V401" i="30441" s="1"/>
  <c r="U481" i="30441"/>
  <c r="V481" i="30441" s="1"/>
  <c r="U436" i="30441"/>
  <c r="V436" i="30441" s="1"/>
  <c r="U423" i="30441"/>
  <c r="V423" i="30441" s="1"/>
  <c r="U461" i="30441"/>
  <c r="V461" i="30441" s="1"/>
  <c r="U402" i="30441"/>
  <c r="V402" i="30441" s="1"/>
  <c r="U469" i="30441"/>
  <c r="V469" i="30441" s="1"/>
  <c r="U405" i="30441"/>
  <c r="V405" i="30441" s="1"/>
  <c r="U392" i="30441"/>
  <c r="V42" i="30450" s="1"/>
  <c r="Z42" i="30450" s="1"/>
  <c r="U409" i="30441"/>
  <c r="V409" i="30441" s="1"/>
  <c r="U470" i="30441"/>
  <c r="V470" i="30441" s="1"/>
  <c r="U424" i="30441"/>
  <c r="V424" i="30441" s="1"/>
  <c r="U428" i="30441"/>
  <c r="V428" i="30441" s="1"/>
  <c r="U434" i="30441"/>
  <c r="V434" i="30441" s="1"/>
  <c r="U420" i="30441"/>
  <c r="V420" i="30441" s="1"/>
  <c r="U425" i="30441"/>
  <c r="V425" i="30441" s="1"/>
  <c r="U438" i="30441"/>
  <c r="V438" i="30441" s="1"/>
  <c r="U446" i="30441"/>
  <c r="V446" i="30441" s="1"/>
  <c r="U472" i="30441"/>
  <c r="V472" i="30441" s="1"/>
  <c r="U465" i="30441"/>
  <c r="V465" i="30441" s="1"/>
  <c r="U464" i="30441"/>
  <c r="V464" i="30441" s="1"/>
  <c r="U427" i="30441"/>
  <c r="V427" i="30441" s="1"/>
  <c r="V971" i="30441"/>
  <c r="U971" i="30441"/>
  <c r="W48" i="30450" s="1"/>
  <c r="AA48" i="30450" s="1"/>
  <c r="V11" i="30449"/>
  <c r="H51" i="30450"/>
  <c r="L51" i="30450" s="1"/>
  <c r="G1062" i="30447"/>
  <c r="G209" i="30447"/>
  <c r="G933" i="30447"/>
  <c r="G538" i="30447"/>
  <c r="G586" i="30447"/>
  <c r="G670" i="30447"/>
  <c r="G674" i="30447"/>
  <c r="G912" i="30447"/>
  <c r="G754" i="30447"/>
  <c r="G1082" i="30447"/>
  <c r="G545" i="30447"/>
  <c r="G619" i="30447"/>
  <c r="G621" i="30447"/>
  <c r="G492" i="30447"/>
  <c r="G162" i="30447"/>
  <c r="G58" i="30447"/>
  <c r="G717" i="30447"/>
  <c r="G206" i="30447"/>
  <c r="G772" i="30447"/>
  <c r="G231" i="30447"/>
  <c r="G706" i="30447"/>
  <c r="G521" i="30447"/>
  <c r="G49" i="30447"/>
  <c r="G117" i="30447"/>
  <c r="G665" i="30447"/>
  <c r="G176" i="30447"/>
  <c r="G415" i="30447"/>
  <c r="G934" i="30447"/>
  <c r="G17" i="30447"/>
  <c r="G836" i="30447"/>
  <c r="G994" i="30447"/>
  <c r="G816" i="30447"/>
  <c r="G962" i="30447"/>
  <c r="G145" i="30447"/>
  <c r="G25" i="30447"/>
  <c r="G118" i="30447"/>
  <c r="G657" i="30447"/>
  <c r="G1107" i="30447"/>
  <c r="G942" i="30447"/>
  <c r="G510" i="30447"/>
  <c r="G585" i="30447"/>
  <c r="G850" i="30447"/>
  <c r="G36" i="30447"/>
  <c r="G165" i="30447"/>
  <c r="G416" i="30447"/>
  <c r="G1086" i="30447"/>
  <c r="G70" i="30447"/>
  <c r="G592" i="30447"/>
  <c r="G101" i="30447"/>
  <c r="G368" i="30447"/>
  <c r="G393" i="30447"/>
  <c r="X113" i="30454"/>
  <c r="X71" i="30450" s="1"/>
  <c r="AB71" i="30450" s="1"/>
  <c r="G983" i="30447"/>
  <c r="G773" i="30447"/>
  <c r="G72" i="30447"/>
  <c r="G146" i="30447"/>
  <c r="G707" i="30447"/>
  <c r="Y113" i="30454"/>
  <c r="G74" i="30450"/>
  <c r="K74" i="30450" s="1"/>
  <c r="Y167" i="30454"/>
  <c r="I75" i="30450"/>
  <c r="M75" i="30450" s="1"/>
  <c r="G886" i="30447"/>
  <c r="G41" i="30447"/>
  <c r="G201" i="30447"/>
  <c r="G139" i="30447"/>
  <c r="G390" i="30447"/>
  <c r="G133" i="30447"/>
  <c r="G18" i="30447"/>
  <c r="G150" i="30447"/>
  <c r="G169" i="30447"/>
  <c r="G362" i="30447"/>
  <c r="G624" i="30447"/>
  <c r="G265" i="30447"/>
  <c r="G398" i="30447"/>
  <c r="G367" i="30447"/>
  <c r="G593" i="30447"/>
  <c r="G583" i="30447"/>
  <c r="G211" i="30447"/>
  <c r="G509" i="30447"/>
  <c r="G546" i="30447"/>
  <c r="G652" i="30447"/>
  <c r="G927" i="30447"/>
  <c r="G640" i="30447"/>
  <c r="U482" i="30441"/>
  <c r="V482" i="30441" s="1"/>
  <c r="U422" i="30441"/>
  <c r="V422" i="30441" s="1"/>
  <c r="U408" i="30441"/>
  <c r="V408" i="30441" s="1"/>
  <c r="G968" i="30447"/>
  <c r="G639" i="30447"/>
  <c r="G1073" i="30447"/>
  <c r="G704" i="30447"/>
  <c r="G369" i="30447"/>
  <c r="G634" i="30447"/>
  <c r="G160" i="30447"/>
  <c r="G756" i="30447"/>
  <c r="G202" i="30447"/>
  <c r="G841" i="30447"/>
  <c r="G172" i="30447"/>
  <c r="G734" i="30447"/>
  <c r="G698" i="30447"/>
  <c r="G986" i="30447"/>
  <c r="G124" i="30447"/>
  <c r="G779" i="30447"/>
  <c r="G1008" i="30447"/>
  <c r="G97" i="30447"/>
  <c r="G130" i="30447"/>
  <c r="G615" i="30447"/>
  <c r="G1023" i="30447"/>
  <c r="G568" i="30447"/>
  <c r="G915" i="30447"/>
  <c r="G549" i="30447"/>
  <c r="G68" i="30447"/>
  <c r="G623" i="30447"/>
  <c r="G702" i="30447"/>
  <c r="G868" i="30447"/>
  <c r="Y74" i="30454"/>
  <c r="G1097" i="30447"/>
  <c r="G666" i="30447"/>
  <c r="G523" i="30447"/>
  <c r="G604" i="30447"/>
  <c r="G628" i="30447"/>
  <c r="G535" i="30447"/>
  <c r="G978" i="30447"/>
  <c r="G682" i="30447"/>
  <c r="Y93" i="30454"/>
  <c r="Y108" i="30454"/>
  <c r="G923" i="30447"/>
  <c r="G893" i="30447"/>
  <c r="G436" i="30447"/>
  <c r="G858" i="30447"/>
  <c r="G500" i="30447"/>
  <c r="G954" i="30447"/>
  <c r="G800" i="30447"/>
  <c r="G571" i="30447"/>
  <c r="G796" i="30447"/>
  <c r="U433" i="30441"/>
  <c r="V433" i="30441" s="1"/>
  <c r="U437" i="30441"/>
  <c r="V437" i="30441" s="1"/>
  <c r="U441" i="30441"/>
  <c r="V441" i="30441" s="1"/>
  <c r="U468" i="30441"/>
  <c r="V468" i="30441" s="1"/>
  <c r="U454" i="30441"/>
  <c r="V454" i="30441" s="1"/>
  <c r="G480" i="30447"/>
  <c r="G522" i="30447"/>
  <c r="G662" i="30447"/>
  <c r="G865" i="30447"/>
  <c r="G889" i="30447"/>
  <c r="G399" i="30447"/>
  <c r="G520" i="30447"/>
  <c r="G422" i="30447"/>
  <c r="G622" i="30447"/>
  <c r="G578" i="30447"/>
  <c r="G283" i="30447"/>
  <c r="G882" i="30447"/>
  <c r="G970" i="30447"/>
  <c r="G1016" i="30447"/>
  <c r="G371" i="30447"/>
  <c r="G727" i="30447"/>
  <c r="G774" i="30447"/>
  <c r="G961" i="30447"/>
  <c r="G370" i="30447"/>
  <c r="G729" i="30447"/>
  <c r="G163" i="30447"/>
  <c r="G339" i="30447"/>
  <c r="G181" i="30447"/>
  <c r="G459" i="30447"/>
  <c r="G406" i="30447"/>
  <c r="G579" i="30447"/>
  <c r="G626" i="30447"/>
  <c r="G403" i="30447"/>
  <c r="G701" i="30447"/>
  <c r="G248" i="30447"/>
  <c r="G321" i="30447"/>
  <c r="G363" i="30447"/>
  <c r="G421" i="30447"/>
  <c r="G1059" i="30447"/>
  <c r="G959" i="30447"/>
  <c r="G1035" i="30447"/>
  <c r="G551" i="30447"/>
  <c r="G559" i="30447"/>
  <c r="G285" i="30447"/>
  <c r="G748" i="30447"/>
  <c r="G1057" i="30447"/>
  <c r="G718" i="30447"/>
  <c r="G618" i="30447"/>
  <c r="G1000" i="30447"/>
  <c r="G560" i="30447"/>
  <c r="U22" i="30441"/>
  <c r="V22" i="30441" s="1"/>
  <c r="U99" i="30441"/>
  <c r="V99" i="30441" s="1"/>
  <c r="U66" i="30441"/>
  <c r="V66" i="30441" s="1"/>
  <c r="U50" i="30441"/>
  <c r="V50" i="30441" s="1"/>
  <c r="U54" i="30441"/>
  <c r="V54" i="30441" s="1"/>
  <c r="U68" i="30441"/>
  <c r="V68" i="30441" s="1"/>
  <c r="U65" i="30441"/>
  <c r="V65" i="30441" s="1"/>
  <c r="U75" i="30441"/>
  <c r="V75" i="30441" s="1"/>
  <c r="U41" i="30441"/>
  <c r="V41" i="30441" s="1"/>
  <c r="U72" i="30441"/>
  <c r="V72" i="30441" s="1"/>
  <c r="U26" i="30441"/>
  <c r="V26" i="30441" s="1"/>
  <c r="U42" i="30441"/>
  <c r="V42" i="30441" s="1"/>
  <c r="U30" i="30441"/>
  <c r="V30" i="30441" s="1"/>
  <c r="U60" i="30441"/>
  <c r="V60" i="30441" s="1"/>
  <c r="U49" i="30441"/>
  <c r="V49" i="30441" s="1"/>
  <c r="U88" i="30441"/>
  <c r="V88" i="30441" s="1"/>
  <c r="U47" i="30441"/>
  <c r="V47" i="30441" s="1"/>
  <c r="U101" i="30441"/>
  <c r="V101" i="30441" s="1"/>
  <c r="U56" i="30441"/>
  <c r="V56" i="30441" s="1"/>
  <c r="U81" i="30441"/>
  <c r="V81" i="30441" s="1"/>
  <c r="U38" i="30441"/>
  <c r="V38" i="30441" s="1"/>
  <c r="U24" i="30441"/>
  <c r="V24" i="30441" s="1"/>
  <c r="V1068" i="30441"/>
  <c r="H49" i="30450"/>
  <c r="L49" i="30450" s="1"/>
  <c r="G83" i="30447"/>
  <c r="G224" i="30447"/>
  <c r="G843" i="30447"/>
  <c r="G846" i="30447"/>
  <c r="G860" i="30447"/>
  <c r="G904" i="30447"/>
  <c r="G993" i="30447"/>
  <c r="G311" i="30447"/>
  <c r="G419" i="30447"/>
  <c r="G483" i="30447"/>
  <c r="G672" i="30447"/>
  <c r="G46" i="30447"/>
  <c r="G922" i="30447"/>
  <c r="G852" i="30447"/>
  <c r="G26" i="30447"/>
  <c r="G286" i="30447"/>
  <c r="G981" i="30447"/>
  <c r="G1078" i="30447"/>
  <c r="G1025" i="30447"/>
  <c r="G1045" i="30447"/>
  <c r="G1006" i="30447"/>
  <c r="G106" i="30447"/>
  <c r="G1070" i="30447"/>
  <c r="G42" i="30447"/>
  <c r="G132" i="30447"/>
  <c r="G1019" i="30447"/>
  <c r="G1050" i="30447"/>
  <c r="G1074" i="30447"/>
  <c r="G1094" i="30447"/>
  <c r="G745" i="30447"/>
  <c r="G499" i="30447"/>
  <c r="G659" i="30447"/>
  <c r="G463" i="30447"/>
  <c r="G325" i="30447"/>
  <c r="G31" i="30447"/>
  <c r="G453" i="30447"/>
  <c r="G461" i="30447"/>
  <c r="G496" i="30447"/>
  <c r="G512" i="30447"/>
  <c r="G469" i="30447"/>
  <c r="G897" i="30447"/>
  <c r="G34" i="30447"/>
  <c r="G667" i="30447"/>
  <c r="G786" i="30447"/>
  <c r="G66" i="30447"/>
  <c r="G401" i="30447"/>
  <c r="G653" i="30447"/>
  <c r="G775" i="30447"/>
  <c r="G73" i="30447"/>
  <c r="G342" i="30447"/>
  <c r="G616" i="30447"/>
  <c r="G625" i="30447"/>
  <c r="G627" i="30447"/>
  <c r="G330" i="30447"/>
  <c r="G1061" i="30447"/>
  <c r="G120" i="30447"/>
  <c r="G594" i="30447"/>
  <c r="G94" i="30447"/>
  <c r="G584" i="30447"/>
  <c r="G611" i="30447"/>
  <c r="G694" i="30447"/>
  <c r="G783" i="30447"/>
  <c r="G887" i="30447"/>
  <c r="G890" i="30447"/>
  <c r="G47" i="30447"/>
  <c r="G102" i="30447"/>
  <c r="G126" i="30447"/>
  <c r="G246" i="30447"/>
  <c r="G656" i="30447"/>
  <c r="G736" i="30447"/>
  <c r="G811" i="30447"/>
  <c r="G1055" i="30447"/>
  <c r="G24" i="30447"/>
  <c r="G81" i="30447"/>
  <c r="G210" i="30447"/>
  <c r="G262" i="30447"/>
  <c r="G304" i="30447"/>
  <c r="G409" i="30447"/>
  <c r="G449" i="30447"/>
  <c r="G458" i="30447"/>
  <c r="G724" i="30447"/>
  <c r="G788" i="30447"/>
  <c r="G790" i="30447"/>
  <c r="G798" i="30447"/>
  <c r="G1077" i="30447"/>
  <c r="G1079" i="30447"/>
  <c r="G74" i="30447"/>
  <c r="G1063" i="30447"/>
  <c r="Y214" i="30454"/>
  <c r="G554" i="30447"/>
  <c r="G39" i="30447"/>
  <c r="G408" i="30447"/>
  <c r="G442" i="30447"/>
  <c r="G600" i="30447"/>
  <c r="G740" i="30447"/>
  <c r="G759" i="30447"/>
  <c r="G1102" i="30447"/>
  <c r="G693" i="30447"/>
  <c r="G725" i="30447"/>
  <c r="G812" i="30447"/>
  <c r="G914" i="30447"/>
  <c r="G575" i="30447"/>
  <c r="G425" i="30447"/>
  <c r="G493" i="30447"/>
  <c r="G712" i="30447"/>
  <c r="G913" i="30447"/>
  <c r="G143" i="30447"/>
  <c r="G984" i="30447"/>
  <c r="G1043" i="30447"/>
  <c r="G544" i="30447"/>
  <c r="G671" i="30447"/>
  <c r="G876" i="30447"/>
  <c r="G320" i="30447"/>
  <c r="G643" i="30447"/>
  <c r="G650" i="30447"/>
  <c r="G156" i="30447"/>
  <c r="G1003" i="30447"/>
  <c r="G90" i="30447"/>
  <c r="G281" i="30447"/>
  <c r="G435" i="30447"/>
  <c r="G88" i="30447"/>
  <c r="G215" i="30447"/>
  <c r="G294" i="30447"/>
  <c r="G365" i="30447"/>
  <c r="G410" i="30447"/>
  <c r="G475" i="30447"/>
  <c r="G588" i="30447"/>
  <c r="G326" i="30447"/>
  <c r="G417" i="30447"/>
  <c r="G597" i="30447"/>
  <c r="G64" i="30447"/>
  <c r="G174" i="30447"/>
  <c r="G217" i="30447"/>
  <c r="G345" i="30447"/>
  <c r="G350" i="30447"/>
  <c r="G381" i="30447"/>
  <c r="G429" i="30447"/>
  <c r="G507" i="30447"/>
  <c r="G677" i="30447"/>
  <c r="G827" i="30447"/>
  <c r="G732" i="30447"/>
  <c r="G142" i="30447"/>
  <c r="G924" i="30447"/>
  <c r="G871" i="30447"/>
  <c r="G768" i="30447"/>
  <c r="G784" i="30447"/>
  <c r="G809" i="30447"/>
  <c r="G873" i="30447"/>
  <c r="G502" i="30447"/>
  <c r="G601" i="30447"/>
  <c r="G997" i="30447"/>
  <c r="U21" i="30441"/>
  <c r="V21" i="30441" s="1"/>
  <c r="U82" i="30441"/>
  <c r="V82" i="30441" s="1"/>
  <c r="U53" i="30441"/>
  <c r="V53" i="30441" s="1"/>
  <c r="U29" i="30441"/>
  <c r="V29" i="30441" s="1"/>
  <c r="U48" i="30441"/>
  <c r="V48" i="30441" s="1"/>
  <c r="G38" i="30450"/>
  <c r="K38" i="30450" s="1"/>
  <c r="U67" i="30441"/>
  <c r="V67" i="30441" s="1"/>
  <c r="U86" i="30441"/>
  <c r="V86" i="30441" s="1"/>
  <c r="U98" i="30441"/>
  <c r="V98" i="30441" s="1"/>
  <c r="U52" i="30441"/>
  <c r="V52" i="30441" s="1"/>
  <c r="U80" i="30441"/>
  <c r="V80" i="30441" s="1"/>
  <c r="U44" i="30441"/>
  <c r="V44" i="30441" s="1"/>
  <c r="U89" i="30441"/>
  <c r="V89" i="30441" s="1"/>
  <c r="U28" i="30441"/>
  <c r="V28" i="30441" s="1"/>
  <c r="U531" i="30441"/>
  <c r="V531" i="30441" s="1"/>
  <c r="U488" i="30441"/>
  <c r="V43" i="30450" s="1"/>
  <c r="Z43" i="30450" s="1"/>
  <c r="U1064" i="30449"/>
  <c r="V62" i="30450" s="1"/>
  <c r="Z62" i="30450" s="1"/>
  <c r="U1100" i="30449"/>
  <c r="U1085" i="30449"/>
  <c r="U1148" i="30449"/>
  <c r="U206" i="30449"/>
  <c r="X53" i="30450" s="1"/>
  <c r="AB53" i="30450" s="1"/>
  <c r="U224" i="30449"/>
  <c r="U287" i="30449"/>
  <c r="G1037" i="30447"/>
  <c r="G550" i="30447"/>
  <c r="G687" i="30447"/>
  <c r="G28" i="30447"/>
  <c r="G689" i="30447"/>
  <c r="G20" i="30447"/>
  <c r="G22" i="30447"/>
  <c r="G105" i="30447"/>
  <c r="G149" i="30447"/>
  <c r="G313" i="30447"/>
  <c r="G357" i="30447"/>
  <c r="G818" i="30447"/>
  <c r="G851" i="30447"/>
  <c r="G157" i="30447"/>
  <c r="G255" i="30447"/>
  <c r="G691" i="30447"/>
  <c r="X133" i="30454"/>
  <c r="X72" i="30450" s="1"/>
  <c r="AB72" i="30450" s="1"/>
  <c r="G638" i="30447"/>
  <c r="G444" i="30447"/>
  <c r="G877" i="30447"/>
  <c r="G1005" i="30447"/>
  <c r="G721" i="30447"/>
  <c r="G920" i="30447"/>
  <c r="G437" i="30447"/>
  <c r="G750" i="30447"/>
  <c r="G518" i="30447"/>
  <c r="G564" i="30447"/>
  <c r="G452" i="30447"/>
  <c r="G635" i="30447"/>
  <c r="G801" i="30447"/>
  <c r="G822" i="30447"/>
  <c r="G878" i="30447"/>
  <c r="G884" i="30447"/>
  <c r="G975" i="30447"/>
  <c r="G720" i="30447"/>
  <c r="G1018" i="30447"/>
  <c r="G620" i="30447"/>
  <c r="G931" i="30447"/>
  <c r="G536" i="30447"/>
  <c r="G1052" i="30447"/>
  <c r="G30" i="30447"/>
  <c r="G92" i="30447"/>
  <c r="G121" i="30447"/>
  <c r="G147" i="30447"/>
  <c r="G216" i="30447"/>
  <c r="G377" i="30447"/>
  <c r="G454" i="30447"/>
  <c r="G131" i="30447"/>
  <c r="G173" i="30447"/>
  <c r="G308" i="30447"/>
  <c r="G341" i="30447"/>
  <c r="G570" i="30447"/>
  <c r="G119" i="30447"/>
  <c r="G184" i="30447"/>
  <c r="G314" i="30447"/>
  <c r="G450" i="30447"/>
  <c r="G194" i="30447"/>
  <c r="G242" i="30447"/>
  <c r="G318" i="30447"/>
  <c r="G397" i="30447"/>
  <c r="G557" i="30447"/>
  <c r="G306" i="30447"/>
  <c r="G334" i="30447"/>
  <c r="G375" i="30447"/>
  <c r="G556" i="30447"/>
  <c r="G613" i="30447"/>
  <c r="G669" i="30447"/>
  <c r="G86" i="30447"/>
  <c r="G196" i="30447"/>
  <c r="G257" i="30447"/>
  <c r="G269" i="30447"/>
  <c r="G372" i="30447"/>
  <c r="G382" i="30447"/>
  <c r="G423" i="30447"/>
  <c r="G746" i="30447"/>
  <c r="G533" i="30447"/>
  <c r="G553" i="30447"/>
  <c r="G589" i="30447"/>
  <c r="G787" i="30447"/>
  <c r="G65" i="30447"/>
  <c r="G178" i="30447"/>
  <c r="G939" i="30447"/>
  <c r="G1001" i="30447"/>
  <c r="G917" i="30447"/>
  <c r="G845" i="30447"/>
  <c r="U11" i="30441"/>
  <c r="W38" i="30450" s="1"/>
  <c r="AA38" i="30450" s="1"/>
  <c r="U77" i="30441"/>
  <c r="V77" i="30441" s="1"/>
  <c r="U78" i="30441"/>
  <c r="V78" i="30441" s="1"/>
  <c r="U40" i="30441"/>
  <c r="V40" i="30441" s="1"/>
  <c r="U97" i="30441"/>
  <c r="V97" i="30441" s="1"/>
  <c r="U94" i="30441"/>
  <c r="V94" i="30441" s="1"/>
  <c r="U45" i="30441"/>
  <c r="V45" i="30441" s="1"/>
  <c r="U73" i="30441"/>
  <c r="V73" i="30441" s="1"/>
  <c r="U92" i="30441"/>
  <c r="V92" i="30441" s="1"/>
  <c r="U37" i="30441"/>
  <c r="V37" i="30441" s="1"/>
  <c r="U58" i="30441"/>
  <c r="V58" i="30441" s="1"/>
  <c r="U31" i="30441"/>
  <c r="V31" i="30441" s="1"/>
  <c r="U76" i="30441"/>
  <c r="V76" i="30441" s="1"/>
  <c r="U25" i="30441"/>
  <c r="V25" i="30441" s="1"/>
  <c r="U18" i="30441"/>
  <c r="V18" i="30441" s="1"/>
  <c r="U1074" i="30441"/>
  <c r="V1074" i="30441" s="1"/>
  <c r="U1137" i="30441"/>
  <c r="V1137" i="30441" s="1"/>
  <c r="U1094" i="30441"/>
  <c r="V1094" i="30441" s="1"/>
  <c r="U1134" i="30441"/>
  <c r="V1134" i="30441" s="1"/>
  <c r="U1077" i="30441"/>
  <c r="V1077" i="30441" s="1"/>
  <c r="U1155" i="30441"/>
  <c r="V1155" i="30441" s="1"/>
  <c r="U1105" i="30441"/>
  <c r="V1105" i="30441" s="1"/>
  <c r="U1131" i="30441"/>
  <c r="V1131" i="30441" s="1"/>
  <c r="V1164" i="30441"/>
  <c r="V1163" i="30441"/>
  <c r="U541" i="30441"/>
  <c r="V541" i="30441" s="1"/>
  <c r="U557" i="30441"/>
  <c r="V557" i="30441" s="1"/>
  <c r="U509" i="30441"/>
  <c r="V509" i="30441" s="1"/>
  <c r="U516" i="30441"/>
  <c r="V516" i="30441" s="1"/>
  <c r="U559" i="30441"/>
  <c r="V559" i="30441" s="1"/>
  <c r="U536" i="30441"/>
  <c r="V536" i="30441" s="1"/>
  <c r="U552" i="30441"/>
  <c r="V552" i="30441" s="1"/>
  <c r="U570" i="30441"/>
  <c r="V570" i="30441" s="1"/>
  <c r="U507" i="30441"/>
  <c r="V507" i="30441" s="1"/>
  <c r="U512" i="30441"/>
  <c r="V512" i="30441" s="1"/>
  <c r="U500" i="30441"/>
  <c r="V500" i="30441" s="1"/>
  <c r="U573" i="30441"/>
  <c r="V573" i="30441" s="1"/>
  <c r="U501" i="30441"/>
  <c r="V501" i="30441" s="1"/>
  <c r="U519" i="30441"/>
  <c r="V519" i="30441" s="1"/>
  <c r="U542" i="30441"/>
  <c r="V542" i="30441" s="1"/>
  <c r="U561" i="30441"/>
  <c r="V561" i="30441" s="1"/>
  <c r="U558" i="30441"/>
  <c r="V558" i="30441" s="1"/>
  <c r="U520" i="30441"/>
  <c r="V520" i="30441" s="1"/>
  <c r="U563" i="30441"/>
  <c r="V563" i="30441" s="1"/>
  <c r="U518" i="30441"/>
  <c r="V518" i="30441" s="1"/>
  <c r="U503" i="30441"/>
  <c r="V503" i="30441" s="1"/>
  <c r="U553" i="30441"/>
  <c r="V553" i="30441" s="1"/>
  <c r="U534" i="30441"/>
  <c r="V534" i="30441" s="1"/>
  <c r="G43" i="30450"/>
  <c r="K43" i="30450" s="1"/>
  <c r="U571" i="30441"/>
  <c r="V571" i="30441" s="1"/>
  <c r="U555" i="30441"/>
  <c r="V555" i="30441" s="1"/>
  <c r="U514" i="30441"/>
  <c r="V514" i="30441" s="1"/>
  <c r="U568" i="30441"/>
  <c r="V568" i="30441" s="1"/>
  <c r="U551" i="30441"/>
  <c r="V551" i="30441" s="1"/>
  <c r="U572" i="30441"/>
  <c r="V572" i="30441" s="1"/>
  <c r="U498" i="30441"/>
  <c r="V498" i="30441" s="1"/>
  <c r="U538" i="30441"/>
  <c r="V538" i="30441" s="1"/>
  <c r="U528" i="30441"/>
  <c r="V528" i="30441" s="1"/>
  <c r="U548" i="30441"/>
  <c r="V548" i="30441" s="1"/>
  <c r="U751" i="30441"/>
  <c r="V751" i="30441" s="1"/>
  <c r="U719" i="30441"/>
  <c r="V719" i="30441" s="1"/>
  <c r="U745" i="30441"/>
  <c r="V745" i="30441" s="1"/>
  <c r="U710" i="30441"/>
  <c r="V710" i="30441" s="1"/>
  <c r="Q889" i="30447"/>
  <c r="R889" i="30447" s="1"/>
  <c r="I889" i="30447"/>
  <c r="K889" i="30447" s="1"/>
  <c r="P889" i="30447"/>
  <c r="E889" i="30447"/>
  <c r="I612" i="30447"/>
  <c r="K612" i="30447" s="1"/>
  <c r="Q612" i="30447"/>
  <c r="R612" i="30447" s="1"/>
  <c r="I563" i="30447"/>
  <c r="K563" i="30447" s="1"/>
  <c r="E563" i="30447"/>
  <c r="I522" i="30447"/>
  <c r="K522" i="30447" s="1"/>
  <c r="J522" i="30447"/>
  <c r="M522" i="30447" s="1"/>
  <c r="I80" i="30447"/>
  <c r="K80" i="30447" s="1"/>
  <c r="Q80" i="30447"/>
  <c r="R80" i="30447" s="1"/>
  <c r="U14" i="30441"/>
  <c r="X38" i="30450" s="1"/>
  <c r="AB38" i="30450" s="1"/>
  <c r="U128" i="30441"/>
  <c r="V128" i="30441" s="1"/>
  <c r="U196" i="30441"/>
  <c r="V196" i="30441" s="1"/>
  <c r="U117" i="30441"/>
  <c r="V117" i="30441" s="1"/>
  <c r="U147" i="30441"/>
  <c r="V147" i="30441" s="1"/>
  <c r="U164" i="30441"/>
  <c r="V164" i="30441" s="1"/>
  <c r="U197" i="30441"/>
  <c r="V197" i="30441" s="1"/>
  <c r="U194" i="30441"/>
  <c r="V194" i="30441" s="1"/>
  <c r="U234" i="30441"/>
  <c r="V234" i="30441" s="1"/>
  <c r="U302" i="30441"/>
  <c r="X41" i="30450" s="1"/>
  <c r="AB41" i="30450" s="1"/>
  <c r="U323" i="30441"/>
  <c r="V323" i="30441" s="1"/>
  <c r="U327" i="30441"/>
  <c r="V327" i="30441" s="1"/>
  <c r="U403" i="30441"/>
  <c r="V403" i="30441" s="1"/>
  <c r="U411" i="30441"/>
  <c r="V411" i="30441" s="1"/>
  <c r="U407" i="30441"/>
  <c r="V407" i="30441" s="1"/>
  <c r="U419" i="30441"/>
  <c r="V419" i="30441" s="1"/>
  <c r="U415" i="30441"/>
  <c r="V415" i="30441" s="1"/>
  <c r="U435" i="30441"/>
  <c r="V435" i="30441" s="1"/>
  <c r="U431" i="30441"/>
  <c r="V431" i="30441" s="1"/>
  <c r="U443" i="30441"/>
  <c r="V443" i="30441" s="1"/>
  <c r="U439" i="30441"/>
  <c r="V439" i="30441" s="1"/>
  <c r="G1076" i="30447"/>
  <c r="G582" i="30447"/>
  <c r="G1011" i="30447"/>
  <c r="U811" i="30441"/>
  <c r="V811" i="30441" s="1"/>
  <c r="U865" i="30441"/>
  <c r="V865" i="30441" s="1"/>
  <c r="U804" i="30441"/>
  <c r="V804" i="30441" s="1"/>
  <c r="U807" i="30441"/>
  <c r="V807" i="30441" s="1"/>
  <c r="U979" i="30441"/>
  <c r="V979" i="30441" s="1"/>
  <c r="U998" i="30441"/>
  <c r="V998" i="30441" s="1"/>
  <c r="U1040" i="30441"/>
  <c r="V1040" i="30441" s="1"/>
  <c r="U1058" i="30441"/>
  <c r="V1058" i="30441" s="1"/>
  <c r="U1021" i="30441"/>
  <c r="V1021" i="30441" s="1"/>
  <c r="U1000" i="30441"/>
  <c r="V1000" i="30441" s="1"/>
  <c r="U1055" i="30441"/>
  <c r="V1055" i="30441" s="1"/>
  <c r="U1047" i="30441"/>
  <c r="V1047" i="30441" s="1"/>
  <c r="U968" i="30441"/>
  <c r="V48" i="30450" s="1"/>
  <c r="Z48" i="30450" s="1"/>
  <c r="U803" i="30441"/>
  <c r="V803" i="30441" s="1"/>
  <c r="U815" i="30441"/>
  <c r="V815" i="30441" s="1"/>
  <c r="U821" i="30441"/>
  <c r="V821" i="30441" s="1"/>
  <c r="U838" i="30441"/>
  <c r="V838" i="30441" s="1"/>
  <c r="U827" i="30441"/>
  <c r="V827" i="30441" s="1"/>
  <c r="U851" i="30441"/>
  <c r="V851" i="30441" s="1"/>
  <c r="U841" i="30441"/>
  <c r="V841" i="30441" s="1"/>
  <c r="U790" i="30441"/>
  <c r="V790" i="30441" s="1"/>
  <c r="U1002" i="30441"/>
  <c r="V1002" i="30441" s="1"/>
  <c r="U1031" i="30441"/>
  <c r="V1031" i="30441" s="1"/>
  <c r="U1041" i="30441"/>
  <c r="V1041" i="30441" s="1"/>
  <c r="U1016" i="30441"/>
  <c r="V1016" i="30441" s="1"/>
  <c r="U1027" i="30441"/>
  <c r="V1027" i="30441" s="1"/>
  <c r="U861" i="30441"/>
  <c r="V861" i="30441" s="1"/>
  <c r="U774" i="30441"/>
  <c r="U46" i="30450" s="1"/>
  <c r="Y46" i="30450" s="1"/>
  <c r="U384" i="30441"/>
  <c r="V384" i="30441" s="1"/>
  <c r="U380" i="30441"/>
  <c r="V380" i="30441" s="1"/>
  <c r="U329" i="30441"/>
  <c r="V329" i="30441" s="1"/>
  <c r="U305" i="30441"/>
  <c r="V305" i="30441" s="1"/>
  <c r="U368" i="30441"/>
  <c r="V368" i="30441" s="1"/>
  <c r="U342" i="30441"/>
  <c r="V342" i="30441" s="1"/>
  <c r="U364" i="30441"/>
  <c r="V364" i="30441" s="1"/>
  <c r="U382" i="30441"/>
  <c r="V382" i="30441" s="1"/>
  <c r="V107" i="30441"/>
  <c r="V108" i="30441"/>
  <c r="H39" i="30450"/>
  <c r="L39" i="30450" s="1"/>
  <c r="U1029" i="30441"/>
  <c r="V1029" i="30441" s="1"/>
  <c r="U990" i="30441"/>
  <c r="V990" i="30441" s="1"/>
  <c r="U1020" i="30441"/>
  <c r="V1020" i="30441" s="1"/>
  <c r="U1050" i="30441"/>
  <c r="V1050" i="30441" s="1"/>
  <c r="U983" i="30441"/>
  <c r="V983" i="30441" s="1"/>
  <c r="U980" i="30441"/>
  <c r="V980" i="30441" s="1"/>
  <c r="U995" i="30441"/>
  <c r="V995" i="30441" s="1"/>
  <c r="U1037" i="30441"/>
  <c r="V1037" i="30441" s="1"/>
  <c r="U996" i="30441"/>
  <c r="V996" i="30441" s="1"/>
  <c r="U1059" i="30441"/>
  <c r="V1059" i="30441" s="1"/>
  <c r="U986" i="30441"/>
  <c r="V986" i="30441" s="1"/>
  <c r="U1042" i="30441"/>
  <c r="V1042" i="30441" s="1"/>
  <c r="U1026" i="30441"/>
  <c r="V1026" i="30441" s="1"/>
  <c r="U846" i="30441"/>
  <c r="V846" i="30441" s="1"/>
  <c r="U832" i="30441"/>
  <c r="V832" i="30441" s="1"/>
  <c r="U849" i="30441"/>
  <c r="V849" i="30441" s="1"/>
  <c r="U793" i="30441"/>
  <c r="V793" i="30441" s="1"/>
  <c r="U866" i="30441"/>
  <c r="V866" i="30441" s="1"/>
  <c r="U797" i="30441"/>
  <c r="V797" i="30441" s="1"/>
  <c r="U857" i="30441"/>
  <c r="V857" i="30441" s="1"/>
  <c r="U812" i="30441"/>
  <c r="V812" i="30441" s="1"/>
  <c r="U860" i="30441"/>
  <c r="V860" i="30441" s="1"/>
  <c r="U842" i="30441"/>
  <c r="V842" i="30441" s="1"/>
  <c r="U789" i="30441"/>
  <c r="V789" i="30441" s="1"/>
  <c r="U798" i="30441"/>
  <c r="V798" i="30441" s="1"/>
  <c r="U835" i="30441"/>
  <c r="V835" i="30441" s="1"/>
  <c r="U776" i="30441"/>
  <c r="V46" i="30450" s="1"/>
  <c r="Z46" i="30450" s="1"/>
  <c r="U819" i="30441"/>
  <c r="V819" i="30441" s="1"/>
  <c r="U825" i="30441"/>
  <c r="V825" i="30441" s="1"/>
  <c r="U869" i="30441"/>
  <c r="V869" i="30441" s="1"/>
  <c r="U837" i="30441"/>
  <c r="V837" i="30441" s="1"/>
  <c r="U826" i="30441"/>
  <c r="V826" i="30441" s="1"/>
  <c r="U794" i="30441"/>
  <c r="V794" i="30441" s="1"/>
  <c r="U230" i="30449"/>
  <c r="I1024" i="30447"/>
  <c r="K1024" i="30447" s="1"/>
  <c r="F1024" i="30447"/>
  <c r="G1024" i="30447" s="1"/>
  <c r="Q1024" i="30447"/>
  <c r="R1024" i="30447" s="1"/>
  <c r="I574" i="30447"/>
  <c r="K574" i="30447" s="1"/>
  <c r="Q574" i="30447"/>
  <c r="R574" i="30447" s="1"/>
  <c r="I319" i="30447"/>
  <c r="K319" i="30447" s="1"/>
  <c r="C319" i="30447"/>
  <c r="G319" i="30447" s="1"/>
  <c r="I248" i="30447"/>
  <c r="K248" i="30447" s="1"/>
  <c r="P248" i="30447"/>
  <c r="G238" i="30447"/>
  <c r="I105" i="30447"/>
  <c r="K105" i="30447" s="1"/>
  <c r="P105" i="30447"/>
  <c r="V1159" i="30441"/>
  <c r="F50" i="30450"/>
  <c r="J50" i="30450" s="1"/>
  <c r="I668" i="30447"/>
  <c r="K668" i="30447" s="1"/>
  <c r="O668" i="30447"/>
  <c r="I406" i="30447"/>
  <c r="K406" i="30447" s="1"/>
  <c r="Q406" i="30447"/>
  <c r="R406" i="30447" s="1"/>
  <c r="I307" i="30447"/>
  <c r="K307" i="30447" s="1"/>
  <c r="Q307" i="30447"/>
  <c r="R307" i="30447" s="1"/>
  <c r="U611" i="30449"/>
  <c r="U623" i="30449"/>
  <c r="U599" i="30441"/>
  <c r="V599" i="30441" s="1"/>
  <c r="U596" i="30441"/>
  <c r="V596" i="30441" s="1"/>
  <c r="U650" i="30441"/>
  <c r="V650" i="30441" s="1"/>
  <c r="U887" i="30441"/>
  <c r="V887" i="30441" s="1"/>
  <c r="U916" i="30441"/>
  <c r="V916" i="30441" s="1"/>
  <c r="I1053" i="30447"/>
  <c r="K1053" i="30447" s="1"/>
  <c r="C1053" i="30447"/>
  <c r="G1053" i="30447" s="1"/>
  <c r="J1037" i="30447"/>
  <c r="M1037" i="30447" s="1"/>
  <c r="I1037" i="30447"/>
  <c r="K1037" i="30447" s="1"/>
  <c r="I927" i="30447"/>
  <c r="K927" i="30447" s="1"/>
  <c r="E927" i="30447"/>
  <c r="G925" i="30447"/>
  <c r="E758" i="30447"/>
  <c r="I758" i="30447"/>
  <c r="K758" i="30447" s="1"/>
  <c r="I538" i="30447"/>
  <c r="K538" i="30447" s="1"/>
  <c r="P538" i="30447"/>
  <c r="I433" i="30447"/>
  <c r="K433" i="30447" s="1"/>
  <c r="C433" i="30447"/>
  <c r="G433" i="30447" s="1"/>
  <c r="I138" i="30447"/>
  <c r="K138" i="30447" s="1"/>
  <c r="F138" i="30447"/>
  <c r="G138" i="30447" s="1"/>
  <c r="E1076" i="30447"/>
  <c r="I1076" i="30447"/>
  <c r="K1076" i="30447" s="1"/>
  <c r="P970" i="30447"/>
  <c r="D816" i="30447"/>
  <c r="I761" i="30447"/>
  <c r="K761" i="30447" s="1"/>
  <c r="O761" i="30447"/>
  <c r="Q757" i="30447"/>
  <c r="R757" i="30447" s="1"/>
  <c r="Q591" i="30447"/>
  <c r="R591" i="30447" s="1"/>
  <c r="Q531" i="30447"/>
  <c r="R531" i="30447" s="1"/>
  <c r="G515" i="30447"/>
  <c r="F485" i="30447"/>
  <c r="G485" i="30447" s="1"/>
  <c r="P444" i="30447"/>
  <c r="P397" i="30447"/>
  <c r="F348" i="30447"/>
  <c r="G348" i="30447" s="1"/>
  <c r="Q318" i="30447"/>
  <c r="R318" i="30447" s="1"/>
  <c r="Q196" i="30447"/>
  <c r="R196" i="30447" s="1"/>
  <c r="D159" i="30447"/>
  <c r="E158" i="30447"/>
  <c r="Q137" i="30447"/>
  <c r="R137" i="30447" s="1"/>
  <c r="I100" i="30447"/>
  <c r="K100" i="30447" s="1"/>
  <c r="Q100" i="30447"/>
  <c r="R100" i="30447" s="1"/>
  <c r="U27" i="30441"/>
  <c r="V27" i="30441" s="1"/>
  <c r="U23" i="30441"/>
  <c r="V23" i="30441" s="1"/>
  <c r="U43" i="30441"/>
  <c r="V43" i="30441" s="1"/>
  <c r="U51" i="30441"/>
  <c r="V51" i="30441" s="1"/>
  <c r="U59" i="30441"/>
  <c r="V59" i="30441" s="1"/>
  <c r="U55" i="30441"/>
  <c r="V55" i="30441" s="1"/>
  <c r="U63" i="30441"/>
  <c r="V63" i="30441" s="1"/>
  <c r="U71" i="30441"/>
  <c r="V71" i="30441" s="1"/>
  <c r="U83" i="30441"/>
  <c r="V83" i="30441" s="1"/>
  <c r="U79" i="30441"/>
  <c r="V79" i="30441" s="1"/>
  <c r="U91" i="30441"/>
  <c r="V91" i="30441" s="1"/>
  <c r="U87" i="30441"/>
  <c r="V87" i="30441" s="1"/>
  <c r="U95" i="30441"/>
  <c r="V95" i="30441" s="1"/>
  <c r="U629" i="30449"/>
  <c r="U632" i="30449"/>
  <c r="U644" i="30449"/>
  <c r="U881" i="30449"/>
  <c r="U884" i="30449"/>
  <c r="U887" i="30449"/>
  <c r="U896" i="30449"/>
  <c r="U899" i="30449"/>
  <c r="U905" i="30449"/>
  <c r="U917" i="30449"/>
  <c r="U920" i="30449"/>
  <c r="O328" i="30447"/>
  <c r="V204" i="30441"/>
  <c r="V203" i="30441"/>
  <c r="U1139" i="30449"/>
  <c r="U608" i="30449"/>
  <c r="U1073" i="30449"/>
  <c r="O1096" i="30447"/>
  <c r="Q1052" i="30447"/>
  <c r="R1052" i="30447" s="1"/>
  <c r="E1017" i="30447"/>
  <c r="Q1000" i="30447"/>
  <c r="R1000" i="30447" s="1"/>
  <c r="Q987" i="30447"/>
  <c r="R987" i="30447" s="1"/>
  <c r="Q972" i="30447"/>
  <c r="R972" i="30447" s="1"/>
  <c r="Q891" i="30447"/>
  <c r="R891" i="30447" s="1"/>
  <c r="P818" i="30447"/>
  <c r="P809" i="30447"/>
  <c r="Q752" i="30447"/>
  <c r="R752" i="30447" s="1"/>
  <c r="F723" i="30447"/>
  <c r="G723" i="30447" s="1"/>
  <c r="J720" i="30447"/>
  <c r="M720" i="30447" s="1"/>
  <c r="F679" i="30447"/>
  <c r="G679" i="30447" s="1"/>
  <c r="P620" i="30447"/>
  <c r="F580" i="30447"/>
  <c r="G580" i="30447" s="1"/>
  <c r="Q566" i="30447"/>
  <c r="R566" i="30447" s="1"/>
  <c r="Q530" i="30447"/>
  <c r="R530" i="30447" s="1"/>
  <c r="Q441" i="30447"/>
  <c r="R441" i="30447" s="1"/>
  <c r="Q347" i="30447"/>
  <c r="R347" i="30447" s="1"/>
  <c r="D315" i="30447"/>
  <c r="I226" i="30447"/>
  <c r="K226" i="30447" s="1"/>
  <c r="Q226" i="30447"/>
  <c r="R226" i="30447" s="1"/>
  <c r="E185" i="30447"/>
  <c r="Q158" i="30447"/>
  <c r="R158" i="30447" s="1"/>
  <c r="C153" i="30447"/>
  <c r="G153" i="30447" s="1"/>
  <c r="T20" i="30449"/>
  <c r="U20" i="30449" s="1"/>
  <c r="T35" i="30449"/>
  <c r="T47" i="30449"/>
  <c r="T59" i="30449"/>
  <c r="U59" i="30449" s="1"/>
  <c r="T62" i="30449"/>
  <c r="U62" i="30449" s="1"/>
  <c r="T71" i="30449"/>
  <c r="U71" i="30449" s="1"/>
  <c r="T74" i="30449"/>
  <c r="U74" i="30449" s="1"/>
  <c r="T125" i="30449"/>
  <c r="U451" i="30441"/>
  <c r="V451" i="30441" s="1"/>
  <c r="U447" i="30441"/>
  <c r="V447" i="30441" s="1"/>
  <c r="U459" i="30441"/>
  <c r="V459" i="30441" s="1"/>
  <c r="U455" i="30441"/>
  <c r="V455" i="30441" s="1"/>
  <c r="U467" i="30441"/>
  <c r="V467" i="30441" s="1"/>
  <c r="U463" i="30441"/>
  <c r="V463" i="30441" s="1"/>
  <c r="U475" i="30441"/>
  <c r="V475" i="30441" s="1"/>
  <c r="T491" i="30441"/>
  <c r="H43" i="30450" s="1"/>
  <c r="L43" i="30450" s="1"/>
  <c r="U499" i="30441"/>
  <c r="V499" i="30441" s="1"/>
  <c r="T494" i="30441"/>
  <c r="I43" i="30450" s="1"/>
  <c r="M43" i="30450" s="1"/>
  <c r="U506" i="30441"/>
  <c r="V506" i="30441" s="1"/>
  <c r="U502" i="30441"/>
  <c r="V502" i="30441" s="1"/>
  <c r="U523" i="30441"/>
  <c r="V523" i="30441" s="1"/>
  <c r="U527" i="30441"/>
  <c r="V527" i="30441" s="1"/>
  <c r="U539" i="30441"/>
  <c r="V539" i="30441" s="1"/>
  <c r="U535" i="30441"/>
  <c r="V535" i="30441" s="1"/>
  <c r="U547" i="30441"/>
  <c r="V547" i="30441" s="1"/>
  <c r="U543" i="30441"/>
  <c r="V543" i="30441" s="1"/>
  <c r="U554" i="30441"/>
  <c r="V554" i="30441" s="1"/>
  <c r="U550" i="30441"/>
  <c r="V550" i="30441" s="1"/>
  <c r="U580" i="30441"/>
  <c r="V580" i="30441" s="1"/>
  <c r="U562" i="30441"/>
  <c r="V562" i="30441" s="1"/>
  <c r="U576" i="30441"/>
  <c r="V576" i="30441" s="1"/>
  <c r="T587" i="30441"/>
  <c r="U587" i="30441" s="1"/>
  <c r="W44" i="30450" s="1"/>
  <c r="AA44" i="30450" s="1"/>
  <c r="U613" i="30441"/>
  <c r="V613" i="30441" s="1"/>
  <c r="U668" i="30441"/>
  <c r="V668" i="30441" s="1"/>
  <c r="U611" i="30441"/>
  <c r="V611" i="30441" s="1"/>
  <c r="U626" i="30441"/>
  <c r="V626" i="30441" s="1"/>
  <c r="U594" i="30441"/>
  <c r="V594" i="30441" s="1"/>
  <c r="U609" i="30441"/>
  <c r="V609" i="30441" s="1"/>
  <c r="U664" i="30441"/>
  <c r="V664" i="30441" s="1"/>
  <c r="U624" i="30441"/>
  <c r="V624" i="30441" s="1"/>
  <c r="U607" i="30441"/>
  <c r="V607" i="30441" s="1"/>
  <c r="U651" i="30441"/>
  <c r="V651" i="30441" s="1"/>
  <c r="T683" i="30441"/>
  <c r="U845" i="30441"/>
  <c r="V845" i="30441" s="1"/>
  <c r="U813" i="30441"/>
  <c r="V813" i="30441" s="1"/>
  <c r="U836" i="30441"/>
  <c r="V836" i="30441" s="1"/>
  <c r="U859" i="30441"/>
  <c r="V859" i="30441" s="1"/>
  <c r="U818" i="30441"/>
  <c r="V818" i="30441" s="1"/>
  <c r="U809" i="30441"/>
  <c r="V809" i="30441" s="1"/>
  <c r="U814" i="30441"/>
  <c r="V814" i="30441" s="1"/>
  <c r="U1028" i="30441"/>
  <c r="V1028" i="30441" s="1"/>
  <c r="U1051" i="30441"/>
  <c r="V1051" i="30441" s="1"/>
  <c r="U1019" i="30441"/>
  <c r="V1019" i="30441" s="1"/>
  <c r="U987" i="30441"/>
  <c r="V987" i="30441" s="1"/>
  <c r="U1033" i="30441"/>
  <c r="V1033" i="30441" s="1"/>
  <c r="U1001" i="30441"/>
  <c r="V1001" i="30441" s="1"/>
  <c r="U1024" i="30441"/>
  <c r="V1024" i="30441" s="1"/>
  <c r="U992" i="30441"/>
  <c r="V992" i="30441" s="1"/>
  <c r="U1015" i="30441"/>
  <c r="V1015" i="30441" s="1"/>
  <c r="U1038" i="30441"/>
  <c r="V1038" i="30441" s="1"/>
  <c r="U1006" i="30441"/>
  <c r="V1006" i="30441" s="1"/>
  <c r="T1166" i="30441"/>
  <c r="I50" i="30450" s="1"/>
  <c r="M50" i="30450" s="1"/>
  <c r="T14" i="30449"/>
  <c r="I51" i="30450" s="1"/>
  <c r="M51" i="30450" s="1"/>
  <c r="T89" i="30449"/>
  <c r="U89" i="30449" s="1"/>
  <c r="T104" i="30449"/>
  <c r="U131" i="30449" s="1"/>
  <c r="T179" i="30449"/>
  <c r="T341" i="30449"/>
  <c r="U341" i="30449" s="1"/>
  <c r="T482" i="30449"/>
  <c r="T491" i="30449"/>
  <c r="V491" i="30449" s="1"/>
  <c r="T494" i="30449"/>
  <c r="U620" i="30449"/>
  <c r="U635" i="30449"/>
  <c r="T752" i="30449"/>
  <c r="T761" i="30449"/>
  <c r="T764" i="30449"/>
  <c r="T794" i="30449"/>
  <c r="T1133" i="30449"/>
  <c r="U1133" i="30449" s="1"/>
  <c r="T1298" i="30449"/>
  <c r="U1298" i="30449" s="1"/>
  <c r="T1265" i="30449"/>
  <c r="U1265" i="30449" s="1"/>
  <c r="T1319" i="30449"/>
  <c r="U1319" i="30449" s="1"/>
  <c r="T1301" i="30449"/>
  <c r="U1301" i="30449" s="1"/>
  <c r="T1268" i="30449"/>
  <c r="T1355" i="30449"/>
  <c r="V1355" i="30449" s="1"/>
  <c r="T1442" i="30449"/>
  <c r="T1385" i="30449"/>
  <c r="T1376" i="30449"/>
  <c r="T1430" i="30449"/>
  <c r="U1430" i="30449" s="1"/>
  <c r="U1397" i="30449"/>
  <c r="T1062" i="30441"/>
  <c r="T428" i="30449"/>
  <c r="T437" i="30449"/>
  <c r="T440" i="30449"/>
  <c r="T1154" i="30449"/>
  <c r="U1154" i="30449" s="1"/>
  <c r="T1158" i="30449"/>
  <c r="F63" i="30450" s="1"/>
  <c r="J63" i="30450" s="1"/>
  <c r="T1166" i="30449"/>
  <c r="T1169" i="30449"/>
  <c r="T1178" i="30449"/>
  <c r="T1181" i="30449"/>
  <c r="U1181" i="30449" s="1"/>
  <c r="T1190" i="30449"/>
  <c r="T1193" i="30449"/>
  <c r="T1214" i="30449"/>
  <c r="T1379" i="30449"/>
  <c r="U1379" i="30449" s="1"/>
  <c r="T1409" i="30449"/>
  <c r="U1409" i="30449" s="1"/>
  <c r="U1424" i="30449"/>
  <c r="T1367" i="30449"/>
  <c r="U1367" i="30449" s="1"/>
  <c r="W145" i="30454"/>
  <c r="X145" i="30454" s="1"/>
  <c r="U73" i="30450" s="1"/>
  <c r="Y73" i="30450" s="1"/>
  <c r="W173" i="30454"/>
  <c r="T134" i="30449"/>
  <c r="T137" i="30449"/>
  <c r="U137" i="30449" s="1"/>
  <c r="U140" i="30449"/>
  <c r="T146" i="30449"/>
  <c r="U146" i="30449" s="1"/>
  <c r="T191" i="30449"/>
  <c r="U191" i="30449" s="1"/>
  <c r="T203" i="30449"/>
  <c r="V203" i="30449" s="1"/>
  <c r="T218" i="30449"/>
  <c r="U218" i="30449" s="1"/>
  <c r="T227" i="30449"/>
  <c r="T239" i="30449"/>
  <c r="U239" i="30449" s="1"/>
  <c r="T251" i="30449"/>
  <c r="U251" i="30449" s="1"/>
  <c r="T470" i="30449"/>
  <c r="T812" i="30449"/>
  <c r="T836" i="30449"/>
  <c r="T959" i="30449"/>
  <c r="U959" i="30449" s="1"/>
  <c r="T968" i="30449"/>
  <c r="U1037" i="30449" s="1"/>
  <c r="T971" i="30449"/>
  <c r="V971" i="30449" s="1"/>
  <c r="T980" i="30449"/>
  <c r="T1091" i="30449"/>
  <c r="U1091" i="30449" s="1"/>
  <c r="U1094" i="30449"/>
  <c r="T1112" i="30449"/>
  <c r="U1112" i="30449" s="1"/>
  <c r="T1118" i="30449"/>
  <c r="U1118" i="30449" s="1"/>
  <c r="T269" i="30449"/>
  <c r="U269" i="30449" s="1"/>
  <c r="T275" i="30449"/>
  <c r="U275" i="30449" s="1"/>
  <c r="T281" i="30449"/>
  <c r="U281" i="30449" s="1"/>
  <c r="T350" i="30449"/>
  <c r="U350" i="30449" s="1"/>
  <c r="T356" i="30449"/>
  <c r="U356" i="30449" s="1"/>
  <c r="T359" i="30449"/>
  <c r="U359" i="30449" s="1"/>
  <c r="T362" i="30449"/>
  <c r="U362" i="30449" s="1"/>
  <c r="T371" i="30449"/>
  <c r="U371" i="30449" s="1"/>
  <c r="T374" i="30449"/>
  <c r="U374" i="30449" s="1"/>
  <c r="T377" i="30449"/>
  <c r="U377" i="30449" s="1"/>
  <c r="T383" i="30449"/>
  <c r="U383" i="30449" s="1"/>
  <c r="T386" i="30449"/>
  <c r="U386" i="30449" s="1"/>
  <c r="T390" i="30449"/>
  <c r="T395" i="30449"/>
  <c r="V396" i="30449" s="1"/>
  <c r="T401" i="30449"/>
  <c r="T407" i="30449"/>
  <c r="T410" i="30449"/>
  <c r="T422" i="30449"/>
  <c r="T431" i="30449"/>
  <c r="T443" i="30449"/>
  <c r="T455" i="30449"/>
  <c r="T509" i="30449"/>
  <c r="T551" i="30449"/>
  <c r="T563" i="30449"/>
  <c r="T575" i="30449"/>
  <c r="U575" i="30449" s="1"/>
  <c r="T587" i="30449"/>
  <c r="H57" i="30450" s="1"/>
  <c r="L57" i="30450" s="1"/>
  <c r="T617" i="30449"/>
  <c r="U617" i="30449" s="1"/>
  <c r="T638" i="30449"/>
  <c r="U638" i="30449" s="1"/>
  <c r="T743" i="30449"/>
  <c r="T791" i="30449"/>
  <c r="T866" i="30449"/>
  <c r="T902" i="30449"/>
  <c r="U902" i="30449" s="1"/>
  <c r="T995" i="30449"/>
  <c r="T1007" i="30449"/>
  <c r="T1019" i="30449"/>
  <c r="T1031" i="30449"/>
  <c r="T1049" i="30449"/>
  <c r="T1067" i="30449"/>
  <c r="T1079" i="30449"/>
  <c r="U1079" i="30449" s="1"/>
  <c r="T1127" i="30449"/>
  <c r="U1127" i="30449" s="1"/>
  <c r="T1142" i="30449"/>
  <c r="U1142" i="30449" s="1"/>
  <c r="T1220" i="30449"/>
  <c r="U1220" i="30449" s="1"/>
  <c r="T1232" i="30449"/>
  <c r="U1232" i="30449" s="1"/>
  <c r="T1238" i="30449"/>
  <c r="U1238" i="30449" s="1"/>
  <c r="T1244" i="30449"/>
  <c r="T1289" i="30449"/>
  <c r="T1304" i="30449"/>
  <c r="T1295" i="30449"/>
  <c r="U1295" i="30449" s="1"/>
  <c r="T1427" i="30449"/>
  <c r="W90" i="30454"/>
  <c r="W207" i="30454"/>
  <c r="T80" i="30449"/>
  <c r="U80" i="30449" s="1"/>
  <c r="T167" i="30449"/>
  <c r="U167" i="30449" s="1"/>
  <c r="T170" i="30449"/>
  <c r="U170" i="30449" s="1"/>
  <c r="T233" i="30449"/>
  <c r="U233" i="30449" s="1"/>
  <c r="T236" i="30449"/>
  <c r="U236" i="30449" s="1"/>
  <c r="T242" i="30449"/>
  <c r="U242" i="30449" s="1"/>
  <c r="T245" i="30449"/>
  <c r="U245" i="30449" s="1"/>
  <c r="T248" i="30449"/>
  <c r="U248" i="30449" s="1"/>
  <c r="T254" i="30449"/>
  <c r="U254" i="30449" s="1"/>
  <c r="T257" i="30449"/>
  <c r="U257" i="30449" s="1"/>
  <c r="T329" i="30449"/>
  <c r="U329" i="30449" s="1"/>
  <c r="T338" i="30449"/>
  <c r="U338" i="30449" s="1"/>
  <c r="T344" i="30449"/>
  <c r="U344" i="30449" s="1"/>
  <c r="T353" i="30449"/>
  <c r="U353" i="30449" s="1"/>
  <c r="T365" i="30449"/>
  <c r="U365" i="30449" s="1"/>
  <c r="T380" i="30449"/>
  <c r="U380" i="30449" s="1"/>
  <c r="T392" i="30449"/>
  <c r="T404" i="30449"/>
  <c r="T467" i="30449"/>
  <c r="T566" i="30449"/>
  <c r="T578" i="30449"/>
  <c r="U578" i="30449" s="1"/>
  <c r="T659" i="30449"/>
  <c r="U659" i="30449" s="1"/>
  <c r="T671" i="30449"/>
  <c r="U671" i="30449" s="1"/>
  <c r="T683" i="30449"/>
  <c r="H58" i="30450" s="1"/>
  <c r="L58" i="30450" s="1"/>
  <c r="T710" i="30449"/>
  <c r="T722" i="30449"/>
  <c r="T740" i="30449"/>
  <c r="T788" i="30449"/>
  <c r="T821" i="30449"/>
  <c r="T842" i="30449"/>
  <c r="T851" i="30449"/>
  <c r="T977" i="30449"/>
  <c r="T989" i="30449"/>
  <c r="U989" i="30449" s="1"/>
  <c r="T1001" i="30449"/>
  <c r="U1001" i="30449" s="1"/>
  <c r="T1010" i="30449"/>
  <c r="U1010" i="30449" s="1"/>
  <c r="T1022" i="30449"/>
  <c r="T1025" i="30449"/>
  <c r="U1025" i="30449" s="1"/>
  <c r="T1097" i="30449"/>
  <c r="U1097" i="30449" s="1"/>
  <c r="T1109" i="30449"/>
  <c r="U1109" i="30449" s="1"/>
  <c r="T1121" i="30449"/>
  <c r="U1121" i="30449" s="1"/>
  <c r="T1130" i="30449"/>
  <c r="U1130" i="30449" s="1"/>
  <c r="T1145" i="30449"/>
  <c r="U1145" i="30449" s="1"/>
  <c r="T1211" i="30449"/>
  <c r="U1211" i="30449" s="1"/>
  <c r="T1217" i="30449"/>
  <c r="T1406" i="30449"/>
  <c r="U1406" i="30449" s="1"/>
  <c r="I1064" i="30447"/>
  <c r="K1064" i="30447" s="1"/>
  <c r="D1064" i="30447"/>
  <c r="E1064" i="30447"/>
  <c r="F1064" i="30447"/>
  <c r="C1064" i="30447"/>
  <c r="I1062" i="30447"/>
  <c r="K1062" i="30447" s="1"/>
  <c r="D1062" i="30447"/>
  <c r="I692" i="30447"/>
  <c r="K692" i="30447" s="1"/>
  <c r="Q692" i="30447"/>
  <c r="R692" i="30447" s="1"/>
  <c r="D692" i="30447"/>
  <c r="C692" i="30447"/>
  <c r="F692" i="30447"/>
  <c r="I690" i="30447"/>
  <c r="K690" i="30447" s="1"/>
  <c r="F690" i="30447"/>
  <c r="G690" i="30447" s="1"/>
  <c r="D690" i="30447"/>
  <c r="E688" i="30447"/>
  <c r="F688" i="30447"/>
  <c r="C688" i="30447"/>
  <c r="J688" i="30447"/>
  <c r="M688" i="30447" s="1"/>
  <c r="I686" i="30447"/>
  <c r="K686" i="30447" s="1"/>
  <c r="F686" i="30447"/>
  <c r="Q686" i="30447"/>
  <c r="R686" i="30447" s="1"/>
  <c r="C686" i="30447"/>
  <c r="D686" i="30447"/>
  <c r="J686" i="30447"/>
  <c r="M686" i="30447" s="1"/>
  <c r="I661" i="30447"/>
  <c r="K661" i="30447" s="1"/>
  <c r="Q661" i="30447"/>
  <c r="R661" i="30447" s="1"/>
  <c r="E661" i="30447"/>
  <c r="F661" i="30447"/>
  <c r="C661" i="30447"/>
  <c r="J661" i="30447"/>
  <c r="M661" i="30447" s="1"/>
  <c r="I659" i="30447"/>
  <c r="K659" i="30447" s="1"/>
  <c r="E659" i="30447"/>
  <c r="I651" i="30447"/>
  <c r="K651" i="30447" s="1"/>
  <c r="Q651" i="30447"/>
  <c r="R651" i="30447" s="1"/>
  <c r="J651" i="30447"/>
  <c r="M651" i="30447" s="1"/>
  <c r="C651" i="30447"/>
  <c r="G651" i="30447" s="1"/>
  <c r="I649" i="30447"/>
  <c r="K649" i="30447" s="1"/>
  <c r="Q649" i="30447"/>
  <c r="R649" i="30447" s="1"/>
  <c r="I645" i="30447"/>
  <c r="K645" i="30447" s="1"/>
  <c r="F645" i="30447"/>
  <c r="C645" i="30447"/>
  <c r="I545" i="30447"/>
  <c r="K545" i="30447" s="1"/>
  <c r="D545" i="30447"/>
  <c r="I484" i="30447"/>
  <c r="K484" i="30447" s="1"/>
  <c r="F484" i="30447"/>
  <c r="D484" i="30447"/>
  <c r="E484" i="30447"/>
  <c r="I482" i="30447"/>
  <c r="K482" i="30447" s="1"/>
  <c r="C482" i="30447"/>
  <c r="E482" i="30447"/>
  <c r="F482" i="30447"/>
  <c r="J482" i="30447"/>
  <c r="M482" i="30447" s="1"/>
  <c r="I480" i="30447"/>
  <c r="K480" i="30447" s="1"/>
  <c r="E480" i="30447"/>
  <c r="Q480" i="30447"/>
  <c r="R480" i="30447" s="1"/>
  <c r="I478" i="30447"/>
  <c r="K478" i="30447" s="1"/>
  <c r="C478" i="30447"/>
  <c r="G478" i="30447" s="1"/>
  <c r="F478" i="30447"/>
  <c r="E478" i="30447"/>
  <c r="D478" i="30447"/>
  <c r="J478" i="30447"/>
  <c r="M478" i="30447" s="1"/>
  <c r="C470" i="30447"/>
  <c r="F470" i="30447"/>
  <c r="E470" i="30447"/>
  <c r="I346" i="30447"/>
  <c r="K346" i="30447" s="1"/>
  <c r="Q346" i="30447"/>
  <c r="R346" i="30447" s="1"/>
  <c r="F346" i="30447"/>
  <c r="I344" i="30447"/>
  <c r="K344" i="30447" s="1"/>
  <c r="F344" i="30447"/>
  <c r="G344" i="30447" s="1"/>
  <c r="D344" i="30447"/>
  <c r="J344" i="30447"/>
  <c r="M344" i="30447" s="1"/>
  <c r="I342" i="30447"/>
  <c r="K342" i="30447" s="1"/>
  <c r="J342" i="30447"/>
  <c r="M342" i="30447" s="1"/>
  <c r="Q342" i="30447"/>
  <c r="R342" i="30447" s="1"/>
  <c r="I340" i="30447"/>
  <c r="K340" i="30447" s="1"/>
  <c r="J340" i="30447"/>
  <c r="M340" i="30447" s="1"/>
  <c r="C340" i="30447"/>
  <c r="G340" i="30447" s="1"/>
  <c r="I327" i="30447"/>
  <c r="K327" i="30447" s="1"/>
  <c r="F327" i="30447"/>
  <c r="G327" i="30447" s="1"/>
  <c r="I325" i="30447"/>
  <c r="K325" i="30447" s="1"/>
  <c r="J325" i="30447"/>
  <c r="M325" i="30447" s="1"/>
  <c r="I323" i="30447"/>
  <c r="K323" i="30447" s="1"/>
  <c r="D323" i="30447"/>
  <c r="J323" i="30447"/>
  <c r="M323" i="30447" s="1"/>
  <c r="I280" i="30447"/>
  <c r="K280" i="30447" s="1"/>
  <c r="P280" i="30447"/>
  <c r="Q280" i="30447"/>
  <c r="R280" i="30447" s="1"/>
  <c r="F280" i="30447"/>
  <c r="E280" i="30447"/>
  <c r="C280" i="30447"/>
  <c r="D280" i="30447"/>
  <c r="I278" i="30447"/>
  <c r="K278" i="30447" s="1"/>
  <c r="C278" i="30447"/>
  <c r="G278" i="30447" s="1"/>
  <c r="F278" i="30447"/>
  <c r="F276" i="30447"/>
  <c r="E276" i="30447"/>
  <c r="C276" i="30447"/>
  <c r="D276" i="30447"/>
  <c r="J276" i="30447"/>
  <c r="M276" i="30447" s="1"/>
  <c r="I268" i="30447"/>
  <c r="K268" i="30447" s="1"/>
  <c r="J268" i="30447"/>
  <c r="M268" i="30447" s="1"/>
  <c r="C268" i="30447"/>
  <c r="G268" i="30447" s="1"/>
  <c r="I264" i="30447"/>
  <c r="K264" i="30447" s="1"/>
  <c r="J264" i="30447"/>
  <c r="M264" i="30447" s="1"/>
  <c r="C264" i="30447"/>
  <c r="G264" i="30447" s="1"/>
  <c r="Q264" i="30447"/>
  <c r="R264" i="30447" s="1"/>
  <c r="E264" i="30447"/>
  <c r="I262" i="30447"/>
  <c r="K262" i="30447" s="1"/>
  <c r="J262" i="30447"/>
  <c r="M262" i="30447" s="1"/>
  <c r="D262" i="30447"/>
  <c r="E262" i="30447"/>
  <c r="C260" i="30447"/>
  <c r="G260" i="30447" s="1"/>
  <c r="E260" i="30447"/>
  <c r="I256" i="30447"/>
  <c r="K256" i="30447" s="1"/>
  <c r="E256" i="30447"/>
  <c r="D256" i="30447"/>
  <c r="J256" i="30447"/>
  <c r="M256" i="30447" s="1"/>
  <c r="I254" i="30447"/>
  <c r="K254" i="30447" s="1"/>
  <c r="D254" i="30447"/>
  <c r="J254" i="30447"/>
  <c r="M254" i="30447" s="1"/>
  <c r="I252" i="30447"/>
  <c r="K252" i="30447" s="1"/>
  <c r="F252" i="30447"/>
  <c r="D252" i="30447"/>
  <c r="J252" i="30447"/>
  <c r="M252" i="30447" s="1"/>
  <c r="C252" i="30447"/>
  <c r="G252" i="30447" s="1"/>
  <c r="I250" i="30447"/>
  <c r="K250" i="30447" s="1"/>
  <c r="Q250" i="30447"/>
  <c r="R250" i="30447" s="1"/>
  <c r="E250" i="30447"/>
  <c r="C250" i="30447"/>
  <c r="G250" i="30447" s="1"/>
  <c r="D250" i="30447"/>
  <c r="I200" i="30447"/>
  <c r="K200" i="30447" s="1"/>
  <c r="P200" i="30447"/>
  <c r="Q200" i="30447"/>
  <c r="R200" i="30447" s="1"/>
  <c r="J200" i="30447"/>
  <c r="M200" i="30447" s="1"/>
  <c r="D200" i="30447"/>
  <c r="C200" i="30447"/>
  <c r="G200" i="30447" s="1"/>
  <c r="I198" i="30447"/>
  <c r="K198" i="30447" s="1"/>
  <c r="Q198" i="30447"/>
  <c r="R198" i="30447" s="1"/>
  <c r="E198" i="30447"/>
  <c r="C198" i="30447"/>
  <c r="G198" i="30447" s="1"/>
  <c r="D198" i="30447"/>
  <c r="Q478" i="30447"/>
  <c r="R478" i="30447" s="1"/>
  <c r="Q1064" i="30447"/>
  <c r="R1064" i="30447" s="1"/>
  <c r="I960" i="30447"/>
  <c r="K960" i="30447" s="1"/>
  <c r="D960" i="30447"/>
  <c r="J960" i="30447"/>
  <c r="M960" i="30447" s="1"/>
  <c r="I956" i="30447"/>
  <c r="K956" i="30447" s="1"/>
  <c r="E956" i="30447"/>
  <c r="D956" i="30447"/>
  <c r="I909" i="30447"/>
  <c r="K909" i="30447" s="1"/>
  <c r="D909" i="30447"/>
  <c r="E909" i="30447"/>
  <c r="Q909" i="30447"/>
  <c r="R909" i="30447" s="1"/>
  <c r="C909" i="30447"/>
  <c r="G909" i="30447" s="1"/>
  <c r="I907" i="30447"/>
  <c r="K907" i="30447" s="1"/>
  <c r="F907" i="30447"/>
  <c r="G907" i="30447" s="1"/>
  <c r="I905" i="30447"/>
  <c r="K905" i="30447" s="1"/>
  <c r="D905" i="30447"/>
  <c r="J905" i="30447"/>
  <c r="M905" i="30447" s="1"/>
  <c r="E905" i="30447"/>
  <c r="F905" i="30447"/>
  <c r="G905" i="30447" s="1"/>
  <c r="I901" i="30447"/>
  <c r="K901" i="30447" s="1"/>
  <c r="O901" i="30447"/>
  <c r="D901" i="30447"/>
  <c r="C901" i="30447"/>
  <c r="E901" i="30447"/>
  <c r="F901" i="30447"/>
  <c r="I899" i="30447"/>
  <c r="K899" i="30447" s="1"/>
  <c r="C899" i="30447"/>
  <c r="D899" i="30447"/>
  <c r="E899" i="30447"/>
  <c r="F899" i="30447"/>
  <c r="J899" i="30447"/>
  <c r="M899" i="30447" s="1"/>
  <c r="I885" i="30447"/>
  <c r="K885" i="30447" s="1"/>
  <c r="E885" i="30447"/>
  <c r="J885" i="30447"/>
  <c r="M885" i="30447" s="1"/>
  <c r="F885" i="30447"/>
  <c r="G885" i="30447" s="1"/>
  <c r="P850" i="30447"/>
  <c r="J850" i="30447"/>
  <c r="M850" i="30447" s="1"/>
  <c r="I848" i="30447"/>
  <c r="K848" i="30447" s="1"/>
  <c r="F848" i="30447"/>
  <c r="G848" i="30447" s="1"/>
  <c r="I846" i="30447"/>
  <c r="K846" i="30447" s="1"/>
  <c r="J846" i="30447"/>
  <c r="M846" i="30447" s="1"/>
  <c r="I844" i="30447"/>
  <c r="K844" i="30447" s="1"/>
  <c r="F844" i="30447"/>
  <c r="G844" i="30447" s="1"/>
  <c r="D844" i="30447"/>
  <c r="J842" i="30447"/>
  <c r="M842" i="30447" s="1"/>
  <c r="F842" i="30447"/>
  <c r="G842" i="30447" s="1"/>
  <c r="I836" i="30447"/>
  <c r="K836" i="30447" s="1"/>
  <c r="J836" i="30447"/>
  <c r="M836" i="30447" s="1"/>
  <c r="I828" i="30447"/>
  <c r="K828" i="30447" s="1"/>
  <c r="E828" i="30447"/>
  <c r="C828" i="30447"/>
  <c r="G828" i="30447" s="1"/>
  <c r="I817" i="30447"/>
  <c r="K817" i="30447" s="1"/>
  <c r="P817" i="30447"/>
  <c r="Q817" i="30447"/>
  <c r="R817" i="30447" s="1"/>
  <c r="C817" i="30447"/>
  <c r="G817" i="30447" s="1"/>
  <c r="I808" i="30447"/>
  <c r="K808" i="30447" s="1"/>
  <c r="E808" i="30447"/>
  <c r="D808" i="30447"/>
  <c r="I806" i="30447"/>
  <c r="K806" i="30447" s="1"/>
  <c r="E806" i="30447"/>
  <c r="I804" i="30447"/>
  <c r="K804" i="30447" s="1"/>
  <c r="C804" i="30447"/>
  <c r="I770" i="30447"/>
  <c r="K770" i="30447" s="1"/>
  <c r="P770" i="30447"/>
  <c r="F770" i="30447"/>
  <c r="G770" i="30447" s="1"/>
  <c r="J770" i="30447"/>
  <c r="M770" i="30447" s="1"/>
  <c r="I764" i="30447"/>
  <c r="K764" i="30447" s="1"/>
  <c r="D764" i="30447"/>
  <c r="F764" i="30447"/>
  <c r="G764" i="30447" s="1"/>
  <c r="E764" i="30447"/>
  <c r="J764" i="30447"/>
  <c r="M764" i="30447" s="1"/>
  <c r="Q764" i="30447"/>
  <c r="R764" i="30447" s="1"/>
  <c r="I762" i="30447"/>
  <c r="K762" i="30447" s="1"/>
  <c r="J762" i="30447"/>
  <c r="M762" i="30447" s="1"/>
  <c r="I760" i="30447"/>
  <c r="K760" i="30447" s="1"/>
  <c r="E760" i="30447"/>
  <c r="F760" i="30447"/>
  <c r="G760" i="30447" s="1"/>
  <c r="I747" i="30447"/>
  <c r="K747" i="30447" s="1"/>
  <c r="J747" i="30447"/>
  <c r="M747" i="30447" s="1"/>
  <c r="I717" i="30447"/>
  <c r="K717" i="30447" s="1"/>
  <c r="Q717" i="30447"/>
  <c r="R717" i="30447" s="1"/>
  <c r="I711" i="30447"/>
  <c r="K711" i="30447" s="1"/>
  <c r="C711" i="30447"/>
  <c r="J711" i="30447"/>
  <c r="M711" i="30447" s="1"/>
  <c r="F711" i="30447"/>
  <c r="I709" i="30447"/>
  <c r="K709" i="30447" s="1"/>
  <c r="D709" i="30447"/>
  <c r="F709" i="30447"/>
  <c r="G709" i="30447" s="1"/>
  <c r="I703" i="30447"/>
  <c r="K703" i="30447" s="1"/>
  <c r="Q703" i="30447"/>
  <c r="R703" i="30447" s="1"/>
  <c r="D703" i="30447"/>
  <c r="E703" i="30447"/>
  <c r="C703" i="30447"/>
  <c r="G703" i="30447" s="1"/>
  <c r="J703" i="30447"/>
  <c r="M703" i="30447" s="1"/>
  <c r="I599" i="30447"/>
  <c r="K599" i="30447" s="1"/>
  <c r="Q599" i="30447"/>
  <c r="R599" i="30447" s="1"/>
  <c r="D599" i="30447"/>
  <c r="F599" i="30447"/>
  <c r="E599" i="30447"/>
  <c r="J599" i="30447"/>
  <c r="M599" i="30447" s="1"/>
  <c r="C599" i="30447"/>
  <c r="J1062" i="30447"/>
  <c r="M1062" i="30447" s="1"/>
  <c r="D688" i="30447"/>
  <c r="C484" i="30447"/>
  <c r="I976" i="30447"/>
  <c r="K976" i="30447" s="1"/>
  <c r="J976" i="30447"/>
  <c r="M976" i="30447" s="1"/>
  <c r="I974" i="30447"/>
  <c r="K974" i="30447" s="1"/>
  <c r="D974" i="30447"/>
  <c r="J974" i="30447"/>
  <c r="M974" i="30447" s="1"/>
  <c r="I963" i="30447"/>
  <c r="K963" i="30447" s="1"/>
  <c r="F963" i="30447"/>
  <c r="C963" i="30447"/>
  <c r="I946" i="30447"/>
  <c r="K946" i="30447" s="1"/>
  <c r="F946" i="30447"/>
  <c r="G946" i="30447" s="1"/>
  <c r="J946" i="30447"/>
  <c r="M946" i="30447" s="1"/>
  <c r="O1090" i="30447"/>
  <c r="I1090" i="30447"/>
  <c r="K1090" i="30447" s="1"/>
  <c r="P1090" i="30447"/>
  <c r="E1090" i="30447"/>
  <c r="Q1090" i="30447"/>
  <c r="R1090" i="30447" s="1"/>
  <c r="C1090" i="30447"/>
  <c r="G1090" i="30447" s="1"/>
  <c r="D1090" i="30447"/>
  <c r="I1084" i="30447"/>
  <c r="K1084" i="30447" s="1"/>
  <c r="F1084" i="30447"/>
  <c r="G1084" i="30447" s="1"/>
  <c r="J1084" i="30447"/>
  <c r="M1084" i="30447" s="1"/>
  <c r="O1074" i="30447"/>
  <c r="P1074" i="30447"/>
  <c r="I1048" i="30447"/>
  <c r="K1048" i="30447" s="1"/>
  <c r="Q1048" i="30447"/>
  <c r="R1048" i="30447" s="1"/>
  <c r="F1048" i="30447"/>
  <c r="D1048" i="30447"/>
  <c r="C1048" i="30447"/>
  <c r="I1046" i="30447"/>
  <c r="K1046" i="30447" s="1"/>
  <c r="F1046" i="30447"/>
  <c r="G1046" i="30447" s="1"/>
  <c r="J1046" i="30447"/>
  <c r="M1046" i="30447" s="1"/>
  <c r="I1032" i="30447"/>
  <c r="K1032" i="30447" s="1"/>
  <c r="O1032" i="30447"/>
  <c r="I1030" i="30447"/>
  <c r="K1030" i="30447" s="1"/>
  <c r="C1030" i="30447"/>
  <c r="G1030" i="30447" s="1"/>
  <c r="I1028" i="30447"/>
  <c r="K1028" i="30447" s="1"/>
  <c r="E1028" i="30447"/>
  <c r="I193" i="30447"/>
  <c r="K193" i="30447" s="1"/>
  <c r="Q193" i="30447"/>
  <c r="R193" i="30447" s="1"/>
  <c r="C193" i="30447"/>
  <c r="G193" i="30447" s="1"/>
  <c r="E193" i="30447"/>
  <c r="I191" i="30447"/>
  <c r="K191" i="30447" s="1"/>
  <c r="E191" i="30447"/>
  <c r="Q191" i="30447"/>
  <c r="R191" i="30447" s="1"/>
  <c r="D191" i="30447"/>
  <c r="I189" i="30447"/>
  <c r="K189" i="30447" s="1"/>
  <c r="C189" i="30447"/>
  <c r="G189" i="30447" s="1"/>
  <c r="I157" i="30447"/>
  <c r="K157" i="30447" s="1"/>
  <c r="E157" i="30447"/>
  <c r="Q157" i="30447"/>
  <c r="R157" i="30447" s="1"/>
  <c r="I63" i="30447"/>
  <c r="K63" i="30447" s="1"/>
  <c r="D63" i="30447"/>
  <c r="I61" i="30447"/>
  <c r="K61" i="30447" s="1"/>
  <c r="E61" i="30447"/>
  <c r="F61" i="30447"/>
  <c r="G61" i="30447" s="1"/>
  <c r="Q61" i="30447"/>
  <c r="R61" i="30447" s="1"/>
  <c r="J61" i="30447"/>
  <c r="M61" i="30447" s="1"/>
  <c r="I59" i="30447"/>
  <c r="K59" i="30447" s="1"/>
  <c r="F59" i="30447"/>
  <c r="C59" i="30447"/>
  <c r="I1067" i="30447"/>
  <c r="K1067" i="30447" s="1"/>
  <c r="Q1067" i="30447"/>
  <c r="R1067" i="30447" s="1"/>
  <c r="Q999" i="30447"/>
  <c r="R999" i="30447" s="1"/>
  <c r="I541" i="30447"/>
  <c r="K541" i="30447" s="1"/>
  <c r="Q541" i="30447"/>
  <c r="R541" i="30447" s="1"/>
  <c r="E541" i="30447"/>
  <c r="F541" i="30447"/>
  <c r="G541" i="30447" s="1"/>
  <c r="I517" i="30447"/>
  <c r="K517" i="30447" s="1"/>
  <c r="Q517" i="30447"/>
  <c r="R517" i="30447" s="1"/>
  <c r="F517" i="30447"/>
  <c r="G517" i="30447" s="1"/>
  <c r="I513" i="30447"/>
  <c r="K513" i="30447" s="1"/>
  <c r="E513" i="30447"/>
  <c r="D513" i="30447"/>
  <c r="I507" i="30447"/>
  <c r="K507" i="30447" s="1"/>
  <c r="Q507" i="30447"/>
  <c r="R507" i="30447" s="1"/>
  <c r="D507" i="30447"/>
  <c r="I503" i="30447"/>
  <c r="K503" i="30447" s="1"/>
  <c r="C503" i="30447"/>
  <c r="G503" i="30447" s="1"/>
  <c r="I497" i="30447"/>
  <c r="K497" i="30447" s="1"/>
  <c r="Q497" i="30447"/>
  <c r="R497" i="30447" s="1"/>
  <c r="F497" i="30447"/>
  <c r="G497" i="30447" s="1"/>
  <c r="I491" i="30447"/>
  <c r="K491" i="30447" s="1"/>
  <c r="E491" i="30447"/>
  <c r="I489" i="30447"/>
  <c r="K489" i="30447" s="1"/>
  <c r="D489" i="30447"/>
  <c r="I468" i="30447"/>
  <c r="K468" i="30447" s="1"/>
  <c r="F468" i="30447"/>
  <c r="G468" i="30447" s="1"/>
  <c r="E468" i="30447"/>
  <c r="I466" i="30447"/>
  <c r="K466" i="30447" s="1"/>
  <c r="C466" i="30447"/>
  <c r="G466" i="30447" s="1"/>
  <c r="D464" i="30447"/>
  <c r="C464" i="30447"/>
  <c r="G464" i="30447" s="1"/>
  <c r="I462" i="30447"/>
  <c r="K462" i="30447" s="1"/>
  <c r="E462" i="30447"/>
  <c r="C462" i="30447"/>
  <c r="G462" i="30447" s="1"/>
  <c r="I446" i="30447"/>
  <c r="K446" i="30447" s="1"/>
  <c r="C446" i="30447"/>
  <c r="G446" i="30447" s="1"/>
  <c r="I439" i="30447"/>
  <c r="K439" i="30447" s="1"/>
  <c r="Q439" i="30447"/>
  <c r="R439" i="30447" s="1"/>
  <c r="I376" i="30447"/>
  <c r="K376" i="30447" s="1"/>
  <c r="Q376" i="30447"/>
  <c r="R376" i="30447" s="1"/>
  <c r="C376" i="30447"/>
  <c r="F376" i="30447"/>
  <c r="P360" i="30447"/>
  <c r="Q360" i="30447"/>
  <c r="R360" i="30447" s="1"/>
  <c r="E360" i="30447"/>
  <c r="C360" i="30447"/>
  <c r="G360" i="30447" s="1"/>
  <c r="I354" i="30447"/>
  <c r="K354" i="30447" s="1"/>
  <c r="Q354" i="30447"/>
  <c r="R354" i="30447" s="1"/>
  <c r="F354" i="30447"/>
  <c r="G354" i="30447" s="1"/>
  <c r="I301" i="30447"/>
  <c r="K301" i="30447" s="1"/>
  <c r="Q301" i="30447"/>
  <c r="R301" i="30447" s="1"/>
  <c r="C301" i="30447"/>
  <c r="G301" i="30447" s="1"/>
  <c r="I299" i="30447"/>
  <c r="K299" i="30447" s="1"/>
  <c r="Q299" i="30447"/>
  <c r="R299" i="30447" s="1"/>
  <c r="I1104" i="30447"/>
  <c r="K1104" i="30447" s="1"/>
  <c r="F1104" i="30447"/>
  <c r="G1104" i="30447" s="1"/>
  <c r="I1102" i="30447"/>
  <c r="K1102" i="30447" s="1"/>
  <c r="D1102" i="30447"/>
  <c r="I1010" i="30447"/>
  <c r="K1010" i="30447" s="1"/>
  <c r="P1010" i="30447"/>
  <c r="O1010" i="30447"/>
  <c r="F1010" i="30447"/>
  <c r="C1010" i="30447"/>
  <c r="O994" i="30447"/>
  <c r="I994" i="30447"/>
  <c r="K994" i="30447" s="1"/>
  <c r="I992" i="30447"/>
  <c r="K992" i="30447" s="1"/>
  <c r="D992" i="30447"/>
  <c r="E876" i="30447"/>
  <c r="I876" i="30447"/>
  <c r="K876" i="30447" s="1"/>
  <c r="I696" i="30447"/>
  <c r="K696" i="30447" s="1"/>
  <c r="E696" i="30447"/>
  <c r="I152" i="30447"/>
  <c r="K152" i="30447" s="1"/>
  <c r="P152" i="30447"/>
  <c r="I150" i="30447"/>
  <c r="K150" i="30447" s="1"/>
  <c r="E150" i="30447"/>
  <c r="D150" i="30447"/>
  <c r="I148" i="30447"/>
  <c r="K148" i="30447" s="1"/>
  <c r="F148" i="30447"/>
  <c r="G148" i="30447" s="1"/>
  <c r="C144" i="30447"/>
  <c r="G144" i="30447" s="1"/>
  <c r="E144" i="30447"/>
  <c r="I140" i="30447"/>
  <c r="K140" i="30447" s="1"/>
  <c r="Q140" i="30447"/>
  <c r="R140" i="30447" s="1"/>
  <c r="O104" i="30447"/>
  <c r="F104" i="30447"/>
  <c r="G104" i="30447" s="1"/>
  <c r="E104" i="30447"/>
  <c r="I102" i="30447"/>
  <c r="K102" i="30447" s="1"/>
  <c r="E102" i="30447"/>
  <c r="I44" i="30447"/>
  <c r="K44" i="30447" s="1"/>
  <c r="Q44" i="30447"/>
  <c r="R44" i="30447" s="1"/>
  <c r="E44" i="30447"/>
  <c r="C44" i="30447"/>
  <c r="F44" i="30447"/>
  <c r="Q1095" i="30447"/>
  <c r="R1095" i="30447" s="1"/>
  <c r="D1095" i="30447"/>
  <c r="I1087" i="30447"/>
  <c r="K1087" i="30447" s="1"/>
  <c r="C1087" i="30447"/>
  <c r="G1087" i="30447" s="1"/>
  <c r="Q1087" i="30447"/>
  <c r="R1087" i="30447" s="1"/>
  <c r="I1081" i="30447"/>
  <c r="K1081" i="30447" s="1"/>
  <c r="P1081" i="30447"/>
  <c r="I1071" i="30447"/>
  <c r="K1071" i="30447" s="1"/>
  <c r="C1071" i="30447"/>
  <c r="G1071" i="30447" s="1"/>
  <c r="I1045" i="30447"/>
  <c r="K1045" i="30447" s="1"/>
  <c r="J1045" i="30447"/>
  <c r="M1045" i="30447" s="1"/>
  <c r="I1011" i="30447"/>
  <c r="K1011" i="30447" s="1"/>
  <c r="E1011" i="30447"/>
  <c r="I989" i="30447"/>
  <c r="K989" i="30447" s="1"/>
  <c r="Q989" i="30447"/>
  <c r="R989" i="30447" s="1"/>
  <c r="I904" i="30447"/>
  <c r="K904" i="30447" s="1"/>
  <c r="O904" i="30447"/>
  <c r="I865" i="30447"/>
  <c r="K865" i="30447" s="1"/>
  <c r="O865" i="30447"/>
  <c r="P865" i="30447"/>
  <c r="I797" i="30447"/>
  <c r="K797" i="30447" s="1"/>
  <c r="Q797" i="30447"/>
  <c r="R797" i="30447" s="1"/>
  <c r="I787" i="30447"/>
  <c r="K787" i="30447" s="1"/>
  <c r="E787" i="30447"/>
  <c r="I644" i="30447"/>
  <c r="K644" i="30447" s="1"/>
  <c r="Q644" i="30447"/>
  <c r="R644" i="30447" s="1"/>
  <c r="I642" i="30447"/>
  <c r="K642" i="30447" s="1"/>
  <c r="C642" i="30447"/>
  <c r="G642" i="30447" s="1"/>
  <c r="I605" i="30447"/>
  <c r="K605" i="30447" s="1"/>
  <c r="O605" i="30447"/>
  <c r="I536" i="30447"/>
  <c r="K536" i="30447" s="1"/>
  <c r="Q536" i="30447"/>
  <c r="R536" i="30447" s="1"/>
  <c r="I438" i="30447"/>
  <c r="K438" i="30447" s="1"/>
  <c r="J438" i="30447"/>
  <c r="M438" i="30447" s="1"/>
  <c r="I247" i="30447"/>
  <c r="K247" i="30447" s="1"/>
  <c r="Q247" i="30447"/>
  <c r="R247" i="30447" s="1"/>
  <c r="I182" i="30447"/>
  <c r="K182" i="30447" s="1"/>
  <c r="Q182" i="30447"/>
  <c r="R182" i="30447" s="1"/>
  <c r="I180" i="30447"/>
  <c r="K180" i="30447" s="1"/>
  <c r="F180" i="30447"/>
  <c r="G180" i="30447" s="1"/>
  <c r="I174" i="30447"/>
  <c r="K174" i="30447" s="1"/>
  <c r="Q174" i="30447"/>
  <c r="R174" i="30447" s="1"/>
  <c r="I95" i="30447"/>
  <c r="K95" i="30447" s="1"/>
  <c r="E95" i="30447"/>
  <c r="I635" i="30447"/>
  <c r="K635" i="30447" s="1"/>
  <c r="I1103" i="30447"/>
  <c r="K1103" i="30447" s="1"/>
  <c r="D1103" i="30447"/>
  <c r="P1049" i="30447"/>
  <c r="Q1011" i="30447"/>
  <c r="R1011" i="30447" s="1"/>
  <c r="Q986" i="30447"/>
  <c r="R986" i="30447" s="1"/>
  <c r="I966" i="30447"/>
  <c r="K966" i="30447" s="1"/>
  <c r="Q966" i="30447"/>
  <c r="R966" i="30447" s="1"/>
  <c r="C964" i="30447"/>
  <c r="G964" i="30447" s="1"/>
  <c r="O961" i="30447"/>
  <c r="I961" i="30447"/>
  <c r="K961" i="30447" s="1"/>
  <c r="P914" i="30447"/>
  <c r="I826" i="30447"/>
  <c r="K826" i="30447" s="1"/>
  <c r="P826" i="30447"/>
  <c r="I813" i="30447"/>
  <c r="K813" i="30447" s="1"/>
  <c r="E813" i="30447"/>
  <c r="I598" i="30447"/>
  <c r="K598" i="30447" s="1"/>
  <c r="Q598" i="30447"/>
  <c r="R598" i="30447" s="1"/>
  <c r="I414" i="30447"/>
  <c r="K414" i="30447" s="1"/>
  <c r="C414" i="30447"/>
  <c r="G414" i="30447" s="1"/>
  <c r="O412" i="30447"/>
  <c r="F412" i="30447"/>
  <c r="G412" i="30447" s="1"/>
  <c r="D408" i="30447"/>
  <c r="P396" i="30447"/>
  <c r="I234" i="30447"/>
  <c r="K234" i="30447" s="1"/>
  <c r="Q234" i="30447"/>
  <c r="R234" i="30447" s="1"/>
  <c r="E234" i="30447"/>
  <c r="P232" i="30447"/>
  <c r="I86" i="30447"/>
  <c r="K86" i="30447" s="1"/>
  <c r="Q86" i="30447"/>
  <c r="R86" i="30447" s="1"/>
  <c r="I11" i="30447"/>
  <c r="K11" i="30447" s="1"/>
  <c r="J11" i="30447"/>
  <c r="M11" i="30447" s="1"/>
  <c r="O1106" i="30447"/>
  <c r="I1106" i="30447"/>
  <c r="K1106" i="30447" s="1"/>
  <c r="Q1106" i="30447"/>
  <c r="R1106" i="30447" s="1"/>
  <c r="P1106" i="30447"/>
  <c r="E1106" i="30447"/>
  <c r="I937" i="30447"/>
  <c r="K937" i="30447" s="1"/>
  <c r="F998" i="30447"/>
  <c r="G998" i="30447" s="1"/>
  <c r="E1086" i="30447"/>
  <c r="E1083" i="30447"/>
  <c r="O1073" i="30447"/>
  <c r="E1060" i="30447"/>
  <c r="P1034" i="30447"/>
  <c r="P1018" i="30447"/>
  <c r="P1001" i="30447"/>
  <c r="E988" i="30447"/>
  <c r="E984" i="30447"/>
  <c r="P906" i="30447"/>
  <c r="F903" i="30447"/>
  <c r="G903" i="30447" s="1"/>
  <c r="D900" i="30447"/>
  <c r="P897" i="30447"/>
  <c r="C892" i="30447"/>
  <c r="G892" i="30447" s="1"/>
  <c r="Q886" i="30447"/>
  <c r="R886" i="30447" s="1"/>
  <c r="I847" i="30447"/>
  <c r="K847" i="30447" s="1"/>
  <c r="F847" i="30447"/>
  <c r="G847" i="30447" s="1"/>
  <c r="I807" i="30447"/>
  <c r="K807" i="30447" s="1"/>
  <c r="C807" i="30447"/>
  <c r="G807" i="30447" s="1"/>
  <c r="Q796" i="30447"/>
  <c r="R796" i="30447" s="1"/>
  <c r="I769" i="30447"/>
  <c r="K769" i="30447" s="1"/>
  <c r="O769" i="30447"/>
  <c r="P769" i="30447"/>
  <c r="I759" i="30447"/>
  <c r="K759" i="30447" s="1"/>
  <c r="E759" i="30447"/>
  <c r="Q643" i="30447"/>
  <c r="R643" i="30447" s="1"/>
  <c r="I593" i="30447"/>
  <c r="K593" i="30447" s="1"/>
  <c r="E593" i="30447"/>
  <c r="Q563" i="30447"/>
  <c r="R563" i="30447" s="1"/>
  <c r="I544" i="30447"/>
  <c r="K544" i="30447" s="1"/>
  <c r="Q544" i="30447"/>
  <c r="R544" i="30447" s="1"/>
  <c r="I533" i="30447"/>
  <c r="K533" i="30447" s="1"/>
  <c r="Q533" i="30447"/>
  <c r="R533" i="30447" s="1"/>
  <c r="I508" i="30447"/>
  <c r="K508" i="30447" s="1"/>
  <c r="O508" i="30447"/>
  <c r="F508" i="30447"/>
  <c r="G508" i="30447" s="1"/>
  <c r="P508" i="30447"/>
  <c r="I502" i="30447"/>
  <c r="K502" i="30447" s="1"/>
  <c r="Q502" i="30447"/>
  <c r="R502" i="30447" s="1"/>
  <c r="P500" i="30447"/>
  <c r="Q432" i="30447"/>
  <c r="R432" i="30447" s="1"/>
  <c r="I373" i="30447"/>
  <c r="K373" i="30447" s="1"/>
  <c r="P373" i="30447"/>
  <c r="P361" i="30447"/>
  <c r="P313" i="30447"/>
  <c r="I275" i="30447"/>
  <c r="K275" i="30447" s="1"/>
  <c r="Q275" i="30447"/>
  <c r="R275" i="30447" s="1"/>
  <c r="J244" i="30447"/>
  <c r="M244" i="30447" s="1"/>
  <c r="J199" i="30447"/>
  <c r="M199" i="30447" s="1"/>
  <c r="I177" i="30447"/>
  <c r="K177" i="30447" s="1"/>
  <c r="C177" i="30447"/>
  <c r="G177" i="30447" s="1"/>
  <c r="E175" i="30447"/>
  <c r="I127" i="30447"/>
  <c r="K127" i="30447" s="1"/>
  <c r="E127" i="30447"/>
  <c r="E50" i="30447"/>
  <c r="J45" i="30447"/>
  <c r="M45" i="30447" s="1"/>
  <c r="I6" i="30447"/>
  <c r="K6" i="30447" s="1"/>
  <c r="C6" i="30447"/>
  <c r="G6" i="30447" s="1"/>
  <c r="O397" i="30447"/>
  <c r="I708" i="30447"/>
  <c r="K708" i="30447" s="1"/>
  <c r="D949" i="30447"/>
  <c r="I949" i="30447"/>
  <c r="K949" i="30447" s="1"/>
  <c r="I858" i="30447"/>
  <c r="K858" i="30447" s="1"/>
  <c r="P858" i="30447"/>
  <c r="I810" i="30447"/>
  <c r="K810" i="30447" s="1"/>
  <c r="P810" i="30447"/>
  <c r="I778" i="30447"/>
  <c r="K778" i="30447" s="1"/>
  <c r="P778" i="30447"/>
  <c r="I461" i="30447"/>
  <c r="K461" i="30447" s="1"/>
  <c r="P461" i="30447"/>
  <c r="I286" i="30447"/>
  <c r="K286" i="30447" s="1"/>
  <c r="Q286" i="30447"/>
  <c r="R286" i="30447" s="1"/>
  <c r="I216" i="30447"/>
  <c r="K216" i="30447" s="1"/>
  <c r="P216" i="30447"/>
  <c r="I41" i="30447"/>
  <c r="K41" i="30447" s="1"/>
  <c r="D41" i="30447"/>
  <c r="P41" i="30447"/>
  <c r="I589" i="30447"/>
  <c r="K589" i="30447" s="1"/>
  <c r="I450" i="30447"/>
  <c r="K450" i="30447" s="1"/>
  <c r="Q784" i="30447"/>
  <c r="R784" i="30447" s="1"/>
  <c r="Q768" i="30447"/>
  <c r="R768" i="30447" s="1"/>
  <c r="P761" i="30447"/>
  <c r="Q724" i="30447"/>
  <c r="R724" i="30447" s="1"/>
  <c r="Q718" i="30447"/>
  <c r="R718" i="30447" s="1"/>
  <c r="J682" i="30447"/>
  <c r="M682" i="30447" s="1"/>
  <c r="F658" i="30447"/>
  <c r="C630" i="30447"/>
  <c r="G630" i="30447" s="1"/>
  <c r="J621" i="30447"/>
  <c r="M621" i="30447" s="1"/>
  <c r="Q603" i="30447"/>
  <c r="R603" i="30447" s="1"/>
  <c r="Q587" i="30447"/>
  <c r="R587" i="30447" s="1"/>
  <c r="Q578" i="30447"/>
  <c r="R578" i="30447" s="1"/>
  <c r="Q570" i="30447"/>
  <c r="R570" i="30447" s="1"/>
  <c r="J567" i="30447"/>
  <c r="M567" i="30447" s="1"/>
  <c r="P557" i="30447"/>
  <c r="C543" i="30447"/>
  <c r="G543" i="30447" s="1"/>
  <c r="Q528" i="30447"/>
  <c r="R528" i="30447" s="1"/>
  <c r="Q486" i="30447"/>
  <c r="R486" i="30447" s="1"/>
  <c r="O481" i="30447"/>
  <c r="J472" i="30447"/>
  <c r="M472" i="30447" s="1"/>
  <c r="Q434" i="30447"/>
  <c r="R434" i="30447" s="1"/>
  <c r="P404" i="30447"/>
  <c r="J401" i="30447"/>
  <c r="M401" i="30447" s="1"/>
  <c r="Q392" i="30447"/>
  <c r="R392" i="30447" s="1"/>
  <c r="F355" i="30447"/>
  <c r="G355" i="30447" s="1"/>
  <c r="P328" i="30447"/>
  <c r="E316" i="30447"/>
  <c r="E259" i="30447"/>
  <c r="Q188" i="30447"/>
  <c r="R188" i="30447" s="1"/>
  <c r="P169" i="30447"/>
  <c r="J162" i="30447"/>
  <c r="M162" i="30447" s="1"/>
  <c r="J112" i="30447"/>
  <c r="M112" i="30447" s="1"/>
  <c r="E94" i="30447"/>
  <c r="O105" i="30447"/>
  <c r="X87" i="30454"/>
  <c r="V70" i="30450" s="1"/>
  <c r="Z70" i="30450" s="1"/>
  <c r="Y87" i="30454"/>
  <c r="G70" i="30450"/>
  <c r="K70" i="30450" s="1"/>
  <c r="X90" i="30454"/>
  <c r="W70" i="30450" s="1"/>
  <c r="AA70" i="30450" s="1"/>
  <c r="Y88" i="30454"/>
  <c r="G73" i="30450"/>
  <c r="K73" i="30450" s="1"/>
  <c r="Y148" i="30454"/>
  <c r="X153" i="30454"/>
  <c r="X73" i="30450" s="1"/>
  <c r="AB73" i="30450" s="1"/>
  <c r="Y147" i="30454"/>
  <c r="X147" i="30454"/>
  <c r="V73" i="30450" s="1"/>
  <c r="Z73" i="30450" s="1"/>
  <c r="X205" i="30454"/>
  <c r="U76" i="30450" s="1"/>
  <c r="Y76" i="30450" s="1"/>
  <c r="F76" i="30450"/>
  <c r="J76" i="30450" s="1"/>
  <c r="Y206" i="30454"/>
  <c r="V494" i="30449"/>
  <c r="V495" i="30449"/>
  <c r="U494" i="30449"/>
  <c r="X56" i="30450" s="1"/>
  <c r="AB56" i="30450" s="1"/>
  <c r="I56" i="30450"/>
  <c r="M56" i="30450" s="1"/>
  <c r="X7" i="30454"/>
  <c r="V66" i="30450" s="1"/>
  <c r="Z66" i="30450" s="1"/>
  <c r="Y7" i="30454"/>
  <c r="Y8" i="30454"/>
  <c r="G66" i="30450"/>
  <c r="K66" i="30450" s="1"/>
  <c r="Y14" i="30454"/>
  <c r="I66" i="30450"/>
  <c r="M66" i="30450" s="1"/>
  <c r="X13" i="30454"/>
  <c r="X66" i="30450" s="1"/>
  <c r="AB66" i="30450" s="1"/>
  <c r="Y13" i="30454"/>
  <c r="G67" i="30450"/>
  <c r="K67" i="30450" s="1"/>
  <c r="Y27" i="30454"/>
  <c r="Y31" i="30454"/>
  <c r="H67" i="30450"/>
  <c r="L67" i="30450" s="1"/>
  <c r="Y30" i="30454"/>
  <c r="X30" i="30454"/>
  <c r="W67" i="30450" s="1"/>
  <c r="AA67" i="30450" s="1"/>
  <c r="Y228" i="30454"/>
  <c r="Y227" i="30454"/>
  <c r="X230" i="30454"/>
  <c r="W77" i="30450" s="1"/>
  <c r="AA77" i="30450" s="1"/>
  <c r="H77" i="30450"/>
  <c r="L77" i="30450" s="1"/>
  <c r="Y245" i="30454"/>
  <c r="X245" i="30454"/>
  <c r="U78" i="30450" s="1"/>
  <c r="Y78" i="30450" s="1"/>
  <c r="F78" i="30450"/>
  <c r="J78" i="30450" s="1"/>
  <c r="X253" i="30454"/>
  <c r="X78" i="30450" s="1"/>
  <c r="AB78" i="30450" s="1"/>
  <c r="I78" i="30450"/>
  <c r="M78" i="30450" s="1"/>
  <c r="Y254" i="30454"/>
  <c r="I67" i="30450"/>
  <c r="M67" i="30450" s="1"/>
  <c r="Y230" i="30454"/>
  <c r="Y253" i="30454"/>
  <c r="G78" i="30450"/>
  <c r="K78" i="30450" s="1"/>
  <c r="Y247" i="30454"/>
  <c r="Y248" i="30454"/>
  <c r="X247" i="30454"/>
  <c r="V78" i="30450" s="1"/>
  <c r="Z78" i="30450" s="1"/>
  <c r="X150" i="30454"/>
  <c r="W73" i="30450" s="1"/>
  <c r="AA73" i="30450" s="1"/>
  <c r="Y151" i="30454"/>
  <c r="Y150" i="30454"/>
  <c r="Y250" i="30454"/>
  <c r="Y251" i="30454"/>
  <c r="X250" i="30454"/>
  <c r="W78" i="30450" s="1"/>
  <c r="AA78" i="30450" s="1"/>
  <c r="H78" i="30450"/>
  <c r="L78" i="30450" s="1"/>
  <c r="Y10" i="30454"/>
  <c r="X10" i="30454"/>
  <c r="W66" i="30450" s="1"/>
  <c r="AA66" i="30450" s="1"/>
  <c r="H66" i="30450"/>
  <c r="L66" i="30450" s="1"/>
  <c r="Y11" i="30454"/>
  <c r="X85" i="30454"/>
  <c r="U70" i="30450" s="1"/>
  <c r="Y70" i="30450" s="1"/>
  <c r="Y33" i="30454"/>
  <c r="X33" i="30454"/>
  <c r="X67" i="30450" s="1"/>
  <c r="AB67" i="30450" s="1"/>
  <c r="Y25" i="30454"/>
  <c r="Y26" i="30454"/>
  <c r="F67" i="30450"/>
  <c r="J67" i="30450" s="1"/>
  <c r="X5" i="30454"/>
  <c r="U66" i="30450" s="1"/>
  <c r="Y66" i="30450" s="1"/>
  <c r="Y231" i="30454"/>
  <c r="X93" i="30454"/>
  <c r="X70" i="30450" s="1"/>
  <c r="AB70" i="30450" s="1"/>
  <c r="Y105" i="30454"/>
  <c r="F71" i="30450"/>
  <c r="J71" i="30450" s="1"/>
  <c r="X105" i="30454"/>
  <c r="U71" i="30450" s="1"/>
  <c r="Y71" i="30450" s="1"/>
  <c r="Y106" i="30454"/>
  <c r="Y48" i="30454"/>
  <c r="G68" i="30450"/>
  <c r="K68" i="30450" s="1"/>
  <c r="X47" i="30454"/>
  <c r="V68" i="30450" s="1"/>
  <c r="Z68" i="30450" s="1"/>
  <c r="X50" i="30454"/>
  <c r="W68" i="30450" s="1"/>
  <c r="AA68" i="30450" s="1"/>
  <c r="Y47" i="30454"/>
  <c r="F70" i="30450"/>
  <c r="J70" i="30450" s="1"/>
  <c r="Y85" i="30454"/>
  <c r="Y86" i="30454"/>
  <c r="G77" i="30450"/>
  <c r="K77" i="30450" s="1"/>
  <c r="V681" i="30441"/>
  <c r="V680" i="30441"/>
  <c r="U760" i="30441"/>
  <c r="V760" i="30441" s="1"/>
  <c r="U766" i="30441"/>
  <c r="V766" i="30441" s="1"/>
  <c r="U714" i="30441"/>
  <c r="V714" i="30441" s="1"/>
  <c r="U756" i="30441"/>
  <c r="V756" i="30441" s="1"/>
  <c r="U707" i="30441"/>
  <c r="V707" i="30441" s="1"/>
  <c r="U725" i="30441"/>
  <c r="V725" i="30441" s="1"/>
  <c r="U744" i="30441"/>
  <c r="V744" i="30441" s="1"/>
  <c r="U746" i="30441"/>
  <c r="V746" i="30441" s="1"/>
  <c r="U747" i="30441"/>
  <c r="V747" i="30441" s="1"/>
  <c r="U716" i="30441"/>
  <c r="V716" i="30441" s="1"/>
  <c r="U705" i="30441"/>
  <c r="V705" i="30441" s="1"/>
  <c r="U709" i="30441"/>
  <c r="V709" i="30441" s="1"/>
  <c r="U696" i="30441"/>
  <c r="V696" i="30441" s="1"/>
  <c r="U721" i="30441"/>
  <c r="V721" i="30441" s="1"/>
  <c r="U692" i="30441"/>
  <c r="V692" i="30441" s="1"/>
  <c r="U693" i="30441"/>
  <c r="V693" i="30441" s="1"/>
  <c r="U752" i="30441"/>
  <c r="V752" i="30441" s="1"/>
  <c r="U734" i="30441"/>
  <c r="V734" i="30441" s="1"/>
  <c r="U689" i="30441"/>
  <c r="V689" i="30441" s="1"/>
  <c r="U728" i="30441"/>
  <c r="V728" i="30441" s="1"/>
  <c r="U733" i="30441"/>
  <c r="V733" i="30441" s="1"/>
  <c r="U711" i="30441"/>
  <c r="V711" i="30441" s="1"/>
  <c r="U743" i="30441"/>
  <c r="V743" i="30441" s="1"/>
  <c r="U735" i="30441"/>
  <c r="V735" i="30441" s="1"/>
  <c r="U758" i="30441"/>
  <c r="V758" i="30441" s="1"/>
  <c r="G45" i="30450"/>
  <c r="K45" i="30450" s="1"/>
  <c r="U702" i="30441"/>
  <c r="V702" i="30441" s="1"/>
  <c r="U738" i="30441"/>
  <c r="V738" i="30441" s="1"/>
  <c r="U732" i="30441"/>
  <c r="V732" i="30441" s="1"/>
  <c r="U748" i="30441"/>
  <c r="V748" i="30441" s="1"/>
  <c r="U726" i="30441"/>
  <c r="V726" i="30441" s="1"/>
  <c r="U700" i="30441"/>
  <c r="V700" i="30441" s="1"/>
  <c r="U764" i="30441"/>
  <c r="V764" i="30441" s="1"/>
  <c r="U770" i="30441"/>
  <c r="V770" i="30441" s="1"/>
  <c r="U757" i="30441"/>
  <c r="V757" i="30441" s="1"/>
  <c r="U761" i="30441"/>
  <c r="V761" i="30441" s="1"/>
  <c r="U741" i="30441"/>
  <c r="V741" i="30441" s="1"/>
  <c r="U701" i="30441"/>
  <c r="V701" i="30441" s="1"/>
  <c r="U769" i="30441"/>
  <c r="V769" i="30441" s="1"/>
  <c r="U724" i="30441"/>
  <c r="V724" i="30441" s="1"/>
  <c r="U715" i="30441"/>
  <c r="V715" i="30441" s="1"/>
  <c r="U712" i="30441"/>
  <c r="V712" i="30441" s="1"/>
  <c r="U691" i="30441"/>
  <c r="V691" i="30441" s="1"/>
  <c r="U739" i="30441"/>
  <c r="V739" i="30441" s="1"/>
  <c r="U753" i="30441"/>
  <c r="V753" i="30441" s="1"/>
  <c r="U773" i="30441"/>
  <c r="V773" i="30441" s="1"/>
  <c r="U1172" i="30449"/>
  <c r="V398" i="30449"/>
  <c r="V399" i="30449"/>
  <c r="U1199" i="30449"/>
  <c r="V775" i="30449"/>
  <c r="V774" i="30449"/>
  <c r="F59" i="30450"/>
  <c r="J59" i="30450" s="1"/>
  <c r="I1088" i="30447"/>
  <c r="K1088" i="30447" s="1"/>
  <c r="Q1088" i="30447"/>
  <c r="R1088" i="30447" s="1"/>
  <c r="C1088" i="30447"/>
  <c r="E1088" i="30447"/>
  <c r="D1088" i="30447"/>
  <c r="I938" i="30447"/>
  <c r="K938" i="30447" s="1"/>
  <c r="F938" i="30447"/>
  <c r="I932" i="30447"/>
  <c r="K932" i="30447" s="1"/>
  <c r="Q932" i="30447"/>
  <c r="R932" i="30447" s="1"/>
  <c r="E932" i="30447"/>
  <c r="I849" i="30447"/>
  <c r="K849" i="30447" s="1"/>
  <c r="P849" i="30447"/>
  <c r="Q849" i="30447"/>
  <c r="R849" i="30447" s="1"/>
  <c r="C849" i="30447"/>
  <c r="G849" i="30447" s="1"/>
  <c r="O834" i="30447"/>
  <c r="I834" i="30447"/>
  <c r="K834" i="30447" s="1"/>
  <c r="D834" i="30447"/>
  <c r="I802" i="30447"/>
  <c r="K802" i="30447" s="1"/>
  <c r="O802" i="30447"/>
  <c r="C802" i="30447"/>
  <c r="D802" i="30447"/>
  <c r="I749" i="30447"/>
  <c r="K749" i="30447" s="1"/>
  <c r="F749" i="30447"/>
  <c r="I685" i="30447"/>
  <c r="K685" i="30447" s="1"/>
  <c r="P685" i="30447"/>
  <c r="I663" i="30447"/>
  <c r="K663" i="30447" s="1"/>
  <c r="Q663" i="30447"/>
  <c r="R663" i="30447" s="1"/>
  <c r="D663" i="30447"/>
  <c r="J663" i="30447"/>
  <c r="M663" i="30447" s="1"/>
  <c r="E663" i="30447"/>
  <c r="I606" i="30447"/>
  <c r="K606" i="30447" s="1"/>
  <c r="Q606" i="30447"/>
  <c r="R606" i="30447" s="1"/>
  <c r="C606" i="30447"/>
  <c r="G606" i="30447" s="1"/>
  <c r="D606" i="30447"/>
  <c r="J606" i="30447"/>
  <c r="M606" i="30447" s="1"/>
  <c r="I389" i="30447"/>
  <c r="K389" i="30447" s="1"/>
  <c r="C389" i="30447"/>
  <c r="I383" i="30447"/>
  <c r="K383" i="30447" s="1"/>
  <c r="E383" i="30447"/>
  <c r="C383" i="30447"/>
  <c r="G383" i="30447" s="1"/>
  <c r="D383" i="30447"/>
  <c r="I358" i="30447"/>
  <c r="K358" i="30447" s="1"/>
  <c r="Q358" i="30447"/>
  <c r="R358" i="30447" s="1"/>
  <c r="E358" i="30447"/>
  <c r="C358" i="30447"/>
  <c r="G358" i="30447" s="1"/>
  <c r="D358" i="30447"/>
  <c r="I331" i="30447"/>
  <c r="K331" i="30447" s="1"/>
  <c r="J331" i="30447"/>
  <c r="M331" i="30447" s="1"/>
  <c r="Q331" i="30447"/>
  <c r="R331" i="30447" s="1"/>
  <c r="C331" i="30447"/>
  <c r="I310" i="30447"/>
  <c r="K310" i="30447" s="1"/>
  <c r="C310" i="30447"/>
  <c r="E310" i="30447"/>
  <c r="D310" i="30447"/>
  <c r="J310" i="30447"/>
  <c r="M310" i="30447" s="1"/>
  <c r="I303" i="30447"/>
  <c r="K303" i="30447" s="1"/>
  <c r="Q303" i="30447"/>
  <c r="R303" i="30447" s="1"/>
  <c r="I300" i="30447"/>
  <c r="K300" i="30447" s="1"/>
  <c r="Q300" i="30447"/>
  <c r="R300" i="30447" s="1"/>
  <c r="I289" i="30447"/>
  <c r="K289" i="30447" s="1"/>
  <c r="E289" i="30447"/>
  <c r="F289" i="30447"/>
  <c r="I37" i="30447"/>
  <c r="K37" i="30447" s="1"/>
  <c r="F37" i="30447"/>
  <c r="I35" i="30447"/>
  <c r="K35" i="30447" s="1"/>
  <c r="C35" i="30447"/>
  <c r="G35" i="30447" s="1"/>
  <c r="J35" i="30447"/>
  <c r="M35" i="30447" s="1"/>
  <c r="F35" i="30447"/>
  <c r="H55" i="30450"/>
  <c r="L55" i="30450" s="1"/>
  <c r="U395" i="30449"/>
  <c r="W55" i="30450" s="1"/>
  <c r="AA55" i="30450" s="1"/>
  <c r="V492" i="30449"/>
  <c r="U491" i="30449"/>
  <c r="W56" i="30450" s="1"/>
  <c r="AA56" i="30450" s="1"/>
  <c r="V872" i="30449"/>
  <c r="V873" i="30449"/>
  <c r="U878" i="30449"/>
  <c r="X60" i="30450" s="1"/>
  <c r="AB60" i="30450" s="1"/>
  <c r="U926" i="30449"/>
  <c r="U872" i="30449"/>
  <c r="V60" i="30450" s="1"/>
  <c r="Z60" i="30450" s="1"/>
  <c r="G60" i="30450"/>
  <c r="K60" i="30450" s="1"/>
  <c r="U914" i="30449"/>
  <c r="U890" i="30449"/>
  <c r="U893" i="30449"/>
  <c r="U908" i="30449"/>
  <c r="U929" i="30449"/>
  <c r="V1260" i="30449"/>
  <c r="V1259" i="30449"/>
  <c r="U1259" i="30449"/>
  <c r="W64" i="30450" s="1"/>
  <c r="AA64" i="30450" s="1"/>
  <c r="U1271" i="30449"/>
  <c r="O35" i="30447"/>
  <c r="O385" i="30447"/>
  <c r="O751" i="30447"/>
  <c r="O804" i="30447"/>
  <c r="O819" i="30447"/>
  <c r="O932" i="30447"/>
  <c r="O1015" i="30447"/>
  <c r="O1088" i="30447"/>
  <c r="O383" i="30447"/>
  <c r="P832" i="30447"/>
  <c r="O331" i="30447"/>
  <c r="P335" i="30447"/>
  <c r="P394" i="30447"/>
  <c r="O303" i="30447"/>
  <c r="D700" i="30447"/>
  <c r="E1013" i="30447"/>
  <c r="O825" i="30447"/>
  <c r="J823" i="30447"/>
  <c r="M823" i="30447" s="1"/>
  <c r="C834" i="30447"/>
  <c r="C819" i="30447"/>
  <c r="G819" i="30447" s="1"/>
  <c r="J1015" i="30447"/>
  <c r="M1015" i="30447" s="1"/>
  <c r="E1015" i="30447"/>
  <c r="Q660" i="30447"/>
  <c r="R660" i="30447" s="1"/>
  <c r="D37" i="30447"/>
  <c r="J33" i="30447"/>
  <c r="M33" i="30447" s="1"/>
  <c r="C859" i="30447"/>
  <c r="C894" i="30447"/>
  <c r="E298" i="30447"/>
  <c r="J908" i="30447"/>
  <c r="M908" i="30447" s="1"/>
  <c r="Q298" i="30447"/>
  <c r="R298" i="30447" s="1"/>
  <c r="E300" i="30447"/>
  <c r="F795" i="30447"/>
  <c r="G795" i="30447" s="1"/>
  <c r="J751" i="30447"/>
  <c r="M751" i="30447" s="1"/>
  <c r="C747" i="30447"/>
  <c r="Q747" i="30447"/>
  <c r="R747" i="30447" s="1"/>
  <c r="D806" i="30447"/>
  <c r="J830" i="30447"/>
  <c r="M830" i="30447" s="1"/>
  <c r="F335" i="30447"/>
  <c r="G335" i="30447" s="1"/>
  <c r="C346" i="30447"/>
  <c r="E562" i="30447"/>
  <c r="Q751" i="30447"/>
  <c r="R751" i="30447" s="1"/>
  <c r="D821" i="30447"/>
  <c r="Q1044" i="30447"/>
  <c r="R1044" i="30447" s="1"/>
  <c r="J799" i="30447"/>
  <c r="M799" i="30447" s="1"/>
  <c r="J849" i="30447"/>
  <c r="M849" i="30447" s="1"/>
  <c r="J356" i="30447"/>
  <c r="M356" i="30447" s="1"/>
  <c r="D346" i="30447"/>
  <c r="F932" i="30447"/>
  <c r="J358" i="30447"/>
  <c r="M358" i="30447" s="1"/>
  <c r="C333" i="30447"/>
  <c r="G333" i="30447" s="1"/>
  <c r="C636" i="30447"/>
  <c r="F310" i="30447"/>
  <c r="J749" i="30447"/>
  <c r="M749" i="30447" s="1"/>
  <c r="Q333" i="30447"/>
  <c r="R333" i="30447" s="1"/>
  <c r="C932" i="30447"/>
  <c r="G932" i="30447" s="1"/>
  <c r="D1013" i="30447"/>
  <c r="U1190" i="30449"/>
  <c r="U1289" i="30449"/>
  <c r="U731" i="30441"/>
  <c r="V731" i="30441" s="1"/>
  <c r="U765" i="30441"/>
  <c r="V765" i="30441" s="1"/>
  <c r="U694" i="30441"/>
  <c r="V694" i="30441" s="1"/>
  <c r="V1065" i="30441"/>
  <c r="V1064" i="30441"/>
  <c r="U1133" i="30441"/>
  <c r="V1133" i="30441" s="1"/>
  <c r="U1119" i="30441"/>
  <c r="V1119" i="30441" s="1"/>
  <c r="U1109" i="30441"/>
  <c r="V1109" i="30441" s="1"/>
  <c r="U1114" i="30441"/>
  <c r="V1114" i="30441" s="1"/>
  <c r="U1123" i="30441"/>
  <c r="V1123" i="30441" s="1"/>
  <c r="U1082" i="30441"/>
  <c r="V1082" i="30441" s="1"/>
  <c r="U1102" i="30441"/>
  <c r="V1102" i="30441" s="1"/>
  <c r="U1098" i="30441"/>
  <c r="V1098" i="30441" s="1"/>
  <c r="U1118" i="30441"/>
  <c r="V1118" i="30441" s="1"/>
  <c r="U1108" i="30441"/>
  <c r="V1108" i="30441" s="1"/>
  <c r="U1080" i="30441"/>
  <c r="V1080" i="30441" s="1"/>
  <c r="U1062" i="30441"/>
  <c r="U49" i="30450" s="1"/>
  <c r="Y49" i="30450" s="1"/>
  <c r="U1081" i="30441"/>
  <c r="V1081" i="30441" s="1"/>
  <c r="U1073" i="30441"/>
  <c r="V1073" i="30441" s="1"/>
  <c r="U1067" i="30441"/>
  <c r="W49" i="30450" s="1"/>
  <c r="AA49" i="30450" s="1"/>
  <c r="U1075" i="30441"/>
  <c r="V1075" i="30441" s="1"/>
  <c r="U1101" i="30441"/>
  <c r="V1101" i="30441" s="1"/>
  <c r="U1138" i="30441"/>
  <c r="V1138" i="30441" s="1"/>
  <c r="U1084" i="30441"/>
  <c r="V1084" i="30441" s="1"/>
  <c r="U1142" i="30441"/>
  <c r="V1142" i="30441" s="1"/>
  <c r="U1151" i="30441"/>
  <c r="V1151" i="30441" s="1"/>
  <c r="U1141" i="30441"/>
  <c r="V1141" i="30441" s="1"/>
  <c r="U1128" i="30441"/>
  <c r="V1128" i="30441" s="1"/>
  <c r="U1147" i="30441"/>
  <c r="V1147" i="30441" s="1"/>
  <c r="G49" i="30450"/>
  <c r="K49" i="30450" s="1"/>
  <c r="U1111" i="30441"/>
  <c r="V1111" i="30441" s="1"/>
  <c r="U1135" i="30441"/>
  <c r="V1135" i="30441" s="1"/>
  <c r="U1115" i="30441"/>
  <c r="V1115" i="30441" s="1"/>
  <c r="U1125" i="30441"/>
  <c r="V1125" i="30441" s="1"/>
  <c r="U1099" i="30441"/>
  <c r="V1099" i="30441" s="1"/>
  <c r="U1085" i="30441"/>
  <c r="V1085" i="30441" s="1"/>
  <c r="U1152" i="30441"/>
  <c r="V1152" i="30441" s="1"/>
  <c r="U1064" i="30441"/>
  <c r="V49" i="30450" s="1"/>
  <c r="Z49" i="30450" s="1"/>
  <c r="U1092" i="30441"/>
  <c r="V1092" i="30441" s="1"/>
  <c r="U1132" i="30441"/>
  <c r="V1132" i="30441" s="1"/>
  <c r="U1100" i="30441"/>
  <c r="V1100" i="30441" s="1"/>
  <c r="U1079" i="30441"/>
  <c r="V1079" i="30441" s="1"/>
  <c r="U1112" i="30441"/>
  <c r="V1112" i="30441" s="1"/>
  <c r="U1148" i="30441"/>
  <c r="V1148" i="30441" s="1"/>
  <c r="U1154" i="30441"/>
  <c r="V1154" i="30441" s="1"/>
  <c r="U1088" i="30441"/>
  <c r="V1088" i="30441" s="1"/>
  <c r="U1089" i="30441"/>
  <c r="V1089" i="30441" s="1"/>
  <c r="U1129" i="30441"/>
  <c r="V1129" i="30441" s="1"/>
  <c r="U1140" i="30441"/>
  <c r="V1140" i="30441" s="1"/>
  <c r="U1274" i="30449"/>
  <c r="V686" i="30449"/>
  <c r="V687" i="30449"/>
  <c r="I58" i="30450"/>
  <c r="M58" i="30450" s="1"/>
  <c r="V300" i="30449"/>
  <c r="V299" i="30449"/>
  <c r="U299" i="30449"/>
  <c r="W54" i="30450" s="1"/>
  <c r="AA54" i="30450" s="1"/>
  <c r="U497" i="30449"/>
  <c r="I985" i="30447"/>
  <c r="K985" i="30447" s="1"/>
  <c r="P985" i="30447"/>
  <c r="D985" i="30447"/>
  <c r="I953" i="30447"/>
  <c r="K953" i="30447" s="1"/>
  <c r="D953" i="30447"/>
  <c r="I930" i="30447"/>
  <c r="K930" i="30447" s="1"/>
  <c r="O930" i="30447"/>
  <c r="E930" i="30447"/>
  <c r="C930" i="30447"/>
  <c r="F930" i="30447"/>
  <c r="D930" i="30447"/>
  <c r="I911" i="30447"/>
  <c r="K911" i="30447" s="1"/>
  <c r="E911" i="30447"/>
  <c r="F911" i="30447"/>
  <c r="C911" i="30447"/>
  <c r="D911" i="30447"/>
  <c r="I730" i="30447"/>
  <c r="K730" i="30447" s="1"/>
  <c r="P730" i="30447"/>
  <c r="I726" i="30447"/>
  <c r="K726" i="30447" s="1"/>
  <c r="F726" i="30447"/>
  <c r="I407" i="30447"/>
  <c r="K407" i="30447" s="1"/>
  <c r="Q407" i="30447"/>
  <c r="R407" i="30447" s="1"/>
  <c r="C407" i="30447"/>
  <c r="I272" i="30447"/>
  <c r="K272" i="30447" s="1"/>
  <c r="Q272" i="30447"/>
  <c r="R272" i="30447" s="1"/>
  <c r="J272" i="30447"/>
  <c r="M272" i="30447" s="1"/>
  <c r="U1244" i="30449"/>
  <c r="V395" i="30449"/>
  <c r="O866" i="30447"/>
  <c r="I1058" i="30447"/>
  <c r="K1058" i="30447" s="1"/>
  <c r="I1047" i="30447"/>
  <c r="K1047" i="30447" s="1"/>
  <c r="O289" i="30447"/>
  <c r="O562" i="30447"/>
  <c r="P35" i="30447"/>
  <c r="P610" i="30447"/>
  <c r="P911" i="30447"/>
  <c r="P932" i="30447"/>
  <c r="O936" i="30447"/>
  <c r="P1015" i="30447"/>
  <c r="P1088" i="30447"/>
  <c r="O685" i="30447"/>
  <c r="P37" i="30447"/>
  <c r="P383" i="30447"/>
  <c r="O569" i="30447"/>
  <c r="O663" i="30447"/>
  <c r="O823" i="30447"/>
  <c r="P1054" i="30447"/>
  <c r="Q1058" i="30447"/>
  <c r="R1058" i="30447" s="1"/>
  <c r="D331" i="30447"/>
  <c r="P331" i="30447"/>
  <c r="P333" i="30447"/>
  <c r="O431" i="30447"/>
  <c r="P763" i="30447"/>
  <c r="O949" i="30447"/>
  <c r="O953" i="30447"/>
  <c r="P270" i="30447"/>
  <c r="O272" i="30447"/>
  <c r="P416" i="30447"/>
  <c r="P418" i="30447"/>
  <c r="O420" i="30447"/>
  <c r="O606" i="30447"/>
  <c r="P658" i="30447"/>
  <c r="D799" i="30447"/>
  <c r="C980" i="30447"/>
  <c r="G980" i="30447" s="1"/>
  <c r="J996" i="30447"/>
  <c r="M996" i="30447" s="1"/>
  <c r="Q602" i="30447"/>
  <c r="R602" i="30447" s="1"/>
  <c r="F646" i="30447"/>
  <c r="F947" i="30447"/>
  <c r="D1031" i="30447"/>
  <c r="J303" i="30447"/>
  <c r="M303" i="30447" s="1"/>
  <c r="J660" i="30447"/>
  <c r="M660" i="30447" s="1"/>
  <c r="Q825" i="30447"/>
  <c r="R825" i="30447" s="1"/>
  <c r="C303" i="30447"/>
  <c r="P303" i="30447"/>
  <c r="J565" i="30447"/>
  <c r="M565" i="30447" s="1"/>
  <c r="F267" i="30447"/>
  <c r="G267" i="30447" s="1"/>
  <c r="P267" i="30447"/>
  <c r="F389" i="30447"/>
  <c r="D391" i="30447"/>
  <c r="O700" i="30447"/>
  <c r="F1013" i="30447"/>
  <c r="G1013" i="30447" s="1"/>
  <c r="O1013" i="30447"/>
  <c r="C825" i="30447"/>
  <c r="E565" i="30447"/>
  <c r="P825" i="30447"/>
  <c r="P660" i="30447"/>
  <c r="C726" i="30447"/>
  <c r="D823" i="30447"/>
  <c r="Q823" i="30447"/>
  <c r="R823" i="30447" s="1"/>
  <c r="C832" i="30447"/>
  <c r="G832" i="30447" s="1"/>
  <c r="E834" i="30447"/>
  <c r="Q949" i="30447"/>
  <c r="R949" i="30447" s="1"/>
  <c r="F1093" i="30447"/>
  <c r="D658" i="30447"/>
  <c r="E819" i="30447"/>
  <c r="E859" i="30447"/>
  <c r="F1015" i="30447"/>
  <c r="J1047" i="30447"/>
  <c r="M1047" i="30447" s="1"/>
  <c r="F1029" i="30447"/>
  <c r="G1029" i="30447" s="1"/>
  <c r="J1031" i="30447"/>
  <c r="M1031" i="30447" s="1"/>
  <c r="F996" i="30447"/>
  <c r="G996" i="30447" s="1"/>
  <c r="F329" i="30447"/>
  <c r="Q726" i="30447"/>
  <c r="R726" i="30447" s="1"/>
  <c r="J728" i="30447"/>
  <c r="M728" i="30447" s="1"/>
  <c r="C763" i="30447"/>
  <c r="G763" i="30447" s="1"/>
  <c r="F33" i="30447"/>
  <c r="Q35" i="30447"/>
  <c r="R35" i="30447" s="1"/>
  <c r="Q832" i="30447"/>
  <c r="R832" i="30447" s="1"/>
  <c r="C749" i="30447"/>
  <c r="F859" i="30447"/>
  <c r="Q416" i="30447"/>
  <c r="R416" i="30447" s="1"/>
  <c r="D678" i="30447"/>
  <c r="E680" i="30447"/>
  <c r="E1047" i="30447"/>
  <c r="J795" i="30447"/>
  <c r="M795" i="30447" s="1"/>
  <c r="E700" i="30447"/>
  <c r="D300" i="30447"/>
  <c r="E795" i="30447"/>
  <c r="X70" i="30454"/>
  <c r="W69" i="30450" s="1"/>
  <c r="AA69" i="30450" s="1"/>
  <c r="Y94" i="30454"/>
  <c r="Q1013" i="30447"/>
  <c r="R1013" i="30447" s="1"/>
  <c r="D830" i="30447"/>
  <c r="J37" i="30447"/>
  <c r="M37" i="30447" s="1"/>
  <c r="E747" i="30447"/>
  <c r="E951" i="30447"/>
  <c r="J806" i="30447"/>
  <c r="M806" i="30447" s="1"/>
  <c r="E656" i="30447"/>
  <c r="Q658" i="30447"/>
  <c r="R658" i="30447" s="1"/>
  <c r="F806" i="30447"/>
  <c r="Q806" i="30447"/>
  <c r="R806" i="30447" s="1"/>
  <c r="E830" i="30447"/>
  <c r="F830" i="30447"/>
  <c r="D751" i="30447"/>
  <c r="Q37" i="30447"/>
  <c r="R37" i="30447" s="1"/>
  <c r="E346" i="30447"/>
  <c r="D714" i="30447"/>
  <c r="E751" i="30447"/>
  <c r="D908" i="30447"/>
  <c r="D654" i="30447"/>
  <c r="F654" i="30447"/>
  <c r="G654" i="30447" s="1"/>
  <c r="Q700" i="30447"/>
  <c r="R700" i="30447" s="1"/>
  <c r="J804" i="30447"/>
  <c r="M804" i="30447" s="1"/>
  <c r="Q804" i="30447"/>
  <c r="R804" i="30447" s="1"/>
  <c r="J821" i="30447"/>
  <c r="M821" i="30447" s="1"/>
  <c r="E821" i="30447"/>
  <c r="F77" i="30450"/>
  <c r="J77" i="30450" s="1"/>
  <c r="Y226" i="30454"/>
  <c r="F68" i="30450"/>
  <c r="J68" i="30450" s="1"/>
  <c r="C685" i="30447"/>
  <c r="E1044" i="30447"/>
  <c r="D728" i="30447"/>
  <c r="J602" i="30447"/>
  <c r="M602" i="30447" s="1"/>
  <c r="F317" i="30447"/>
  <c r="G317" i="30447" s="1"/>
  <c r="Q317" i="30447"/>
  <c r="R317" i="30447" s="1"/>
  <c r="C431" i="30447"/>
  <c r="G431" i="30447" s="1"/>
  <c r="E569" i="30447"/>
  <c r="E602" i="30447"/>
  <c r="J338" i="30447"/>
  <c r="M338" i="30447" s="1"/>
  <c r="J819" i="30447"/>
  <c r="M819" i="30447" s="1"/>
  <c r="J911" i="30447"/>
  <c r="M911" i="30447" s="1"/>
  <c r="J951" i="30447"/>
  <c r="M951" i="30447" s="1"/>
  <c r="J1088" i="30447"/>
  <c r="M1088" i="30447" s="1"/>
  <c r="J985" i="30447"/>
  <c r="M985" i="30447" s="1"/>
  <c r="J389" i="30447"/>
  <c r="M389" i="30447" s="1"/>
  <c r="F1088" i="30447"/>
  <c r="F799" i="30447"/>
  <c r="F660" i="30447"/>
  <c r="F338" i="30447"/>
  <c r="D420" i="30447"/>
  <c r="D763" i="30447"/>
  <c r="E894" i="30447"/>
  <c r="D685" i="30447"/>
  <c r="C1044" i="30447"/>
  <c r="E799" i="30447"/>
  <c r="C289" i="30447"/>
  <c r="G289" i="30447" s="1"/>
  <c r="C420" i="30447"/>
  <c r="G420" i="30447" s="1"/>
  <c r="F407" i="30447"/>
  <c r="Q953" i="30447"/>
  <c r="R953" i="30447" s="1"/>
  <c r="Q289" i="30447"/>
  <c r="R289" i="30447" s="1"/>
  <c r="C678" i="30447"/>
  <c r="E272" i="30447"/>
  <c r="U1078" i="30441"/>
  <c r="V1078" i="30441" s="1"/>
  <c r="U1087" i="30441"/>
  <c r="V1087" i="30441" s="1"/>
  <c r="U1146" i="30441"/>
  <c r="V1146" i="30441" s="1"/>
  <c r="U1156" i="30441"/>
  <c r="V1156" i="30441" s="1"/>
  <c r="U1076" i="30441"/>
  <c r="V1076" i="30441" s="1"/>
  <c r="U1143" i="30441"/>
  <c r="V1143" i="30441" s="1"/>
  <c r="U1117" i="30441"/>
  <c r="V1117" i="30441" s="1"/>
  <c r="U1144" i="30441"/>
  <c r="V1144" i="30441" s="1"/>
  <c r="U1091" i="30441"/>
  <c r="V1091" i="30441" s="1"/>
  <c r="U1106" i="30441"/>
  <c r="V1106" i="30441" s="1"/>
  <c r="U1097" i="30441"/>
  <c r="V1097" i="30441" s="1"/>
  <c r="U1150" i="30441"/>
  <c r="V1150" i="30441" s="1"/>
  <c r="U937" i="30441"/>
  <c r="V937" i="30441" s="1"/>
  <c r="U893" i="30441"/>
  <c r="V893" i="30441" s="1"/>
  <c r="U954" i="30441"/>
  <c r="V954" i="30441" s="1"/>
  <c r="U943" i="30441"/>
  <c r="V943" i="30441" s="1"/>
  <c r="U341" i="30441"/>
  <c r="V341" i="30441" s="1"/>
  <c r="U177" i="30441"/>
  <c r="V177" i="30441" s="1"/>
  <c r="U881" i="30441"/>
  <c r="V881" i="30441" s="1"/>
  <c r="U928" i="30441"/>
  <c r="V928" i="30441" s="1"/>
  <c r="G39" i="30450"/>
  <c r="K39" i="30450" s="1"/>
  <c r="U1214" i="30449"/>
  <c r="U1205" i="30449"/>
  <c r="U221" i="30449"/>
  <c r="G56" i="30450"/>
  <c r="K56" i="30450" s="1"/>
  <c r="U530" i="30449"/>
  <c r="U870" i="30449"/>
  <c r="U60" i="30450" s="1"/>
  <c r="Y60" i="30450" s="1"/>
  <c r="U339" i="30441"/>
  <c r="V339" i="30441" s="1"/>
  <c r="U706" i="30441"/>
  <c r="V706" i="30441" s="1"/>
  <c r="U703" i="30441"/>
  <c r="V703" i="30441" s="1"/>
  <c r="U737" i="30441"/>
  <c r="V737" i="30441" s="1"/>
  <c r="U730" i="30441"/>
  <c r="V730" i="30441" s="1"/>
  <c r="U680" i="30441"/>
  <c r="V45" i="30450" s="1"/>
  <c r="Z45" i="30450" s="1"/>
  <c r="U718" i="30441"/>
  <c r="V718" i="30441" s="1"/>
  <c r="U723" i="30441"/>
  <c r="V723" i="30441" s="1"/>
  <c r="U704" i="30441"/>
  <c r="V704" i="30441" s="1"/>
  <c r="U1110" i="30441"/>
  <c r="V1110" i="30441" s="1"/>
  <c r="U1096" i="30441"/>
  <c r="V1096" i="30441" s="1"/>
  <c r="V780" i="30441"/>
  <c r="V779" i="30441"/>
  <c r="U779" i="30441"/>
  <c r="W46" i="30450" s="1"/>
  <c r="AA46" i="30450" s="1"/>
  <c r="U720" i="30441"/>
  <c r="V720" i="30441" s="1"/>
  <c r="U697" i="30441"/>
  <c r="V697" i="30441" s="1"/>
  <c r="V9" i="30449"/>
  <c r="U8" i="30449"/>
  <c r="V51" i="30450" s="1"/>
  <c r="Z51" i="30450" s="1"/>
  <c r="U68" i="30449"/>
  <c r="U98" i="30449"/>
  <c r="U56" i="30449"/>
  <c r="U41" i="30449"/>
  <c r="U14" i="30449"/>
  <c r="X51" i="30450" s="1"/>
  <c r="AB51" i="30450" s="1"/>
  <c r="G51" i="30450"/>
  <c r="K51" i="30450" s="1"/>
  <c r="U515" i="30449"/>
  <c r="V583" i="30449"/>
  <c r="V582" i="30449"/>
  <c r="U17" i="30449"/>
  <c r="U1283" i="30449"/>
  <c r="U29" i="30449"/>
  <c r="I1041" i="30447"/>
  <c r="K1041" i="30447" s="1"/>
  <c r="O1041" i="30447"/>
  <c r="F1041" i="30447"/>
  <c r="P1041" i="30447"/>
  <c r="C1041" i="30447"/>
  <c r="D1041" i="30447"/>
  <c r="J1041" i="30447"/>
  <c r="M1041" i="30447" s="1"/>
  <c r="I978" i="30447"/>
  <c r="K978" i="30447" s="1"/>
  <c r="O978" i="30447"/>
  <c r="I922" i="30447"/>
  <c r="K922" i="30447" s="1"/>
  <c r="P922" i="30447"/>
  <c r="I916" i="30447"/>
  <c r="K916" i="30447" s="1"/>
  <c r="C916" i="30447"/>
  <c r="E916" i="30447"/>
  <c r="F916" i="30447"/>
  <c r="I794" i="30447"/>
  <c r="K794" i="30447" s="1"/>
  <c r="F794" i="30447"/>
  <c r="P794" i="30447"/>
  <c r="E794" i="30447"/>
  <c r="C794" i="30447"/>
  <c r="G794" i="30447" s="1"/>
  <c r="J794" i="30447"/>
  <c r="M794" i="30447" s="1"/>
  <c r="C782" i="30447"/>
  <c r="G782" i="30447" s="1"/>
  <c r="I782" i="30447"/>
  <c r="K782" i="30447" s="1"/>
  <c r="I780" i="30447"/>
  <c r="K780" i="30447" s="1"/>
  <c r="Q780" i="30447"/>
  <c r="R780" i="30447" s="1"/>
  <c r="I542" i="30447"/>
  <c r="K542" i="30447" s="1"/>
  <c r="E542" i="30447"/>
  <c r="Q542" i="30447"/>
  <c r="R542" i="30447" s="1"/>
  <c r="C542" i="30447"/>
  <c r="G542" i="30447" s="1"/>
  <c r="I525" i="30447"/>
  <c r="K525" i="30447" s="1"/>
  <c r="P525" i="30447"/>
  <c r="E525" i="30447"/>
  <c r="C525" i="30447"/>
  <c r="G525" i="30447" s="1"/>
  <c r="I460" i="30447"/>
  <c r="K460" i="30447" s="1"/>
  <c r="P460" i="30447"/>
  <c r="O460" i="30447"/>
  <c r="Q460" i="30447"/>
  <c r="R460" i="30447" s="1"/>
  <c r="F460" i="30447"/>
  <c r="C460" i="30447"/>
  <c r="I445" i="30447"/>
  <c r="K445" i="30447" s="1"/>
  <c r="C445" i="30447"/>
  <c r="G445" i="30447" s="1"/>
  <c r="I279" i="30447"/>
  <c r="K279" i="30447" s="1"/>
  <c r="Q279" i="30447"/>
  <c r="R279" i="30447" s="1"/>
  <c r="D279" i="30447"/>
  <c r="C279" i="30447"/>
  <c r="G279" i="30447" s="1"/>
  <c r="I240" i="30447"/>
  <c r="K240" i="30447" s="1"/>
  <c r="J240" i="30447"/>
  <c r="M240" i="30447" s="1"/>
  <c r="I230" i="30447"/>
  <c r="K230" i="30447" s="1"/>
  <c r="E230" i="30447"/>
  <c r="C230" i="30447"/>
  <c r="G230" i="30447" s="1"/>
  <c r="D230" i="30447"/>
  <c r="I228" i="30447"/>
  <c r="K228" i="30447" s="1"/>
  <c r="Q228" i="30447"/>
  <c r="R228" i="30447" s="1"/>
  <c r="D228" i="30447"/>
  <c r="I225" i="30447"/>
  <c r="K225" i="30447" s="1"/>
  <c r="Q225" i="30447"/>
  <c r="R225" i="30447" s="1"/>
  <c r="I223" i="30447"/>
  <c r="K223" i="30447" s="1"/>
  <c r="E223" i="30447"/>
  <c r="F223" i="30447"/>
  <c r="C223" i="30447"/>
  <c r="G223" i="30447" s="1"/>
  <c r="I221" i="30447"/>
  <c r="K221" i="30447" s="1"/>
  <c r="Q221" i="30447"/>
  <c r="R221" i="30447" s="1"/>
  <c r="C221" i="30447"/>
  <c r="G221" i="30447" s="1"/>
  <c r="I195" i="30447"/>
  <c r="K195" i="30447" s="1"/>
  <c r="D195" i="30447"/>
  <c r="I121" i="30447"/>
  <c r="K121" i="30447" s="1"/>
  <c r="P121" i="30447"/>
  <c r="I119" i="30447"/>
  <c r="K119" i="30447" s="1"/>
  <c r="D119" i="30447"/>
  <c r="E119" i="30447"/>
  <c r="I20" i="30447"/>
  <c r="K20" i="30447" s="1"/>
  <c r="P20" i="30447"/>
  <c r="C13" i="30452" s="1"/>
  <c r="Q20" i="30447"/>
  <c r="R20" i="30447" s="1"/>
  <c r="I18" i="30447"/>
  <c r="K18" i="30447" s="1"/>
  <c r="D18" i="30447"/>
  <c r="I16" i="30447"/>
  <c r="K16" i="30447" s="1"/>
  <c r="E16" i="30447"/>
  <c r="F16" i="30447"/>
  <c r="C16" i="30447"/>
  <c r="I14" i="30447"/>
  <c r="K14" i="30447" s="1"/>
  <c r="E14" i="30447"/>
  <c r="F14" i="30447"/>
  <c r="G14" i="30447" s="1"/>
  <c r="I12" i="30447"/>
  <c r="K12" i="30447" s="1"/>
  <c r="E12" i="30447"/>
  <c r="F12" i="30447"/>
  <c r="G12" i="30447" s="1"/>
  <c r="J12" i="30447"/>
  <c r="M12" i="30447" s="1"/>
  <c r="V12" i="30441"/>
  <c r="H38" i="30450"/>
  <c r="L38" i="30450" s="1"/>
  <c r="V11" i="30441"/>
  <c r="U26" i="30449"/>
  <c r="U35" i="30449"/>
  <c r="U47" i="30449"/>
  <c r="U65" i="30449"/>
  <c r="U77" i="30449"/>
  <c r="V204" i="30449"/>
  <c r="V206" i="30449"/>
  <c r="V207" i="30449"/>
  <c r="U215" i="30449"/>
  <c r="U227" i="30449"/>
  <c r="T653" i="30449"/>
  <c r="U653" i="30449" s="1"/>
  <c r="T656" i="30449"/>
  <c r="U656" i="30449" s="1"/>
  <c r="T665" i="30449"/>
  <c r="U665" i="30449" s="1"/>
  <c r="T668" i="30449"/>
  <c r="U668" i="30449" s="1"/>
  <c r="T680" i="30449"/>
  <c r="U716" i="30449" s="1"/>
  <c r="V684" i="30449"/>
  <c r="V683" i="30449"/>
  <c r="T689" i="30449"/>
  <c r="T692" i="30449"/>
  <c r="T704" i="30449"/>
  <c r="T707" i="30449"/>
  <c r="T719" i="30449"/>
  <c r="T728" i="30449"/>
  <c r="T731" i="30449"/>
  <c r="T776" i="30449"/>
  <c r="U863" i="30449" s="1"/>
  <c r="T779" i="30449"/>
  <c r="U788" i="30449"/>
  <c r="U1217" i="30449"/>
  <c r="V8" i="30449"/>
  <c r="V15" i="30441"/>
  <c r="V14" i="30441"/>
  <c r="I38" i="30450"/>
  <c r="M38" i="30450" s="1"/>
  <c r="V1160" i="30449"/>
  <c r="V1161" i="30449"/>
  <c r="G63" i="30450"/>
  <c r="K63" i="30450" s="1"/>
  <c r="U1187" i="30449"/>
  <c r="U1175" i="30449"/>
  <c r="P1093" i="30447"/>
  <c r="I1093" i="30447"/>
  <c r="K1093" i="30447" s="1"/>
  <c r="O1093" i="30447"/>
  <c r="O1058" i="30447"/>
  <c r="P1058" i="30447"/>
  <c r="I1054" i="30447"/>
  <c r="K1054" i="30447" s="1"/>
  <c r="Q1054" i="30447"/>
  <c r="R1054" i="30447" s="1"/>
  <c r="C1054" i="30447"/>
  <c r="E1054" i="30447"/>
  <c r="D1054" i="30447"/>
  <c r="Q936" i="30447"/>
  <c r="R936" i="30447" s="1"/>
  <c r="D936" i="30447"/>
  <c r="E936" i="30447"/>
  <c r="D925" i="30447"/>
  <c r="I925" i="30447"/>
  <c r="K925" i="30447" s="1"/>
  <c r="I866" i="30447"/>
  <c r="K866" i="30447" s="1"/>
  <c r="P866" i="30447"/>
  <c r="I714" i="30447"/>
  <c r="K714" i="30447" s="1"/>
  <c r="P714" i="30447"/>
  <c r="I680" i="30447"/>
  <c r="K680" i="30447" s="1"/>
  <c r="Q680" i="30447"/>
  <c r="R680" i="30447" s="1"/>
  <c r="C680" i="30447"/>
  <c r="I636" i="30447"/>
  <c r="K636" i="30447" s="1"/>
  <c r="P636" i="30447"/>
  <c r="D636" i="30447"/>
  <c r="O636" i="30447"/>
  <c r="F610" i="30447"/>
  <c r="G610" i="30447" s="1"/>
  <c r="I610" i="30447"/>
  <c r="K610" i="30447" s="1"/>
  <c r="I577" i="30447"/>
  <c r="K577" i="30447" s="1"/>
  <c r="E577" i="30447"/>
  <c r="Q577" i="30447"/>
  <c r="R577" i="30447" s="1"/>
  <c r="C577" i="30447"/>
  <c r="I569" i="30447"/>
  <c r="K569" i="30447" s="1"/>
  <c r="D569" i="30447"/>
  <c r="F565" i="30447"/>
  <c r="I565" i="30447"/>
  <c r="K565" i="30447" s="1"/>
  <c r="I413" i="30447"/>
  <c r="K413" i="30447" s="1"/>
  <c r="O413" i="30447"/>
  <c r="P413" i="30447"/>
  <c r="D413" i="30447"/>
  <c r="E413" i="30447"/>
  <c r="C413" i="30447"/>
  <c r="I394" i="30447"/>
  <c r="K394" i="30447" s="1"/>
  <c r="Q394" i="30447"/>
  <c r="R394" i="30447" s="1"/>
  <c r="C394" i="30447"/>
  <c r="G394" i="30447" s="1"/>
  <c r="I391" i="30447"/>
  <c r="K391" i="30447" s="1"/>
  <c r="E391" i="30447"/>
  <c r="I385" i="30447"/>
  <c r="K385" i="30447" s="1"/>
  <c r="Q385" i="30447"/>
  <c r="R385" i="30447" s="1"/>
  <c r="D385" i="30447"/>
  <c r="E385" i="30447"/>
  <c r="I356" i="30447"/>
  <c r="K356" i="30447" s="1"/>
  <c r="E356" i="30447"/>
  <c r="I338" i="30447"/>
  <c r="K338" i="30447" s="1"/>
  <c r="Q338" i="30447"/>
  <c r="R338" i="30447" s="1"/>
  <c r="E338" i="30447"/>
  <c r="C338" i="30447"/>
  <c r="G338" i="30447" s="1"/>
  <c r="I333" i="30447"/>
  <c r="K333" i="30447" s="1"/>
  <c r="J333" i="30447"/>
  <c r="M333" i="30447" s="1"/>
  <c r="I329" i="30447"/>
  <c r="K329" i="30447" s="1"/>
  <c r="O329" i="30447"/>
  <c r="J329" i="30447"/>
  <c r="M329" i="30447" s="1"/>
  <c r="I317" i="30447"/>
  <c r="K317" i="30447" s="1"/>
  <c r="E317" i="30447"/>
  <c r="I298" i="30447"/>
  <c r="K298" i="30447" s="1"/>
  <c r="C298" i="30447"/>
  <c r="G298" i="30447" s="1"/>
  <c r="I291" i="30447"/>
  <c r="K291" i="30447" s="1"/>
  <c r="D291" i="30447"/>
  <c r="E291" i="30447"/>
  <c r="V390" i="30449"/>
  <c r="F55" i="30450"/>
  <c r="J55" i="30450" s="1"/>
  <c r="V488" i="30449"/>
  <c r="U563" i="30449"/>
  <c r="U488" i="30449"/>
  <c r="V56" i="30450" s="1"/>
  <c r="Z56" i="30450" s="1"/>
  <c r="U524" i="30449"/>
  <c r="U500" i="30449"/>
  <c r="V876" i="30449"/>
  <c r="V875" i="30449"/>
  <c r="U923" i="30449"/>
  <c r="U953" i="30449"/>
  <c r="U1247" i="30449"/>
  <c r="V1256" i="30449"/>
  <c r="U1286" i="30449"/>
  <c r="U1304" i="30449"/>
  <c r="U1262" i="30449"/>
  <c r="X64" i="30450" s="1"/>
  <c r="AB64" i="30450" s="1"/>
  <c r="U1310" i="30449"/>
  <c r="U1343" i="30449"/>
  <c r="U1322" i="30449"/>
  <c r="U1280" i="30449"/>
  <c r="T1334" i="30449"/>
  <c r="U1334" i="30449" s="1"/>
  <c r="U1268" i="30449"/>
  <c r="V1257" i="30449"/>
  <c r="P291" i="30447"/>
  <c r="P300" i="30447"/>
  <c r="O338" i="30447"/>
  <c r="O356" i="30447"/>
  <c r="P346" i="30447"/>
  <c r="P358" i="30447"/>
  <c r="O610" i="30447"/>
  <c r="O747" i="30447"/>
  <c r="O795" i="30447"/>
  <c r="O908" i="30447"/>
  <c r="O925" i="30447"/>
  <c r="P936" i="30447"/>
  <c r="O37" i="30447"/>
  <c r="O680" i="30447"/>
  <c r="O1054" i="30447"/>
  <c r="F577" i="30447"/>
  <c r="O849" i="30447"/>
  <c r="P329" i="30447"/>
  <c r="O333" i="30447"/>
  <c r="E802" i="30447"/>
  <c r="P938" i="30447"/>
  <c r="E606" i="30447"/>
  <c r="P799" i="30447"/>
  <c r="P1047" i="30447"/>
  <c r="P389" i="30447"/>
  <c r="C565" i="30447"/>
  <c r="O660" i="30447"/>
  <c r="D749" i="30447"/>
  <c r="C1093" i="30447"/>
  <c r="G1093" i="30447" s="1"/>
  <c r="F685" i="30447"/>
  <c r="C1015" i="30447"/>
  <c r="G1015" i="30447" s="1"/>
  <c r="D832" i="30447"/>
  <c r="F894" i="30447"/>
  <c r="C1047" i="30447"/>
  <c r="G1047" i="30447" s="1"/>
  <c r="C866" i="30447"/>
  <c r="G866" i="30447" s="1"/>
  <c r="Q866" i="30447"/>
  <c r="R866" i="30447" s="1"/>
  <c r="F680" i="30447"/>
  <c r="F908" i="30447"/>
  <c r="E908" i="30447"/>
  <c r="Y46" i="30454"/>
  <c r="Q830" i="30447"/>
  <c r="R830" i="30447" s="1"/>
  <c r="D562" i="30447"/>
  <c r="D335" i="30447"/>
  <c r="F714" i="30447"/>
  <c r="F751" i="30447"/>
  <c r="X225" i="30454"/>
  <c r="U77" i="30450" s="1"/>
  <c r="Y77" i="30450" s="1"/>
  <c r="Q938" i="30447"/>
  <c r="R938" i="30447" s="1"/>
  <c r="F569" i="30447"/>
  <c r="G569" i="30447" s="1"/>
  <c r="C602" i="30447"/>
  <c r="J925" i="30447"/>
  <c r="M925" i="30447" s="1"/>
  <c r="D610" i="30447"/>
  <c r="C385" i="30447"/>
  <c r="G385" i="30447" s="1"/>
  <c r="J866" i="30447"/>
  <c r="M866" i="30447" s="1"/>
  <c r="F802" i="30447"/>
  <c r="F413" i="30447"/>
  <c r="U875" i="30449"/>
  <c r="W60" i="30450" s="1"/>
  <c r="AA60" i="30450" s="1"/>
  <c r="U1184" i="30449"/>
  <c r="U1331" i="30449"/>
  <c r="U771" i="30441"/>
  <c r="V771" i="30441" s="1"/>
  <c r="U767" i="30441"/>
  <c r="V767" i="30441" s="1"/>
  <c r="V1071" i="30441"/>
  <c r="V1070" i="30441"/>
  <c r="I49" i="30450"/>
  <c r="M49" i="30450" s="1"/>
  <c r="U1070" i="30441"/>
  <c r="X49" i="30450" s="1"/>
  <c r="AB49" i="30450" s="1"/>
  <c r="V972" i="30441"/>
  <c r="H48" i="30450"/>
  <c r="L48" i="30450" s="1"/>
  <c r="V873" i="30441"/>
  <c r="V872" i="30441"/>
  <c r="U959" i="30441"/>
  <c r="V959" i="30441" s="1"/>
  <c r="U907" i="30441"/>
  <c r="V907" i="30441" s="1"/>
  <c r="U921" i="30441"/>
  <c r="V921" i="30441" s="1"/>
  <c r="U927" i="30441"/>
  <c r="V927" i="30441" s="1"/>
  <c r="U898" i="30441"/>
  <c r="V898" i="30441" s="1"/>
  <c r="U940" i="30441"/>
  <c r="V940" i="30441" s="1"/>
  <c r="U965" i="30441"/>
  <c r="V965" i="30441" s="1"/>
  <c r="U929" i="30441"/>
  <c r="V929" i="30441" s="1"/>
  <c r="U906" i="30441"/>
  <c r="V906" i="30441" s="1"/>
  <c r="U885" i="30441"/>
  <c r="V885" i="30441" s="1"/>
  <c r="U924" i="30441"/>
  <c r="V924" i="30441" s="1"/>
  <c r="U958" i="30441"/>
  <c r="V958" i="30441" s="1"/>
  <c r="U950" i="30441"/>
  <c r="V950" i="30441" s="1"/>
  <c r="U952" i="30441"/>
  <c r="V952" i="30441" s="1"/>
  <c r="U897" i="30441"/>
  <c r="V897" i="30441" s="1"/>
  <c r="U872" i="30441"/>
  <c r="V47" i="30450" s="1"/>
  <c r="Z47" i="30450" s="1"/>
  <c r="U949" i="30441"/>
  <c r="V949" i="30441" s="1"/>
  <c r="U957" i="30441"/>
  <c r="V957" i="30441" s="1"/>
  <c r="U925" i="30441"/>
  <c r="V925" i="30441" s="1"/>
  <c r="U922" i="30441"/>
  <c r="V922" i="30441" s="1"/>
  <c r="U883" i="30441"/>
  <c r="V883" i="30441" s="1"/>
  <c r="U931" i="30441"/>
  <c r="V931" i="30441" s="1"/>
  <c r="U961" i="30441"/>
  <c r="V961" i="30441" s="1"/>
  <c r="U890" i="30441"/>
  <c r="V890" i="30441" s="1"/>
  <c r="U892" i="30441"/>
  <c r="V892" i="30441" s="1"/>
  <c r="U894" i="30441"/>
  <c r="V894" i="30441" s="1"/>
  <c r="U963" i="30441"/>
  <c r="V963" i="30441" s="1"/>
  <c r="U935" i="30441"/>
  <c r="V935" i="30441" s="1"/>
  <c r="G47" i="30450"/>
  <c r="K47" i="30450" s="1"/>
  <c r="U953" i="30441"/>
  <c r="V953" i="30441" s="1"/>
  <c r="U938" i="30441"/>
  <c r="V938" i="30441" s="1"/>
  <c r="U903" i="30441"/>
  <c r="V903" i="30441" s="1"/>
  <c r="U899" i="30441"/>
  <c r="V899" i="30441" s="1"/>
  <c r="U947" i="30441"/>
  <c r="V947" i="30441" s="1"/>
  <c r="U888" i="30441"/>
  <c r="V888" i="30441" s="1"/>
  <c r="U889" i="30441"/>
  <c r="V889" i="30441" s="1"/>
  <c r="U913" i="30441"/>
  <c r="V913" i="30441" s="1"/>
  <c r="V295" i="30449"/>
  <c r="V294" i="30449"/>
  <c r="F54" i="30450"/>
  <c r="J54" i="30450" s="1"/>
  <c r="U294" i="30449"/>
  <c r="U54" i="30450" s="1"/>
  <c r="Y54" i="30450" s="1"/>
  <c r="V207" i="30441"/>
  <c r="V206" i="30441"/>
  <c r="U206" i="30441"/>
  <c r="X40" i="30450" s="1"/>
  <c r="AB40" i="30450" s="1"/>
  <c r="V967" i="30449"/>
  <c r="V966" i="30449"/>
  <c r="F61" i="30450"/>
  <c r="J61" i="30450" s="1"/>
  <c r="I1036" i="30447"/>
  <c r="K1036" i="30447" s="1"/>
  <c r="Q1036" i="30447"/>
  <c r="R1036" i="30447" s="1"/>
  <c r="D1036" i="30447"/>
  <c r="E1036" i="30447"/>
  <c r="J1036" i="30447"/>
  <c r="M1036" i="30447" s="1"/>
  <c r="Q980" i="30447"/>
  <c r="R980" i="30447" s="1"/>
  <c r="I980" i="30447"/>
  <c r="K980" i="30447" s="1"/>
  <c r="I646" i="30447"/>
  <c r="K646" i="30447" s="1"/>
  <c r="Q646" i="30447"/>
  <c r="R646" i="30447" s="1"/>
  <c r="I418" i="30447"/>
  <c r="K418" i="30447" s="1"/>
  <c r="Q418" i="30447"/>
  <c r="R418" i="30447" s="1"/>
  <c r="I270" i="30447"/>
  <c r="K270" i="30447" s="1"/>
  <c r="F270" i="30447"/>
  <c r="I258" i="30447"/>
  <c r="K258" i="30447" s="1"/>
  <c r="D258" i="30447"/>
  <c r="I57" i="30447"/>
  <c r="K57" i="30447" s="1"/>
  <c r="P57" i="30447"/>
  <c r="V392" i="30449"/>
  <c r="U467" i="30449"/>
  <c r="U464" i="30449"/>
  <c r="U455" i="30449"/>
  <c r="U794" i="30449"/>
  <c r="O317" i="30447"/>
  <c r="P338" i="30447"/>
  <c r="P356" i="30447"/>
  <c r="P385" i="30447"/>
  <c r="P407" i="30447"/>
  <c r="P728" i="30447"/>
  <c r="P747" i="30447"/>
  <c r="P751" i="30447"/>
  <c r="P795" i="30447"/>
  <c r="P804" i="30447"/>
  <c r="P819" i="30447"/>
  <c r="P908" i="30447"/>
  <c r="P925" i="30447"/>
  <c r="P289" i="30447"/>
  <c r="P298" i="30447"/>
  <c r="P317" i="30447"/>
  <c r="P562" i="30447"/>
  <c r="O57" i="30447"/>
  <c r="O33" i="30447"/>
  <c r="O310" i="30447"/>
  <c r="O985" i="30447"/>
  <c r="O577" i="30447"/>
  <c r="O678" i="30447"/>
  <c r="O726" i="30447"/>
  <c r="O749" i="30447"/>
  <c r="O806" i="30447"/>
  <c r="O821" i="30447"/>
  <c r="O859" i="30447"/>
  <c r="O894" i="30447"/>
  <c r="O1044" i="30447"/>
  <c r="O714" i="30447"/>
  <c r="P569" i="30447"/>
  <c r="P663" i="30447"/>
  <c r="P823" i="30447"/>
  <c r="F331" i="30447"/>
  <c r="D333" i="30447"/>
  <c r="E335" i="30447"/>
  <c r="P431" i="30447"/>
  <c r="Q802" i="30447"/>
  <c r="R802" i="30447" s="1"/>
  <c r="C938" i="30447"/>
  <c r="P949" i="30447"/>
  <c r="P953" i="30447"/>
  <c r="D272" i="30447"/>
  <c r="P272" i="30447"/>
  <c r="E394" i="30447"/>
  <c r="J416" i="30447"/>
  <c r="M416" i="30447" s="1"/>
  <c r="F418" i="30447"/>
  <c r="G418" i="30447" s="1"/>
  <c r="P420" i="30447"/>
  <c r="P606" i="30447"/>
  <c r="O656" i="30447"/>
  <c r="C799" i="30447"/>
  <c r="G799" i="30447" s="1"/>
  <c r="O830" i="30447"/>
  <c r="O980" i="30447"/>
  <c r="O996" i="30447"/>
  <c r="P602" i="30447"/>
  <c r="E947" i="30447"/>
  <c r="C947" i="30447"/>
  <c r="J1029" i="30447"/>
  <c r="M1029" i="30447" s="1"/>
  <c r="O1031" i="30447"/>
  <c r="F825" i="30447"/>
  <c r="F303" i="30447"/>
  <c r="C660" i="30447"/>
  <c r="G660" i="30447" s="1"/>
  <c r="C646" i="30447"/>
  <c r="G646" i="30447" s="1"/>
  <c r="O646" i="30447"/>
  <c r="C258" i="30447"/>
  <c r="G258" i="30447" s="1"/>
  <c r="D267" i="30447"/>
  <c r="Q389" i="30447"/>
  <c r="R389" i="30447" s="1"/>
  <c r="E389" i="30447"/>
  <c r="O391" i="30447"/>
  <c r="P700" i="30447"/>
  <c r="P1013" i="30447"/>
  <c r="D565" i="30447"/>
  <c r="P565" i="30447"/>
  <c r="D726" i="30447"/>
  <c r="E925" i="30447"/>
  <c r="D431" i="30447"/>
  <c r="J431" i="30447"/>
  <c r="M431" i="30447" s="1"/>
  <c r="C658" i="30447"/>
  <c r="G658" i="30447" s="1"/>
  <c r="F823" i="30447"/>
  <c r="G823" i="30447" s="1"/>
  <c r="E823" i="30447"/>
  <c r="F834" i="30447"/>
  <c r="J949" i="30447"/>
  <c r="M949" i="30447" s="1"/>
  <c r="C270" i="30447"/>
  <c r="G270" i="30447" s="1"/>
  <c r="D57" i="30447"/>
  <c r="C57" i="30447"/>
  <c r="G57" i="30447" s="1"/>
  <c r="E685" i="30447"/>
  <c r="D1027" i="30447"/>
  <c r="J834" i="30447"/>
  <c r="M834" i="30447" s="1"/>
  <c r="E1029" i="30447"/>
  <c r="Q1031" i="30447"/>
  <c r="R1031" i="30447" s="1"/>
  <c r="F1031" i="30447"/>
  <c r="G1031" i="30447" s="1"/>
  <c r="Q1047" i="30447"/>
  <c r="R1047" i="30447" s="1"/>
  <c r="D1015" i="30447"/>
  <c r="J1027" i="30447"/>
  <c r="M1027" i="30447" s="1"/>
  <c r="D996" i="30447"/>
  <c r="C33" i="30447"/>
  <c r="F728" i="30447"/>
  <c r="G728" i="30447" s="1"/>
  <c r="J730" i="30447"/>
  <c r="M730" i="30447" s="1"/>
  <c r="Q730" i="30447"/>
  <c r="R730" i="30447" s="1"/>
  <c r="E763" i="30447"/>
  <c r="Q763" i="30447"/>
  <c r="R763" i="30447" s="1"/>
  <c r="C37" i="30447"/>
  <c r="G37" i="30447" s="1"/>
  <c r="Q33" i="30447"/>
  <c r="R33" i="30447" s="1"/>
  <c r="E35" i="30447"/>
  <c r="E866" i="30447"/>
  <c r="E832" i="30447"/>
  <c r="Q985" i="30447"/>
  <c r="R985" i="30447" s="1"/>
  <c r="F678" i="30447"/>
  <c r="F636" i="30447"/>
  <c r="Q894" i="30447"/>
  <c r="R894" i="30447" s="1"/>
  <c r="C953" i="30447"/>
  <c r="G953" i="30447" s="1"/>
  <c r="C700" i="30447"/>
  <c r="G700" i="30447" s="1"/>
  <c r="C1058" i="30447"/>
  <c r="C908" i="30447"/>
  <c r="J1058" i="30447"/>
  <c r="M1058" i="30447" s="1"/>
  <c r="Q908" i="30447"/>
  <c r="R908" i="30447" s="1"/>
  <c r="F1058" i="30447"/>
  <c r="D298" i="30447"/>
  <c r="C300" i="30447"/>
  <c r="G300" i="30447" s="1"/>
  <c r="D795" i="30447"/>
  <c r="Y68" i="30454"/>
  <c r="Y134" i="30454"/>
  <c r="Q1029" i="30447"/>
  <c r="R1029" i="30447" s="1"/>
  <c r="E1093" i="30447"/>
  <c r="F747" i="30447"/>
  <c r="D747" i="30447"/>
  <c r="D951" i="30447"/>
  <c r="D804" i="30447"/>
  <c r="D656" i="30447"/>
  <c r="C806" i="30447"/>
  <c r="G806" i="30447" s="1"/>
  <c r="C830" i="30447"/>
  <c r="G830" i="30447" s="1"/>
  <c r="C714" i="30447"/>
  <c r="Q335" i="30447"/>
  <c r="R335" i="30447" s="1"/>
  <c r="J346" i="30447"/>
  <c r="M346" i="30447" s="1"/>
  <c r="F562" i="30447"/>
  <c r="G562" i="30447" s="1"/>
  <c r="Q562" i="30447"/>
  <c r="R562" i="30447" s="1"/>
  <c r="C751" i="30447"/>
  <c r="J825" i="30447"/>
  <c r="M825" i="30447" s="1"/>
  <c r="E654" i="30447"/>
  <c r="F804" i="30447"/>
  <c r="C821" i="30447"/>
  <c r="G821" i="30447" s="1"/>
  <c r="X45" i="30454"/>
  <c r="U68" i="30450" s="1"/>
  <c r="Y68" i="30450" s="1"/>
  <c r="E938" i="30447"/>
  <c r="D317" i="30447"/>
  <c r="F602" i="30447"/>
  <c r="J391" i="30447"/>
  <c r="M391" i="30447" s="1"/>
  <c r="J413" i="30447"/>
  <c r="M413" i="30447" s="1"/>
  <c r="J685" i="30447"/>
  <c r="M685" i="30447" s="1"/>
  <c r="J394" i="30447"/>
  <c r="M394" i="30447" s="1"/>
  <c r="J610" i="30447"/>
  <c r="M610" i="30447" s="1"/>
  <c r="J932" i="30447"/>
  <c r="M932" i="30447" s="1"/>
  <c r="J654" i="30447"/>
  <c r="M654" i="30447" s="1"/>
  <c r="J383" i="30447"/>
  <c r="M383" i="30447" s="1"/>
  <c r="J267" i="30447"/>
  <c r="M267" i="30447" s="1"/>
  <c r="J936" i="30447"/>
  <c r="M936" i="30447" s="1"/>
  <c r="D303" i="30447"/>
  <c r="D407" i="30447"/>
  <c r="D289" i="30447"/>
  <c r="F730" i="30447"/>
  <c r="G730" i="30447" s="1"/>
  <c r="F663" i="30447"/>
  <c r="D356" i="30447"/>
  <c r="J335" i="30447"/>
  <c r="M335" i="30447" s="1"/>
  <c r="J930" i="30447"/>
  <c r="M930" i="30447" s="1"/>
  <c r="C663" i="30447"/>
  <c r="G663" i="30447" s="1"/>
  <c r="F1054" i="30447"/>
  <c r="C291" i="30447"/>
  <c r="G291" i="30447" s="1"/>
  <c r="C936" i="30447"/>
  <c r="G936" i="30447" s="1"/>
  <c r="F985" i="30447"/>
  <c r="G985" i="30447" s="1"/>
  <c r="F1044" i="30447"/>
  <c r="D849" i="30447"/>
  <c r="C329" i="30447"/>
  <c r="G329" i="30447" s="1"/>
  <c r="D577" i="30447"/>
  <c r="E407" i="30447"/>
  <c r="Q911" i="30447"/>
  <c r="R911" i="30447" s="1"/>
  <c r="Q925" i="30447"/>
  <c r="R925" i="30447" s="1"/>
  <c r="Q420" i="30447"/>
  <c r="R420" i="30447" s="1"/>
  <c r="F356" i="30447"/>
  <c r="G356" i="30447" s="1"/>
  <c r="U910" i="30441"/>
  <c r="V910" i="30441" s="1"/>
  <c r="U902" i="30441"/>
  <c r="V902" i="30441" s="1"/>
  <c r="U930" i="30441"/>
  <c r="V930" i="30441" s="1"/>
  <c r="U944" i="30441"/>
  <c r="V944" i="30441" s="1"/>
  <c r="U884" i="30441"/>
  <c r="V884" i="30441" s="1"/>
  <c r="U956" i="30441"/>
  <c r="V956" i="30441" s="1"/>
  <c r="U933" i="30441"/>
  <c r="V933" i="30441" s="1"/>
  <c r="U909" i="30441"/>
  <c r="V909" i="30441" s="1"/>
  <c r="U926" i="30441"/>
  <c r="V926" i="30441" s="1"/>
  <c r="U1166" i="30449"/>
  <c r="X63" i="30450" s="1"/>
  <c r="AB63" i="30450" s="1"/>
  <c r="U1277" i="30449"/>
  <c r="G64" i="30450"/>
  <c r="K64" i="30450" s="1"/>
  <c r="U1313" i="30449"/>
  <c r="H56" i="30450"/>
  <c r="L56" i="30450" s="1"/>
  <c r="U763" i="30441"/>
  <c r="V763" i="30441" s="1"/>
  <c r="U754" i="30441"/>
  <c r="V754" i="30441" s="1"/>
  <c r="U750" i="30441"/>
  <c r="V750" i="30441" s="1"/>
  <c r="U695" i="30441"/>
  <c r="V695" i="30441" s="1"/>
  <c r="U742" i="30441"/>
  <c r="V742" i="30441" s="1"/>
  <c r="U762" i="30441"/>
  <c r="V762" i="30441" s="1"/>
  <c r="U736" i="30441"/>
  <c r="V736" i="30441" s="1"/>
  <c r="U1136" i="30441"/>
  <c r="V1136" i="30441" s="1"/>
  <c r="U1090" i="30441"/>
  <c r="V1090" i="30441" s="1"/>
  <c r="V297" i="30441"/>
  <c r="V296" i="30441"/>
  <c r="U314" i="30441"/>
  <c r="V314" i="30441" s="1"/>
  <c r="U326" i="30441"/>
  <c r="V326" i="30441" s="1"/>
  <c r="U308" i="30441"/>
  <c r="V308" i="30441" s="1"/>
  <c r="U317" i="30441"/>
  <c r="V317" i="30441" s="1"/>
  <c r="U385" i="30441"/>
  <c r="V385" i="30441" s="1"/>
  <c r="U322" i="30441"/>
  <c r="V322" i="30441" s="1"/>
  <c r="U309" i="30441"/>
  <c r="V309" i="30441" s="1"/>
  <c r="U376" i="30441"/>
  <c r="V376" i="30441" s="1"/>
  <c r="U320" i="30441"/>
  <c r="V320" i="30441" s="1"/>
  <c r="U310" i="30441"/>
  <c r="V310" i="30441" s="1"/>
  <c r="U313" i="30441"/>
  <c r="V313" i="30441" s="1"/>
  <c r="U324" i="30441"/>
  <c r="V324" i="30441" s="1"/>
  <c r="U387" i="30441"/>
  <c r="V387" i="30441" s="1"/>
  <c r="U338" i="30441"/>
  <c r="V338" i="30441" s="1"/>
  <c r="U356" i="30441"/>
  <c r="V356" i="30441" s="1"/>
  <c r="U361" i="30441"/>
  <c r="V361" i="30441" s="1"/>
  <c r="U352" i="30441"/>
  <c r="V352" i="30441" s="1"/>
  <c r="U357" i="30441"/>
  <c r="V357" i="30441" s="1"/>
  <c r="U388" i="30441"/>
  <c r="V388" i="30441" s="1"/>
  <c r="U346" i="30441"/>
  <c r="V346" i="30441" s="1"/>
  <c r="U306" i="30441"/>
  <c r="V306" i="30441" s="1"/>
  <c r="G41" i="30450"/>
  <c r="K41" i="30450" s="1"/>
  <c r="U336" i="30441"/>
  <c r="V336" i="30441" s="1"/>
  <c r="U337" i="30441"/>
  <c r="V337" i="30441" s="1"/>
  <c r="U328" i="30441"/>
  <c r="V328" i="30441" s="1"/>
  <c r="U340" i="30441"/>
  <c r="V340" i="30441" s="1"/>
  <c r="U365" i="30441"/>
  <c r="V365" i="30441" s="1"/>
  <c r="U381" i="30441"/>
  <c r="V381" i="30441" s="1"/>
  <c r="U318" i="30441"/>
  <c r="V318" i="30441" s="1"/>
  <c r="U316" i="30441"/>
  <c r="V316" i="30441" s="1"/>
  <c r="U358" i="30441"/>
  <c r="V358" i="30441" s="1"/>
  <c r="U344" i="30441"/>
  <c r="V344" i="30441" s="1"/>
  <c r="U312" i="30441"/>
  <c r="V312" i="30441" s="1"/>
  <c r="U378" i="30441"/>
  <c r="V378" i="30441" s="1"/>
  <c r="V875" i="30441"/>
  <c r="U875" i="30441"/>
  <c r="W47" i="30450" s="1"/>
  <c r="AA47" i="30450" s="1"/>
  <c r="V105" i="30441"/>
  <c r="V104" i="30441"/>
  <c r="U183" i="30441"/>
  <c r="V183" i="30441" s="1"/>
  <c r="U144" i="30441"/>
  <c r="V144" i="30441" s="1"/>
  <c r="U159" i="30441"/>
  <c r="V159" i="30441" s="1"/>
  <c r="U168" i="30441"/>
  <c r="V168" i="30441" s="1"/>
  <c r="U160" i="30441"/>
  <c r="V160" i="30441" s="1"/>
  <c r="U173" i="30441"/>
  <c r="V173" i="30441" s="1"/>
  <c r="U129" i="30441"/>
  <c r="V129" i="30441" s="1"/>
  <c r="U141" i="30441"/>
  <c r="V141" i="30441" s="1"/>
  <c r="U124" i="30441"/>
  <c r="V124" i="30441" s="1"/>
  <c r="U137" i="30441"/>
  <c r="V137" i="30441" s="1"/>
  <c r="U121" i="30441"/>
  <c r="V121" i="30441" s="1"/>
  <c r="U176" i="30441"/>
  <c r="V176" i="30441" s="1"/>
  <c r="U145" i="30441"/>
  <c r="V145" i="30441" s="1"/>
  <c r="U193" i="30441"/>
  <c r="V193" i="30441" s="1"/>
  <c r="U157" i="30441"/>
  <c r="V157" i="30441" s="1"/>
  <c r="U155" i="30441"/>
  <c r="V155" i="30441" s="1"/>
  <c r="U153" i="30441"/>
  <c r="V153" i="30441" s="1"/>
  <c r="U107" i="30441"/>
  <c r="W39" i="30450" s="1"/>
  <c r="AA39" i="30450" s="1"/>
  <c r="U179" i="30441"/>
  <c r="V179" i="30441" s="1"/>
  <c r="U195" i="30441"/>
  <c r="V195" i="30441" s="1"/>
  <c r="U149" i="30441"/>
  <c r="V149" i="30441" s="1"/>
  <c r="U148" i="30441"/>
  <c r="V148" i="30441" s="1"/>
  <c r="U113" i="30441"/>
  <c r="V113" i="30441" s="1"/>
  <c r="U156" i="30441"/>
  <c r="V156" i="30441" s="1"/>
  <c r="U152" i="30441"/>
  <c r="V152" i="30441" s="1"/>
  <c r="U135" i="30441"/>
  <c r="V135" i="30441" s="1"/>
  <c r="U115" i="30441"/>
  <c r="V115" i="30441" s="1"/>
  <c r="U120" i="30441"/>
  <c r="V120" i="30441" s="1"/>
  <c r="U167" i="30441"/>
  <c r="V167" i="30441" s="1"/>
  <c r="U127" i="30441"/>
  <c r="V127" i="30441" s="1"/>
  <c r="U140" i="30441"/>
  <c r="V140" i="30441" s="1"/>
  <c r="U172" i="30441"/>
  <c r="V172" i="30441" s="1"/>
  <c r="U189" i="30441"/>
  <c r="V189" i="30441" s="1"/>
  <c r="U171" i="30441"/>
  <c r="V171" i="30441" s="1"/>
  <c r="U187" i="30441"/>
  <c r="V187" i="30441" s="1"/>
  <c r="U116" i="30441"/>
  <c r="V116" i="30441" s="1"/>
  <c r="U934" i="30441"/>
  <c r="V934" i="30441" s="1"/>
  <c r="U755" i="30441"/>
  <c r="V755" i="30441" s="1"/>
  <c r="V300" i="30441"/>
  <c r="U299" i="30441"/>
  <c r="W41" i="30450" s="1"/>
  <c r="AA41" i="30450" s="1"/>
  <c r="V299" i="30441"/>
  <c r="U554" i="30449"/>
  <c r="U1160" i="30449"/>
  <c r="V63" i="30450" s="1"/>
  <c r="Z63" i="30450" s="1"/>
  <c r="I55" i="30450"/>
  <c r="M55" i="30450" s="1"/>
  <c r="U1229" i="30449"/>
  <c r="V200" i="30449"/>
  <c r="G53" i="30450"/>
  <c r="K53" i="30450" s="1"/>
  <c r="U278" i="30449"/>
  <c r="U200" i="30449"/>
  <c r="V53" i="30450" s="1"/>
  <c r="Z53" i="30450" s="1"/>
  <c r="U209" i="30449"/>
  <c r="V679" i="30449"/>
  <c r="V678" i="30449"/>
  <c r="F58" i="30450"/>
  <c r="J58" i="30450" s="1"/>
  <c r="V1070" i="30449"/>
  <c r="V1071" i="30449"/>
  <c r="I62" i="30450"/>
  <c r="M62" i="30450" s="1"/>
  <c r="U1070" i="30449"/>
  <c r="X62" i="30450" s="1"/>
  <c r="AB62" i="30450" s="1"/>
  <c r="U857" i="30449"/>
  <c r="U212" i="30449"/>
  <c r="I1063" i="30447"/>
  <c r="K1063" i="30447" s="1"/>
  <c r="J1063" i="30447"/>
  <c r="M1063" i="30447" s="1"/>
  <c r="I1039" i="30447"/>
  <c r="K1039" i="30447" s="1"/>
  <c r="Q1039" i="30447"/>
  <c r="R1039" i="30447" s="1"/>
  <c r="E1039" i="30447"/>
  <c r="I1009" i="30447"/>
  <c r="K1009" i="30447" s="1"/>
  <c r="O1009" i="30447"/>
  <c r="P1009" i="30447"/>
  <c r="C1009" i="30447"/>
  <c r="G1009" i="30447" s="1"/>
  <c r="D1009" i="30447"/>
  <c r="I1007" i="30447"/>
  <c r="K1007" i="30447" s="1"/>
  <c r="E1007" i="30447"/>
  <c r="I929" i="30447"/>
  <c r="K929" i="30447" s="1"/>
  <c r="F929" i="30447"/>
  <c r="G929" i="30447" s="1"/>
  <c r="P929" i="30447"/>
  <c r="I874" i="30447"/>
  <c r="K874" i="30447" s="1"/>
  <c r="P874" i="30447"/>
  <c r="F863" i="30447"/>
  <c r="G863" i="30447" s="1"/>
  <c r="I863" i="30447"/>
  <c r="K863" i="30447" s="1"/>
  <c r="I861" i="30447"/>
  <c r="K861" i="30447" s="1"/>
  <c r="F861" i="30447"/>
  <c r="G861" i="30447" s="1"/>
  <c r="D859" i="30447"/>
  <c r="I842" i="30447"/>
  <c r="K842" i="30447" s="1"/>
  <c r="P842" i="30447"/>
  <c r="F840" i="30447"/>
  <c r="G840" i="30447" s="1"/>
  <c r="J840" i="30447"/>
  <c r="M840" i="30447" s="1"/>
  <c r="I840" i="30447"/>
  <c r="K840" i="30447" s="1"/>
  <c r="E840" i="30447"/>
  <c r="I838" i="30447"/>
  <c r="K838" i="30447" s="1"/>
  <c r="E838" i="30447"/>
  <c r="F838" i="30447"/>
  <c r="G838" i="30447" s="1"/>
  <c r="J838" i="30447"/>
  <c r="M838" i="30447" s="1"/>
  <c r="P834" i="30447"/>
  <c r="Q799" i="30447"/>
  <c r="R799" i="30447" s="1"/>
  <c r="I539" i="30447"/>
  <c r="K539" i="30447" s="1"/>
  <c r="J539" i="30447"/>
  <c r="M539" i="30447" s="1"/>
  <c r="I516" i="30447"/>
  <c r="K516" i="30447" s="1"/>
  <c r="P516" i="30447"/>
  <c r="E516" i="30447"/>
  <c r="I514" i="30447"/>
  <c r="K514" i="30447" s="1"/>
  <c r="Q514" i="30447"/>
  <c r="R514" i="30447" s="1"/>
  <c r="I506" i="30447"/>
  <c r="K506" i="30447" s="1"/>
  <c r="F506" i="30447"/>
  <c r="G506" i="30447" s="1"/>
  <c r="I380" i="30447"/>
  <c r="K380" i="30447" s="1"/>
  <c r="O380" i="30447"/>
  <c r="Q380" i="30447"/>
  <c r="R380" i="30447" s="1"/>
  <c r="J380" i="30447"/>
  <c r="M380" i="30447" s="1"/>
  <c r="I378" i="30447"/>
  <c r="K378" i="30447" s="1"/>
  <c r="E378" i="30447"/>
  <c r="C378" i="30447"/>
  <c r="G378" i="30447" s="1"/>
  <c r="J378" i="30447"/>
  <c r="M378" i="30447" s="1"/>
  <c r="I375" i="30447"/>
  <c r="K375" i="30447" s="1"/>
  <c r="D375" i="30447"/>
  <c r="Q375" i="30447"/>
  <c r="R375" i="30447" s="1"/>
  <c r="I353" i="30447"/>
  <c r="K353" i="30447" s="1"/>
  <c r="F353" i="30447"/>
  <c r="G353" i="30447" s="1"/>
  <c r="I351" i="30447"/>
  <c r="K351" i="30447" s="1"/>
  <c r="F351" i="30447"/>
  <c r="G351" i="30447" s="1"/>
  <c r="I349" i="30447"/>
  <c r="K349" i="30447" s="1"/>
  <c r="F349" i="30447"/>
  <c r="Q349" i="30447"/>
  <c r="R349" i="30447" s="1"/>
  <c r="C349" i="30447"/>
  <c r="G349" i="30447" s="1"/>
  <c r="Q310" i="30447"/>
  <c r="R310" i="30447" s="1"/>
  <c r="Q291" i="30447"/>
  <c r="R291" i="30447" s="1"/>
  <c r="I10" i="30447"/>
  <c r="K10" i="30447" s="1"/>
  <c r="Q10" i="30447"/>
  <c r="R10" i="30447" s="1"/>
  <c r="F10" i="30447"/>
  <c r="C10" i="30447"/>
  <c r="D10" i="30447"/>
  <c r="I8" i="30447"/>
  <c r="K8" i="30447" s="1"/>
  <c r="E8" i="30447"/>
  <c r="F8" i="30447"/>
  <c r="C8" i="30447"/>
  <c r="I1109" i="30447"/>
  <c r="K1109" i="30447" s="1"/>
  <c r="P1109" i="30447"/>
  <c r="J1109" i="30447"/>
  <c r="M1109" i="30447" s="1"/>
  <c r="V103" i="30441"/>
  <c r="V102" i="30441"/>
  <c r="F39" i="30450"/>
  <c r="J39" i="30450" s="1"/>
  <c r="U102" i="30441"/>
  <c r="U39" i="30450" s="1"/>
  <c r="Y39" i="30450" s="1"/>
  <c r="V111" i="30441"/>
  <c r="V110" i="30441"/>
  <c r="U110" i="30441"/>
  <c r="X39" i="30450" s="1"/>
  <c r="AB39" i="30450" s="1"/>
  <c r="U114" i="30441"/>
  <c r="V114" i="30441" s="1"/>
  <c r="U118" i="30441"/>
  <c r="V118" i="30441" s="1"/>
  <c r="U122" i="30441"/>
  <c r="V122" i="30441" s="1"/>
  <c r="U126" i="30441"/>
  <c r="V126" i="30441" s="1"/>
  <c r="U134" i="30441"/>
  <c r="V134" i="30441" s="1"/>
  <c r="U138" i="30441"/>
  <c r="V138" i="30441" s="1"/>
  <c r="U142" i="30441"/>
  <c r="V142" i="30441" s="1"/>
  <c r="U150" i="30441"/>
  <c r="V150" i="30441" s="1"/>
  <c r="U162" i="30441"/>
  <c r="V162" i="30441" s="1"/>
  <c r="U174" i="30441"/>
  <c r="V174" i="30441" s="1"/>
  <c r="U182" i="30441"/>
  <c r="V182" i="30441" s="1"/>
  <c r="U186" i="30441"/>
  <c r="V186" i="30441" s="1"/>
  <c r="U190" i="30441"/>
  <c r="V190" i="30441" s="1"/>
  <c r="V199" i="30441"/>
  <c r="V198" i="30441"/>
  <c r="U198" i="30441"/>
  <c r="U40" i="30450" s="1"/>
  <c r="Y40" i="30450" s="1"/>
  <c r="F40" i="30450"/>
  <c r="J40" i="30450" s="1"/>
  <c r="V201" i="30441"/>
  <c r="V200" i="30441"/>
  <c r="U255" i="30441"/>
  <c r="V255" i="30441" s="1"/>
  <c r="U229" i="30441"/>
  <c r="V229" i="30441" s="1"/>
  <c r="U279" i="30441"/>
  <c r="V279" i="30441" s="1"/>
  <c r="U273" i="30441"/>
  <c r="V273" i="30441" s="1"/>
  <c r="U221" i="30441"/>
  <c r="V221" i="30441" s="1"/>
  <c r="U237" i="30441"/>
  <c r="V237" i="30441" s="1"/>
  <c r="U247" i="30441"/>
  <c r="V247" i="30441" s="1"/>
  <c r="U277" i="30441"/>
  <c r="V277" i="30441" s="1"/>
  <c r="U264" i="30441"/>
  <c r="V264" i="30441" s="1"/>
  <c r="U248" i="30441"/>
  <c r="V248" i="30441" s="1"/>
  <c r="U269" i="30441"/>
  <c r="V269" i="30441" s="1"/>
  <c r="U260" i="30441"/>
  <c r="V260" i="30441" s="1"/>
  <c r="U292" i="30441"/>
  <c r="V292" i="30441" s="1"/>
  <c r="U275" i="30441"/>
  <c r="V275" i="30441" s="1"/>
  <c r="U289" i="30441"/>
  <c r="V289" i="30441" s="1"/>
  <c r="U259" i="30441"/>
  <c r="V259" i="30441" s="1"/>
  <c r="U239" i="30441"/>
  <c r="V239" i="30441" s="1"/>
  <c r="U224" i="30441"/>
  <c r="V224" i="30441" s="1"/>
  <c r="U257" i="30441"/>
  <c r="V257" i="30441" s="1"/>
  <c r="U261" i="30441"/>
  <c r="V261" i="30441" s="1"/>
  <c r="U243" i="30441"/>
  <c r="V243" i="30441" s="1"/>
  <c r="U235" i="30441"/>
  <c r="V235" i="30441" s="1"/>
  <c r="U280" i="30441"/>
  <c r="V280" i="30441" s="1"/>
  <c r="U232" i="30441"/>
  <c r="V232" i="30441" s="1"/>
  <c r="U216" i="30441"/>
  <c r="V216" i="30441" s="1"/>
  <c r="U268" i="30441"/>
  <c r="V268" i="30441" s="1"/>
  <c r="G40" i="30450"/>
  <c r="K40" i="30450" s="1"/>
  <c r="U291" i="30441"/>
  <c r="V291" i="30441" s="1"/>
  <c r="U293" i="30441"/>
  <c r="V293" i="30441" s="1"/>
  <c r="U241" i="30441"/>
  <c r="V241" i="30441" s="1"/>
  <c r="U240" i="30441"/>
  <c r="V240" i="30441" s="1"/>
  <c r="U263" i="30441"/>
  <c r="V263" i="30441" s="1"/>
  <c r="U227" i="30441"/>
  <c r="V227" i="30441" s="1"/>
  <c r="U220" i="30441"/>
  <c r="V220" i="30441" s="1"/>
  <c r="U276" i="30441"/>
  <c r="V276" i="30441" s="1"/>
  <c r="U265" i="30441"/>
  <c r="V265" i="30441" s="1"/>
  <c r="U288" i="30441"/>
  <c r="V288" i="30441" s="1"/>
  <c r="U210" i="30441"/>
  <c r="V210" i="30441" s="1"/>
  <c r="U218" i="30441"/>
  <c r="V218" i="30441" s="1"/>
  <c r="U222" i="30441"/>
  <c r="V222" i="30441" s="1"/>
  <c r="U238" i="30441"/>
  <c r="V238" i="30441" s="1"/>
  <c r="U250" i="30441"/>
  <c r="V250" i="30441" s="1"/>
  <c r="U254" i="30441"/>
  <c r="V254" i="30441" s="1"/>
  <c r="U258" i="30441"/>
  <c r="V258" i="30441" s="1"/>
  <c r="U262" i="30441"/>
  <c r="V262" i="30441" s="1"/>
  <c r="U270" i="30441"/>
  <c r="V270" i="30441" s="1"/>
  <c r="U282" i="30441"/>
  <c r="V282" i="30441" s="1"/>
  <c r="U286" i="30441"/>
  <c r="V286" i="30441" s="1"/>
  <c r="V295" i="30441"/>
  <c r="V294" i="30441"/>
  <c r="U294" i="30441"/>
  <c r="U41" i="30450" s="1"/>
  <c r="Y41" i="30450" s="1"/>
  <c r="F41" i="30450"/>
  <c r="J41" i="30450" s="1"/>
  <c r="U307" i="30441"/>
  <c r="V307" i="30441" s="1"/>
  <c r="V303" i="30441"/>
  <c r="V302" i="30441"/>
  <c r="I41" i="30450"/>
  <c r="M41" i="30450" s="1"/>
  <c r="U311" i="30441"/>
  <c r="V311" i="30441" s="1"/>
  <c r="U319" i="30441"/>
  <c r="V319" i="30441" s="1"/>
  <c r="U331" i="30441"/>
  <c r="V331" i="30441" s="1"/>
  <c r="U335" i="30441"/>
  <c r="V335" i="30441" s="1"/>
  <c r="U347" i="30441"/>
  <c r="V347" i="30441" s="1"/>
  <c r="U355" i="30441"/>
  <c r="V355" i="30441" s="1"/>
  <c r="U351" i="30441"/>
  <c r="V351" i="30441" s="1"/>
  <c r="U359" i="30441"/>
  <c r="V359" i="30441" s="1"/>
  <c r="U371" i="30441"/>
  <c r="V371" i="30441" s="1"/>
  <c r="U379" i="30441"/>
  <c r="V379" i="30441" s="1"/>
  <c r="U375" i="30441"/>
  <c r="V375" i="30441" s="1"/>
  <c r="U386" i="30441"/>
  <c r="V386" i="30441" s="1"/>
  <c r="U389" i="30441"/>
  <c r="V389" i="30441" s="1"/>
  <c r="V396" i="30441"/>
  <c r="H42" i="30450"/>
  <c r="L42" i="30450" s="1"/>
  <c r="U395" i="30441"/>
  <c r="W42" i="30450" s="1"/>
  <c r="AA42" i="30450" s="1"/>
  <c r="V391" i="30441"/>
  <c r="V390" i="30441"/>
  <c r="U390" i="30441"/>
  <c r="U42" i="30450" s="1"/>
  <c r="Y42" i="30450" s="1"/>
  <c r="F42" i="30450"/>
  <c r="J42" i="30450" s="1"/>
  <c r="V399" i="30441"/>
  <c r="V398" i="30441"/>
  <c r="U398" i="30441"/>
  <c r="X42" i="30450" s="1"/>
  <c r="AB42" i="30450" s="1"/>
  <c r="V492" i="30441"/>
  <c r="V487" i="30441"/>
  <c r="V486" i="30441"/>
  <c r="U486" i="30441"/>
  <c r="U43" i="30450" s="1"/>
  <c r="Y43" i="30450" s="1"/>
  <c r="V495" i="30441"/>
  <c r="V494" i="30441"/>
  <c r="U494" i="30441"/>
  <c r="X43" i="30450" s="1"/>
  <c r="AB43" i="30450" s="1"/>
  <c r="V588" i="30441"/>
  <c r="V583" i="30441"/>
  <c r="V582" i="30441"/>
  <c r="F44" i="30450"/>
  <c r="J44" i="30450" s="1"/>
  <c r="U582" i="30441"/>
  <c r="U44" i="30450" s="1"/>
  <c r="Y44" i="30450" s="1"/>
  <c r="T590" i="30441"/>
  <c r="H45" i="30450"/>
  <c r="L45" i="30450" s="1"/>
  <c r="V679" i="30441"/>
  <c r="V678" i="30441"/>
  <c r="U678" i="30441"/>
  <c r="U45" i="30450" s="1"/>
  <c r="Y45" i="30450" s="1"/>
  <c r="U749" i="30441"/>
  <c r="V749" i="30441" s="1"/>
  <c r="U717" i="30441"/>
  <c r="V717" i="30441" s="1"/>
  <c r="U772" i="30441"/>
  <c r="V772" i="30441" s="1"/>
  <c r="U740" i="30441"/>
  <c r="V740" i="30441" s="1"/>
  <c r="U708" i="30441"/>
  <c r="V708" i="30441" s="1"/>
  <c r="U699" i="30441"/>
  <c r="V699" i="30441" s="1"/>
  <c r="U722" i="30441"/>
  <c r="V722" i="30441" s="1"/>
  <c r="U690" i="30441"/>
  <c r="V690" i="30441" s="1"/>
  <c r="U713" i="30441"/>
  <c r="V713" i="30441" s="1"/>
  <c r="U768" i="30441"/>
  <c r="V768" i="30441" s="1"/>
  <c r="U759" i="30441"/>
  <c r="V759" i="30441" s="1"/>
  <c r="U727" i="30441"/>
  <c r="V727" i="30441" s="1"/>
  <c r="V687" i="30441"/>
  <c r="V686" i="30441"/>
  <c r="I45" i="30450"/>
  <c r="M45" i="30450" s="1"/>
  <c r="U686" i="30441"/>
  <c r="X45" i="30450" s="1"/>
  <c r="AB45" i="30450" s="1"/>
  <c r="V775" i="30441"/>
  <c r="V774" i="30441"/>
  <c r="V783" i="30441"/>
  <c r="V782" i="30441"/>
  <c r="I46" i="30450"/>
  <c r="M46" i="30450" s="1"/>
  <c r="V871" i="30441"/>
  <c r="V870" i="30441"/>
  <c r="U941" i="30441"/>
  <c r="V941" i="30441" s="1"/>
  <c r="U964" i="30441"/>
  <c r="V964" i="30441" s="1"/>
  <c r="U932" i="30441"/>
  <c r="V932" i="30441" s="1"/>
  <c r="U900" i="30441"/>
  <c r="V900" i="30441" s="1"/>
  <c r="U923" i="30441"/>
  <c r="V923" i="30441" s="1"/>
  <c r="U946" i="30441"/>
  <c r="V946" i="30441" s="1"/>
  <c r="U914" i="30441"/>
  <c r="V914" i="30441" s="1"/>
  <c r="U882" i="30441"/>
  <c r="V882" i="30441" s="1"/>
  <c r="U905" i="30441"/>
  <c r="V905" i="30441" s="1"/>
  <c r="U960" i="30441"/>
  <c r="V960" i="30441" s="1"/>
  <c r="U896" i="30441"/>
  <c r="V896" i="30441" s="1"/>
  <c r="U951" i="30441"/>
  <c r="V951" i="30441" s="1"/>
  <c r="U919" i="30441"/>
  <c r="V919" i="30441" s="1"/>
  <c r="U942" i="30441"/>
  <c r="V942" i="30441" s="1"/>
  <c r="V879" i="30441"/>
  <c r="V878" i="30441"/>
  <c r="I47" i="30450"/>
  <c r="M47" i="30450" s="1"/>
  <c r="V967" i="30441"/>
  <c r="V966" i="30441"/>
  <c r="V975" i="30441"/>
  <c r="V974" i="30441"/>
  <c r="I48" i="30450"/>
  <c r="M48" i="30450" s="1"/>
  <c r="U506" i="30449"/>
  <c r="U518" i="30449"/>
  <c r="U521" i="30449"/>
  <c r="U533" i="30449"/>
  <c r="U539" i="30449"/>
  <c r="V968" i="30449"/>
  <c r="G61" i="30450"/>
  <c r="K61" i="30450" s="1"/>
  <c r="U968" i="30449"/>
  <c r="V61" i="30450" s="1"/>
  <c r="Z61" i="30450" s="1"/>
  <c r="U1058" i="30449"/>
  <c r="U1031" i="30449"/>
  <c r="U1007" i="30449"/>
  <c r="V972" i="30449"/>
  <c r="H61" i="30450"/>
  <c r="L61" i="30450" s="1"/>
  <c r="U971" i="30449"/>
  <c r="W61" i="30450" s="1"/>
  <c r="AA61" i="30450" s="1"/>
  <c r="U983" i="30449"/>
  <c r="U1158" i="30449"/>
  <c r="U63" i="30450" s="1"/>
  <c r="Y63" i="30450" s="1"/>
  <c r="V1166" i="30449"/>
  <c r="V1167" i="30449"/>
  <c r="I63" i="30450"/>
  <c r="M63" i="30450" s="1"/>
  <c r="U1169" i="30449"/>
  <c r="U1178" i="30449"/>
  <c r="U1193" i="30449"/>
  <c r="U1316" i="30449"/>
  <c r="T1340" i="30449"/>
  <c r="U1340" i="30449" s="1"/>
  <c r="V1352" i="30449"/>
  <c r="U1412" i="30449"/>
  <c r="U1436" i="30449"/>
  <c r="U1415" i="30449"/>
  <c r="G65" i="30450"/>
  <c r="K65" i="30450" s="1"/>
  <c r="U1388" i="30449"/>
  <c r="U1403" i="30449"/>
  <c r="U1442" i="30449"/>
  <c r="U1350" i="30449"/>
  <c r="U65" i="30450" s="1"/>
  <c r="Y65" i="30450" s="1"/>
  <c r="V1353" i="30449"/>
  <c r="U1352" i="30449"/>
  <c r="V65" i="30450" s="1"/>
  <c r="Z65" i="30450" s="1"/>
  <c r="U1385" i="30449"/>
  <c r="U1376" i="30449"/>
  <c r="V395" i="30441"/>
  <c r="V876" i="30441"/>
  <c r="V201" i="30449"/>
  <c r="I936" i="30447"/>
  <c r="K936" i="30447" s="1"/>
  <c r="V1351" i="30449"/>
  <c r="V1350" i="30449"/>
  <c r="V590" i="30449"/>
  <c r="V591" i="30449"/>
  <c r="I57" i="30450"/>
  <c r="M57" i="30450" s="1"/>
  <c r="U590" i="30449"/>
  <c r="X57" i="30450" s="1"/>
  <c r="AB57" i="30450" s="1"/>
  <c r="V1255" i="30449"/>
  <c r="V1254" i="30449"/>
  <c r="U1254" i="30449"/>
  <c r="U64" i="30450" s="1"/>
  <c r="Y64" i="30450" s="1"/>
  <c r="V1064" i="30449"/>
  <c r="V487" i="30449"/>
  <c r="V486" i="30449"/>
  <c r="U486" i="30449"/>
  <c r="U56" i="30450" s="1"/>
  <c r="Y56" i="30450" s="1"/>
  <c r="U848" i="30449"/>
  <c r="U809" i="30449"/>
  <c r="U785" i="30449"/>
  <c r="V871" i="30449"/>
  <c r="V870" i="30449"/>
  <c r="Q1092" i="30447"/>
  <c r="R1092" i="30447" s="1"/>
  <c r="I1085" i="30447"/>
  <c r="K1085" i="30447" s="1"/>
  <c r="F1085" i="30447"/>
  <c r="G1085" i="30447" s="1"/>
  <c r="I921" i="30447"/>
  <c r="K921" i="30447" s="1"/>
  <c r="Q921" i="30447"/>
  <c r="R921" i="30447" s="1"/>
  <c r="F919" i="30447"/>
  <c r="G919" i="30447" s="1"/>
  <c r="I919" i="30447"/>
  <c r="K919" i="30447" s="1"/>
  <c r="I884" i="30447"/>
  <c r="K884" i="30447" s="1"/>
  <c r="Q884" i="30447"/>
  <c r="R884" i="30447" s="1"/>
  <c r="I881" i="30447"/>
  <c r="K881" i="30447" s="1"/>
  <c r="O881" i="30447"/>
  <c r="E881" i="30447"/>
  <c r="E793" i="30447"/>
  <c r="Q793" i="30447"/>
  <c r="R793" i="30447" s="1"/>
  <c r="I713" i="30447"/>
  <c r="K713" i="30447" s="1"/>
  <c r="O713" i="30447"/>
  <c r="J713" i="30447"/>
  <c r="M713" i="30447" s="1"/>
  <c r="P713" i="30447"/>
  <c r="I699" i="30447"/>
  <c r="K699" i="30447" s="1"/>
  <c r="F699" i="30447"/>
  <c r="G699" i="30447" s="1"/>
  <c r="I688" i="30447"/>
  <c r="K688" i="30447" s="1"/>
  <c r="Q688" i="30447"/>
  <c r="R688" i="30447" s="1"/>
  <c r="I684" i="30447"/>
  <c r="K684" i="30447" s="1"/>
  <c r="D684" i="30447"/>
  <c r="I609" i="30447"/>
  <c r="K609" i="30447" s="1"/>
  <c r="Q609" i="30447"/>
  <c r="R609" i="30447" s="1"/>
  <c r="I601" i="30447"/>
  <c r="K601" i="30447" s="1"/>
  <c r="Q601" i="30447"/>
  <c r="R601" i="30447" s="1"/>
  <c r="I581" i="30447"/>
  <c r="K581" i="30447" s="1"/>
  <c r="Q581" i="30447"/>
  <c r="R581" i="30447" s="1"/>
  <c r="F581" i="30447"/>
  <c r="G581" i="30447" s="1"/>
  <c r="I490" i="30447"/>
  <c r="K490" i="30447" s="1"/>
  <c r="Q490" i="30447"/>
  <c r="R490" i="30447" s="1"/>
  <c r="I470" i="30447"/>
  <c r="K470" i="30447" s="1"/>
  <c r="Q470" i="30447"/>
  <c r="R470" i="30447" s="1"/>
  <c r="I437" i="30447"/>
  <c r="K437" i="30447" s="1"/>
  <c r="P437" i="30447"/>
  <c r="Q437" i="30447"/>
  <c r="R437" i="30447" s="1"/>
  <c r="I412" i="30447"/>
  <c r="K412" i="30447" s="1"/>
  <c r="P412" i="30447"/>
  <c r="I399" i="30447"/>
  <c r="K399" i="30447" s="1"/>
  <c r="P399" i="30447"/>
  <c r="Q399" i="30447"/>
  <c r="R399" i="30447" s="1"/>
  <c r="I381" i="30447"/>
  <c r="K381" i="30447" s="1"/>
  <c r="O381" i="30447"/>
  <c r="I276" i="30447"/>
  <c r="K276" i="30447" s="1"/>
  <c r="Q276" i="30447"/>
  <c r="R276" i="30447" s="1"/>
  <c r="I257" i="30447"/>
  <c r="K257" i="30447" s="1"/>
  <c r="E257" i="30447"/>
  <c r="I236" i="30447"/>
  <c r="K236" i="30447" s="1"/>
  <c r="J236" i="30447"/>
  <c r="M236" i="30447" s="1"/>
  <c r="I168" i="30447"/>
  <c r="K168" i="30447" s="1"/>
  <c r="F168" i="30447"/>
  <c r="G168" i="30447" s="1"/>
  <c r="I144" i="30447"/>
  <c r="K144" i="30447" s="1"/>
  <c r="Q144" i="30447"/>
  <c r="R144" i="30447" s="1"/>
  <c r="I136" i="30447"/>
  <c r="K136" i="30447" s="1"/>
  <c r="O136" i="30447"/>
  <c r="I128" i="30447"/>
  <c r="K128" i="30447" s="1"/>
  <c r="Q128" i="30447"/>
  <c r="R128" i="30447" s="1"/>
  <c r="I104" i="30447"/>
  <c r="K104" i="30447" s="1"/>
  <c r="P104" i="30447"/>
  <c r="Q104" i="30447"/>
  <c r="R104" i="30447" s="1"/>
  <c r="I72" i="30447"/>
  <c r="K72" i="30447" s="1"/>
  <c r="O72" i="30447"/>
  <c r="I68" i="30447"/>
  <c r="K68" i="30447" s="1"/>
  <c r="Q68" i="30447"/>
  <c r="R68" i="30447" s="1"/>
  <c r="I51" i="30447"/>
  <c r="K51" i="30447" s="1"/>
  <c r="F51" i="30447"/>
  <c r="G51" i="30447" s="1"/>
  <c r="I40" i="30447"/>
  <c r="K40" i="30447" s="1"/>
  <c r="P40" i="30447"/>
  <c r="V1063" i="30441"/>
  <c r="V1062" i="30441"/>
  <c r="F49" i="30450"/>
  <c r="J49" i="30450" s="1"/>
  <c r="U1093" i="30441"/>
  <c r="V1093" i="30441" s="1"/>
  <c r="U1116" i="30441"/>
  <c r="V1116" i="30441" s="1"/>
  <c r="U1107" i="30441"/>
  <c r="V1107" i="30441" s="1"/>
  <c r="U1103" i="30441"/>
  <c r="V1103" i="30441" s="1"/>
  <c r="U1126" i="30441"/>
  <c r="V1126" i="30441" s="1"/>
  <c r="V1167" i="30441"/>
  <c r="V1166" i="30441"/>
  <c r="V7" i="30449"/>
  <c r="V6" i="30449"/>
  <c r="U92" i="30449"/>
  <c r="F52" i="30450"/>
  <c r="J52" i="30450" s="1"/>
  <c r="U102" i="30449"/>
  <c r="U52" i="30450" s="1"/>
  <c r="Y52" i="30450" s="1"/>
  <c r="V108" i="30449"/>
  <c r="H52" i="30450"/>
  <c r="L52" i="30450" s="1"/>
  <c r="V107" i="30449"/>
  <c r="V110" i="30449"/>
  <c r="V111" i="30449"/>
  <c r="U509" i="30449"/>
  <c r="T512" i="30449"/>
  <c r="U512" i="30449" s="1"/>
  <c r="U551" i="30449"/>
  <c r="T557" i="30449"/>
  <c r="U557" i="30449" s="1"/>
  <c r="T560" i="30449"/>
  <c r="U560" i="30449" s="1"/>
  <c r="V588" i="30449"/>
  <c r="U587" i="30449"/>
  <c r="W57" i="30450" s="1"/>
  <c r="AA57" i="30450" s="1"/>
  <c r="T593" i="30449"/>
  <c r="U593" i="30449" s="1"/>
  <c r="T596" i="30449"/>
  <c r="U596" i="30449" s="1"/>
  <c r="T605" i="30449"/>
  <c r="U605" i="30449" s="1"/>
  <c r="T647" i="30449"/>
  <c r="U647" i="30449" s="1"/>
  <c r="T734" i="30449"/>
  <c r="T911" i="30449"/>
  <c r="U911" i="30449" s="1"/>
  <c r="V1063" i="30449"/>
  <c r="V1062" i="30449"/>
  <c r="U1082" i="30449"/>
  <c r="V1067" i="30441"/>
  <c r="V297" i="30449"/>
  <c r="V585" i="30449"/>
  <c r="V1065" i="30449"/>
  <c r="I1095" i="30447"/>
  <c r="K1095" i="30447" s="1"/>
  <c r="V8" i="30441"/>
  <c r="V9" i="30441"/>
  <c r="V777" i="30441"/>
  <c r="V776" i="30441"/>
  <c r="U853" i="30441"/>
  <c r="V853" i="30441" s="1"/>
  <c r="U867" i="30441"/>
  <c r="V867" i="30441" s="1"/>
  <c r="U824" i="30441"/>
  <c r="V824" i="30441" s="1"/>
  <c r="U828" i="30441"/>
  <c r="V828" i="30441" s="1"/>
  <c r="V585" i="30441"/>
  <c r="V584" i="30441"/>
  <c r="U648" i="30441"/>
  <c r="V648" i="30441" s="1"/>
  <c r="U604" i="30441"/>
  <c r="V604" i="30441" s="1"/>
  <c r="U621" i="30441"/>
  <c r="V621" i="30441" s="1"/>
  <c r="U597" i="30441"/>
  <c r="V597" i="30441" s="1"/>
  <c r="U595" i="30441"/>
  <c r="V595" i="30441" s="1"/>
  <c r="U646" i="30441"/>
  <c r="V646" i="30441" s="1"/>
  <c r="U600" i="30441"/>
  <c r="V600" i="30441" s="1"/>
  <c r="U630" i="30441"/>
  <c r="V630" i="30441" s="1"/>
  <c r="U661" i="30441"/>
  <c r="V661" i="30441" s="1"/>
  <c r="U619" i="30441"/>
  <c r="V619" i="30441" s="1"/>
  <c r="U601" i="30441"/>
  <c r="V601" i="30441" s="1"/>
  <c r="U667" i="30441"/>
  <c r="V667" i="30441" s="1"/>
  <c r="U637" i="30441"/>
  <c r="V637" i="30441" s="1"/>
  <c r="U608" i="30441"/>
  <c r="V608" i="30441" s="1"/>
  <c r="U636" i="30441"/>
  <c r="V636" i="30441" s="1"/>
  <c r="U640" i="30441"/>
  <c r="V640" i="30441" s="1"/>
  <c r="U644" i="30441"/>
  <c r="V644" i="30441" s="1"/>
  <c r="U673" i="30441"/>
  <c r="V673" i="30441" s="1"/>
  <c r="V1164" i="30449"/>
  <c r="H63" i="30450"/>
  <c r="L63" i="30450" s="1"/>
  <c r="U1163" i="30449"/>
  <c r="W63" i="30450" s="1"/>
  <c r="AA63" i="30450" s="1"/>
  <c r="V12" i="30449"/>
  <c r="U11" i="30449"/>
  <c r="W51" i="30450" s="1"/>
  <c r="AA51" i="30450" s="1"/>
  <c r="V199" i="30449"/>
  <c r="V198" i="30449"/>
  <c r="U198" i="30449"/>
  <c r="U53" i="30450" s="1"/>
  <c r="Y53" i="30450" s="1"/>
  <c r="U86" i="30449"/>
  <c r="U1418" i="30449"/>
  <c r="U1076" i="30449"/>
  <c r="I1057" i="30447"/>
  <c r="K1057" i="30447" s="1"/>
  <c r="P1057" i="30447"/>
  <c r="O1057" i="30447"/>
  <c r="E1057" i="30447"/>
  <c r="I1043" i="30447"/>
  <c r="K1043" i="30447" s="1"/>
  <c r="Q1043" i="30447"/>
  <c r="R1043" i="30447" s="1"/>
  <c r="I973" i="30447"/>
  <c r="K973" i="30447" s="1"/>
  <c r="E973" i="30447"/>
  <c r="I965" i="30447"/>
  <c r="K965" i="30447" s="1"/>
  <c r="P965" i="30447"/>
  <c r="O965" i="30447"/>
  <c r="E942" i="30447"/>
  <c r="I942" i="30447"/>
  <c r="K942" i="30447" s="1"/>
  <c r="I924" i="30447"/>
  <c r="K924" i="30447" s="1"/>
  <c r="Q924" i="30447"/>
  <c r="R924" i="30447" s="1"/>
  <c r="O913" i="30447"/>
  <c r="P913" i="30447"/>
  <c r="I882" i="30447"/>
  <c r="K882" i="30447" s="1"/>
  <c r="O882" i="30447"/>
  <c r="I829" i="30447"/>
  <c r="K829" i="30447" s="1"/>
  <c r="Q829" i="30447"/>
  <c r="R829" i="30447" s="1"/>
  <c r="I773" i="30447"/>
  <c r="K773" i="30447" s="1"/>
  <c r="O773" i="30447"/>
  <c r="I771" i="30447"/>
  <c r="K771" i="30447" s="1"/>
  <c r="F771" i="30447"/>
  <c r="G771" i="30447" s="1"/>
  <c r="I754" i="30447"/>
  <c r="K754" i="30447" s="1"/>
  <c r="J754" i="30447"/>
  <c r="M754" i="30447" s="1"/>
  <c r="O721" i="30447"/>
  <c r="P721" i="30447"/>
  <c r="I673" i="30447"/>
  <c r="K673" i="30447" s="1"/>
  <c r="E673" i="30447"/>
  <c r="I653" i="30447"/>
  <c r="K653" i="30447" s="1"/>
  <c r="P653" i="30447"/>
  <c r="I548" i="30447"/>
  <c r="K548" i="30447" s="1"/>
  <c r="P548" i="30447"/>
  <c r="Q548" i="30447"/>
  <c r="R548" i="30447" s="1"/>
  <c r="I540" i="30447"/>
  <c r="K540" i="30447" s="1"/>
  <c r="O540" i="30447"/>
  <c r="I515" i="30447"/>
  <c r="K515" i="30447" s="1"/>
  <c r="E515" i="30447"/>
  <c r="I453" i="30447"/>
  <c r="K453" i="30447" s="1"/>
  <c r="P453" i="30447"/>
  <c r="I426" i="30447"/>
  <c r="K426" i="30447" s="1"/>
  <c r="F426" i="30447"/>
  <c r="G426" i="30447" s="1"/>
  <c r="I395" i="30447"/>
  <c r="K395" i="30447" s="1"/>
  <c r="E395" i="30447"/>
  <c r="Q395" i="30447"/>
  <c r="R395" i="30447" s="1"/>
  <c r="I388" i="30447"/>
  <c r="K388" i="30447" s="1"/>
  <c r="P388" i="30447"/>
  <c r="E388" i="30447"/>
  <c r="I309" i="30447"/>
  <c r="K309" i="30447" s="1"/>
  <c r="Q309" i="30447"/>
  <c r="R309" i="30447" s="1"/>
  <c r="I288" i="30447"/>
  <c r="K288" i="30447" s="1"/>
  <c r="F288" i="30447"/>
  <c r="G288" i="30447" s="1"/>
  <c r="I260" i="30447"/>
  <c r="K260" i="30447" s="1"/>
  <c r="Q260" i="30447"/>
  <c r="R260" i="30447" s="1"/>
  <c r="I220" i="30447"/>
  <c r="K220" i="30447" s="1"/>
  <c r="Q220" i="30447"/>
  <c r="R220" i="30447" s="1"/>
  <c r="I201" i="30447"/>
  <c r="K201" i="30447" s="1"/>
  <c r="O201" i="30447"/>
  <c r="I181" i="30447"/>
  <c r="K181" i="30447" s="1"/>
  <c r="E181" i="30447"/>
  <c r="I32" i="30447"/>
  <c r="K32" i="30447" s="1"/>
  <c r="P32" i="30447"/>
  <c r="Q32" i="30447"/>
  <c r="R32" i="30447" s="1"/>
  <c r="U1149" i="30441"/>
  <c r="V1149" i="30441" s="1"/>
  <c r="U1122" i="30441"/>
  <c r="V1122" i="30441" s="1"/>
  <c r="U1145" i="30441"/>
  <c r="V1145" i="30441" s="1"/>
  <c r="U1113" i="30441"/>
  <c r="V1113" i="30441" s="1"/>
  <c r="U1104" i="30441"/>
  <c r="V1104" i="30441" s="1"/>
  <c r="U1095" i="30441"/>
  <c r="V1095" i="30441" s="1"/>
  <c r="T1160" i="30441"/>
  <c r="U1233" i="30441" s="1"/>
  <c r="V1233" i="30441" s="1"/>
  <c r="V104" i="30449"/>
  <c r="U179" i="30449"/>
  <c r="V302" i="30449"/>
  <c r="I54" i="30450"/>
  <c r="M54" i="30450" s="1"/>
  <c r="V303" i="30449"/>
  <c r="T347" i="30449"/>
  <c r="U347" i="30449" s="1"/>
  <c r="T449" i="30449"/>
  <c r="T452" i="30449"/>
  <c r="U452" i="30449" s="1"/>
  <c r="T479" i="30449"/>
  <c r="U479" i="30449" s="1"/>
  <c r="T503" i="30449"/>
  <c r="U503" i="30449" s="1"/>
  <c r="T542" i="30449"/>
  <c r="U542" i="30449" s="1"/>
  <c r="T545" i="30449"/>
  <c r="U545" i="30449" s="1"/>
  <c r="U566" i="30449"/>
  <c r="T782" i="30449"/>
  <c r="T800" i="30449"/>
  <c r="U800" i="30449" s="1"/>
  <c r="U812" i="30449"/>
  <c r="T932" i="30449"/>
  <c r="U932" i="30449" s="1"/>
  <c r="U938" i="30449"/>
  <c r="T944" i="30449"/>
  <c r="U944" i="30449" s="1"/>
  <c r="T947" i="30449"/>
  <c r="U947" i="30449" s="1"/>
  <c r="T962" i="30449"/>
  <c r="U962" i="30449" s="1"/>
  <c r="T974" i="30449"/>
  <c r="T986" i="30449"/>
  <c r="U986" i="30449" s="1"/>
  <c r="T992" i="30449"/>
  <c r="U992" i="30449" s="1"/>
  <c r="U995" i="30449"/>
  <c r="T1004" i="30449"/>
  <c r="U1004" i="30449" s="1"/>
  <c r="T1016" i="30449"/>
  <c r="U1016" i="30449" s="1"/>
  <c r="T1028" i="30449"/>
  <c r="U1028" i="30449" s="1"/>
  <c r="T1040" i="30449"/>
  <c r="U1040" i="30449" s="1"/>
  <c r="U1049" i="30449"/>
  <c r="V1068" i="30449"/>
  <c r="H62" i="30450"/>
  <c r="L62" i="30450" s="1"/>
  <c r="V1067" i="30449"/>
  <c r="U1067" i="30449"/>
  <c r="W62" i="30450" s="1"/>
  <c r="AA62" i="30450" s="1"/>
  <c r="T1208" i="30449"/>
  <c r="U1208" i="30449" s="1"/>
  <c r="T1223" i="30449"/>
  <c r="U1223" i="30449" s="1"/>
  <c r="T1226" i="30449"/>
  <c r="U1226" i="30449" s="1"/>
  <c r="T1235" i="30449"/>
  <c r="U1235" i="30449" s="1"/>
  <c r="T1250" i="30449"/>
  <c r="U1250" i="30449" s="1"/>
  <c r="T1307" i="30449"/>
  <c r="U1307" i="30449" s="1"/>
  <c r="T1421" i="30449"/>
  <c r="U1421" i="30449" s="1"/>
  <c r="V105" i="30449"/>
  <c r="V587" i="30449"/>
  <c r="V969" i="30441"/>
  <c r="V968" i="30441"/>
  <c r="V489" i="30441"/>
  <c r="V488" i="30441"/>
  <c r="V393" i="30441"/>
  <c r="V392" i="30441"/>
  <c r="V878" i="30449"/>
  <c r="V879" i="30449"/>
  <c r="U1391" i="30449"/>
  <c r="I1097" i="30447"/>
  <c r="K1097" i="30447" s="1"/>
  <c r="P1097" i="30447"/>
  <c r="I995" i="30447"/>
  <c r="K995" i="30447" s="1"/>
  <c r="C995" i="30447"/>
  <c r="G995" i="30447" s="1"/>
  <c r="I975" i="30447"/>
  <c r="K975" i="30447" s="1"/>
  <c r="E975" i="30447"/>
  <c r="I935" i="30447"/>
  <c r="K935" i="30447" s="1"/>
  <c r="E935" i="30447"/>
  <c r="F935" i="30447"/>
  <c r="G935" i="30447" s="1"/>
  <c r="I928" i="30447"/>
  <c r="K928" i="30447" s="1"/>
  <c r="C928" i="30447"/>
  <c r="G928" i="30447" s="1"/>
  <c r="I873" i="30447"/>
  <c r="K873" i="30447" s="1"/>
  <c r="O873" i="30447"/>
  <c r="D873" i="30447"/>
  <c r="I755" i="30447"/>
  <c r="K755" i="30447" s="1"/>
  <c r="Q755" i="30447"/>
  <c r="R755" i="30447" s="1"/>
  <c r="I739" i="30447"/>
  <c r="K739" i="30447" s="1"/>
  <c r="Q739" i="30447"/>
  <c r="R739" i="30447" s="1"/>
  <c r="I694" i="30447"/>
  <c r="K694" i="30447" s="1"/>
  <c r="D694" i="30447"/>
  <c r="I687" i="30447"/>
  <c r="K687" i="30447" s="1"/>
  <c r="J687" i="30447"/>
  <c r="M687" i="30447" s="1"/>
  <c r="I677" i="30447"/>
  <c r="K677" i="30447" s="1"/>
  <c r="E677" i="30447"/>
  <c r="I561" i="30447"/>
  <c r="K561" i="30447" s="1"/>
  <c r="Q561" i="30447"/>
  <c r="R561" i="30447" s="1"/>
  <c r="I527" i="30447"/>
  <c r="K527" i="30447" s="1"/>
  <c r="E527" i="30447"/>
  <c r="I493" i="30447"/>
  <c r="K493" i="30447" s="1"/>
  <c r="P493" i="30447"/>
  <c r="I476" i="30447"/>
  <c r="K476" i="30447" s="1"/>
  <c r="O476" i="30447"/>
  <c r="P476" i="30447"/>
  <c r="Q476" i="30447"/>
  <c r="R476" i="30447" s="1"/>
  <c r="I464" i="30447"/>
  <c r="K464" i="30447" s="1"/>
  <c r="Q464" i="30447"/>
  <c r="R464" i="30447" s="1"/>
  <c r="I459" i="30447"/>
  <c r="K459" i="30447" s="1"/>
  <c r="Q459" i="30447"/>
  <c r="R459" i="30447" s="1"/>
  <c r="I436" i="30447"/>
  <c r="K436" i="30447" s="1"/>
  <c r="Q436" i="30447"/>
  <c r="R436" i="30447" s="1"/>
  <c r="I429" i="30447"/>
  <c r="K429" i="30447" s="1"/>
  <c r="O429" i="30447"/>
  <c r="I345" i="30447"/>
  <c r="K345" i="30447" s="1"/>
  <c r="P345" i="30447"/>
  <c r="I265" i="30447"/>
  <c r="K265" i="30447" s="1"/>
  <c r="P265" i="30447"/>
  <c r="Q265" i="30447"/>
  <c r="R265" i="30447" s="1"/>
  <c r="I261" i="30447"/>
  <c r="K261" i="30447" s="1"/>
  <c r="E261" i="30447"/>
  <c r="I184" i="30447"/>
  <c r="K184" i="30447" s="1"/>
  <c r="P184" i="30447"/>
  <c r="I135" i="30447"/>
  <c r="K135" i="30447" s="1"/>
  <c r="E135" i="30447"/>
  <c r="I108" i="30447"/>
  <c r="K108" i="30447" s="1"/>
  <c r="C108" i="30447"/>
  <c r="G108" i="30447" s="1"/>
  <c r="I98" i="30447"/>
  <c r="K98" i="30447" s="1"/>
  <c r="Q98" i="30447"/>
  <c r="R98" i="30447" s="1"/>
  <c r="I56" i="30447"/>
  <c r="K56" i="30447" s="1"/>
  <c r="J56" i="30447"/>
  <c r="M56" i="30447" s="1"/>
  <c r="I47" i="30447"/>
  <c r="K47" i="30447" s="1"/>
  <c r="E47" i="30447"/>
  <c r="T6" i="30441"/>
  <c r="T83" i="30449"/>
  <c r="U83" i="30449" s="1"/>
  <c r="T260" i="30449"/>
  <c r="U260" i="30449" s="1"/>
  <c r="T263" i="30449"/>
  <c r="U263" i="30449" s="1"/>
  <c r="T272" i="30449"/>
  <c r="U272" i="30449" s="1"/>
  <c r="T284" i="30449"/>
  <c r="U284" i="30449" s="1"/>
  <c r="T314" i="30449"/>
  <c r="U314" i="30449" s="1"/>
  <c r="T326" i="30449"/>
  <c r="U326" i="30449" s="1"/>
  <c r="T536" i="30449"/>
  <c r="U536" i="30449" s="1"/>
  <c r="T548" i="30449"/>
  <c r="U548" i="30449" s="1"/>
  <c r="T626" i="30449"/>
  <c r="U626" i="30449" s="1"/>
  <c r="T641" i="30449"/>
  <c r="U641" i="30449" s="1"/>
  <c r="T770" i="30449"/>
  <c r="T803" i="30449"/>
  <c r="U803" i="30449" s="1"/>
  <c r="T806" i="30449"/>
  <c r="U806" i="30449" s="1"/>
  <c r="T827" i="30449"/>
  <c r="U827" i="30449" s="1"/>
  <c r="T839" i="30449"/>
  <c r="U839" i="30449" s="1"/>
  <c r="T845" i="30449"/>
  <c r="U845" i="30449" s="1"/>
  <c r="T854" i="30449"/>
  <c r="U854" i="30449" s="1"/>
  <c r="T1043" i="30449"/>
  <c r="U1043" i="30449" s="1"/>
  <c r="T1103" i="30449"/>
  <c r="U1103" i="30449" s="1"/>
  <c r="T1106" i="30449"/>
  <c r="U1106" i="30449" s="1"/>
  <c r="T1124" i="30449"/>
  <c r="U1124" i="30449" s="1"/>
  <c r="T1136" i="30449"/>
  <c r="U1136" i="30449" s="1"/>
  <c r="T1346" i="30449"/>
  <c r="U1346" i="30449" s="1"/>
  <c r="T1373" i="30449"/>
  <c r="U1373" i="30449" s="1"/>
  <c r="U1427" i="30449"/>
  <c r="U1394" i="30449"/>
  <c r="O914" i="30447"/>
  <c r="O493" i="30447"/>
  <c r="O265" i="30447"/>
  <c r="I69" i="30447"/>
  <c r="K69" i="30447" s="1"/>
  <c r="I1025" i="30447"/>
  <c r="K1025" i="30447" s="1"/>
  <c r="O1025" i="30447"/>
  <c r="I945" i="30447"/>
  <c r="K945" i="30447" s="1"/>
  <c r="O945" i="30447"/>
  <c r="I669" i="30447"/>
  <c r="K669" i="30447" s="1"/>
  <c r="O669" i="30447"/>
  <c r="I604" i="30447"/>
  <c r="K604" i="30447" s="1"/>
  <c r="O604" i="30447"/>
  <c r="I509" i="30447"/>
  <c r="K509" i="30447" s="1"/>
  <c r="O509" i="30447"/>
  <c r="I360" i="30447"/>
  <c r="K360" i="30447" s="1"/>
  <c r="O360" i="30447"/>
  <c r="I137" i="30447"/>
  <c r="K137" i="30447" s="1"/>
  <c r="O137" i="30447"/>
  <c r="P88" i="30447"/>
  <c r="E86" i="30447"/>
  <c r="T1358" i="30449"/>
  <c r="V1158" i="30441"/>
  <c r="V1263" i="30449"/>
  <c r="O889" i="30447"/>
  <c r="O818" i="30447"/>
  <c r="O557" i="30447"/>
  <c r="O200" i="30447"/>
  <c r="O41" i="30447"/>
  <c r="I1074" i="30447"/>
  <c r="K1074" i="30447" s="1"/>
  <c r="O1017" i="30447"/>
  <c r="I1017" i="30447"/>
  <c r="K1017" i="30447" s="1"/>
  <c r="I968" i="30447"/>
  <c r="K968" i="30447" s="1"/>
  <c r="P968" i="30447"/>
  <c r="I898" i="30447"/>
  <c r="K898" i="30447" s="1"/>
  <c r="O898" i="30447"/>
  <c r="I850" i="30447"/>
  <c r="K850" i="30447" s="1"/>
  <c r="O850" i="30447"/>
  <c r="I801" i="30447"/>
  <c r="K801" i="30447" s="1"/>
  <c r="O801" i="30447"/>
  <c r="O785" i="30447"/>
  <c r="I785" i="30447"/>
  <c r="K785" i="30447" s="1"/>
  <c r="I753" i="30447"/>
  <c r="K753" i="30447" s="1"/>
  <c r="O753" i="30447"/>
  <c r="O738" i="30447"/>
  <c r="I738" i="30447"/>
  <c r="K738" i="30447" s="1"/>
  <c r="I701" i="30447"/>
  <c r="K701" i="30447" s="1"/>
  <c r="O701" i="30447"/>
  <c r="I572" i="30447"/>
  <c r="K572" i="30447" s="1"/>
  <c r="O572" i="30447"/>
  <c r="I477" i="30447"/>
  <c r="K477" i="30447" s="1"/>
  <c r="O477" i="30447"/>
  <c r="I396" i="30447"/>
  <c r="K396" i="30447" s="1"/>
  <c r="O396" i="30447"/>
  <c r="I232" i="30447"/>
  <c r="K232" i="30447" s="1"/>
  <c r="O232" i="30447"/>
  <c r="I73" i="30447"/>
  <c r="K73" i="30447" s="1"/>
  <c r="O73" i="30447"/>
  <c r="T1325" i="30449"/>
  <c r="U1325" i="30449" s="1"/>
  <c r="T1292" i="30449"/>
  <c r="U1292" i="30449" s="1"/>
  <c r="T1439" i="30449"/>
  <c r="U1439" i="30449" s="1"/>
  <c r="W187" i="30454"/>
  <c r="O946" i="30447"/>
  <c r="O541" i="30447"/>
  <c r="O444" i="30447"/>
  <c r="O361" i="30447"/>
  <c r="O169" i="30447"/>
  <c r="G577" i="30447" l="1"/>
  <c r="G1054" i="30447"/>
  <c r="G636" i="30447"/>
  <c r="G834" i="30447"/>
  <c r="U119" i="30449"/>
  <c r="U1046" i="30449"/>
  <c r="U1256" i="30449"/>
  <c r="V64" i="30450" s="1"/>
  <c r="Z64" i="30450" s="1"/>
  <c r="U1337" i="30449"/>
  <c r="V296" i="30449"/>
  <c r="U308" i="30449"/>
  <c r="G54" i="30450"/>
  <c r="K54" i="30450" s="1"/>
  <c r="U368" i="30449"/>
  <c r="U296" i="30449"/>
  <c r="V54" i="30450" s="1"/>
  <c r="Z54" i="30450" s="1"/>
  <c r="U966" i="30441"/>
  <c r="U48" i="30450" s="1"/>
  <c r="Y48" i="30450" s="1"/>
  <c r="F48" i="30450"/>
  <c r="J48" i="30450" s="1"/>
  <c r="U317" i="30449"/>
  <c r="U1191" i="30441"/>
  <c r="V1191" i="30441" s="1"/>
  <c r="G908" i="30447"/>
  <c r="G726" i="30447"/>
  <c r="G825" i="30447"/>
  <c r="G407" i="30447"/>
  <c r="G747" i="30447"/>
  <c r="G376" i="30447"/>
  <c r="G804" i="30447"/>
  <c r="U390" i="30449"/>
  <c r="U55" i="30450" s="1"/>
  <c r="Y55" i="30450" s="1"/>
  <c r="U966" i="30449"/>
  <c r="U61" i="30450" s="1"/>
  <c r="Y61" i="30450" s="1"/>
  <c r="U149" i="30449"/>
  <c r="U164" i="30449"/>
  <c r="U130" i="30441"/>
  <c r="V130" i="30441" s="1"/>
  <c r="U154" i="30441"/>
  <c r="V154" i="30441" s="1"/>
  <c r="U188" i="30441"/>
  <c r="V188" i="30441" s="1"/>
  <c r="U178" i="30441"/>
  <c r="V178" i="30441" s="1"/>
  <c r="U133" i="30441"/>
  <c r="V133" i="30441" s="1"/>
  <c r="U175" i="30441"/>
  <c r="V175" i="30441" s="1"/>
  <c r="U131" i="30441"/>
  <c r="V131" i="30441" s="1"/>
  <c r="U181" i="30441"/>
  <c r="V181" i="30441" s="1"/>
  <c r="U151" i="30441"/>
  <c r="V151" i="30441" s="1"/>
  <c r="U125" i="30441"/>
  <c r="V125" i="30441" s="1"/>
  <c r="U136" i="30441"/>
  <c r="V136" i="30441" s="1"/>
  <c r="U161" i="30441"/>
  <c r="V161" i="30441" s="1"/>
  <c r="U139" i="30441"/>
  <c r="V139" i="30441" s="1"/>
  <c r="U163" i="30441"/>
  <c r="V163" i="30441" s="1"/>
  <c r="U184" i="30441"/>
  <c r="V184" i="30441" s="1"/>
  <c r="U192" i="30441"/>
  <c r="V192" i="30441" s="1"/>
  <c r="U146" i="30441"/>
  <c r="V146" i="30441" s="1"/>
  <c r="U132" i="30441"/>
  <c r="V132" i="30441" s="1"/>
  <c r="U104" i="30441"/>
  <c r="V39" i="30450" s="1"/>
  <c r="Z39" i="30450" s="1"/>
  <c r="U119" i="30441"/>
  <c r="V119" i="30441" s="1"/>
  <c r="U123" i="30441"/>
  <c r="V123" i="30441" s="1"/>
  <c r="U166" i="30441"/>
  <c r="V166" i="30441" s="1"/>
  <c r="U143" i="30441"/>
  <c r="V143" i="30441" s="1"/>
  <c r="U180" i="30441"/>
  <c r="V180" i="30441" s="1"/>
  <c r="U170" i="30441"/>
  <c r="V170" i="30441" s="1"/>
  <c r="U191" i="30441"/>
  <c r="V191" i="30441" s="1"/>
  <c r="U185" i="30441"/>
  <c r="V185" i="30441" s="1"/>
  <c r="U169" i="30441"/>
  <c r="V169" i="30441" s="1"/>
  <c r="U158" i="30441"/>
  <c r="V158" i="30441" s="1"/>
  <c r="U165" i="30441"/>
  <c r="V165" i="30441" s="1"/>
  <c r="U527" i="30449"/>
  <c r="U305" i="30449"/>
  <c r="G310" i="30447"/>
  <c r="G599" i="30447"/>
  <c r="U710" i="30449"/>
  <c r="U980" i="30449"/>
  <c r="U161" i="30449"/>
  <c r="U1013" i="30449"/>
  <c r="U582" i="30449"/>
  <c r="U57" i="30450" s="1"/>
  <c r="Y57" i="30450" s="1"/>
  <c r="F57" i="30450"/>
  <c r="J57" i="30450" s="1"/>
  <c r="U320" i="30449"/>
  <c r="U6" i="30449"/>
  <c r="U51" i="30450" s="1"/>
  <c r="Y51" i="30450" s="1"/>
  <c r="F51" i="30450"/>
  <c r="J51" i="30450" s="1"/>
  <c r="F47" i="30450"/>
  <c r="J47" i="30450" s="1"/>
  <c r="U870" i="30441"/>
  <c r="U47" i="30450" s="1"/>
  <c r="Y47" i="30450" s="1"/>
  <c r="U256" i="30441"/>
  <c r="V256" i="30441" s="1"/>
  <c r="U251" i="30441"/>
  <c r="V251" i="30441" s="1"/>
  <c r="U213" i="30441"/>
  <c r="V213" i="30441" s="1"/>
  <c r="U285" i="30441"/>
  <c r="V285" i="30441" s="1"/>
  <c r="U230" i="30441"/>
  <c r="V230" i="30441" s="1"/>
  <c r="U225" i="30441"/>
  <c r="V225" i="30441" s="1"/>
  <c r="U200" i="30441"/>
  <c r="V40" i="30450" s="1"/>
  <c r="Z40" i="30450" s="1"/>
  <c r="U278" i="30441"/>
  <c r="V278" i="30441" s="1"/>
  <c r="U226" i="30441"/>
  <c r="V226" i="30441" s="1"/>
  <c r="U223" i="30441"/>
  <c r="V223" i="30441" s="1"/>
  <c r="U284" i="30441"/>
  <c r="V284" i="30441" s="1"/>
  <c r="U249" i="30441"/>
  <c r="V249" i="30441" s="1"/>
  <c r="U215" i="30441"/>
  <c r="V215" i="30441" s="1"/>
  <c r="U283" i="30441"/>
  <c r="V283" i="30441" s="1"/>
  <c r="U203" i="30441"/>
  <c r="W40" i="30450" s="1"/>
  <c r="AA40" i="30450" s="1"/>
  <c r="U253" i="30441"/>
  <c r="V253" i="30441" s="1"/>
  <c r="U236" i="30441"/>
  <c r="V236" i="30441" s="1"/>
  <c r="U290" i="30441"/>
  <c r="V290" i="30441" s="1"/>
  <c r="U212" i="30441"/>
  <c r="V212" i="30441" s="1"/>
  <c r="U245" i="30441"/>
  <c r="V245" i="30441" s="1"/>
  <c r="U246" i="30441"/>
  <c r="V246" i="30441" s="1"/>
  <c r="U209" i="30441"/>
  <c r="V209" i="30441" s="1"/>
  <c r="U267" i="30441"/>
  <c r="V267" i="30441" s="1"/>
  <c r="U274" i="30441"/>
  <c r="V274" i="30441" s="1"/>
  <c r="U219" i="30441"/>
  <c r="V219" i="30441" s="1"/>
  <c r="U252" i="30441"/>
  <c r="V252" i="30441" s="1"/>
  <c r="U281" i="30441"/>
  <c r="V281" i="30441" s="1"/>
  <c r="U233" i="30441"/>
  <c r="V233" i="30441" s="1"/>
  <c r="U242" i="30441"/>
  <c r="V242" i="30441" s="1"/>
  <c r="U271" i="30441"/>
  <c r="V271" i="30441" s="1"/>
  <c r="U228" i="30441"/>
  <c r="V228" i="30441" s="1"/>
  <c r="U214" i="30441"/>
  <c r="V214" i="30441" s="1"/>
  <c r="U211" i="30441"/>
  <c r="V211" i="30441" s="1"/>
  <c r="U217" i="30441"/>
  <c r="V217" i="30441" s="1"/>
  <c r="U231" i="30441"/>
  <c r="V231" i="30441" s="1"/>
  <c r="U266" i="30441"/>
  <c r="V266" i="30441" s="1"/>
  <c r="U244" i="30441"/>
  <c r="V244" i="30441" s="1"/>
  <c r="U287" i="30441"/>
  <c r="V287" i="30441" s="1"/>
  <c r="U272" i="30441"/>
  <c r="V272" i="30441" s="1"/>
  <c r="U311" i="30449"/>
  <c r="U1328" i="30449"/>
  <c r="G8" i="30447"/>
  <c r="G602" i="30447"/>
  <c r="G16" i="30447"/>
  <c r="G460" i="30447"/>
  <c r="G1088" i="30447"/>
  <c r="U128" i="30449"/>
  <c r="U158" i="30449"/>
  <c r="U302" i="30449"/>
  <c r="X54" i="30450" s="1"/>
  <c r="AB54" i="30450" s="1"/>
  <c r="U332" i="30449"/>
  <c r="U335" i="30449"/>
  <c r="U392" i="30449"/>
  <c r="V55" i="30450" s="1"/>
  <c r="Z55" i="30450" s="1"/>
  <c r="U473" i="30449"/>
  <c r="U398" i="30449"/>
  <c r="X55" i="30450" s="1"/>
  <c r="AB55" i="30450" s="1"/>
  <c r="U407" i="30449"/>
  <c r="U434" i="30449"/>
  <c r="V684" i="30441"/>
  <c r="V683" i="30441"/>
  <c r="U449" i="30449"/>
  <c r="U761" i="30449"/>
  <c r="V15" i="30449"/>
  <c r="V1158" i="30449"/>
  <c r="H44" i="30450"/>
  <c r="L44" i="30450" s="1"/>
  <c r="G10" i="30447"/>
  <c r="G751" i="30447"/>
  <c r="G1058" i="30447"/>
  <c r="G947" i="30447"/>
  <c r="U431" i="30449"/>
  <c r="U461" i="30449"/>
  <c r="V391" i="30449"/>
  <c r="G413" i="30447"/>
  <c r="G680" i="30447"/>
  <c r="U689" i="30449"/>
  <c r="U203" i="30449"/>
  <c r="W53" i="30450" s="1"/>
  <c r="AA53" i="30450" s="1"/>
  <c r="G1044" i="30447"/>
  <c r="G685" i="30447"/>
  <c r="G749" i="30447"/>
  <c r="G303" i="30447"/>
  <c r="G930" i="30447"/>
  <c r="G389" i="30447"/>
  <c r="G44" i="30447"/>
  <c r="G1010" i="30447"/>
  <c r="G59" i="30447"/>
  <c r="G1048" i="30447"/>
  <c r="G963" i="30447"/>
  <c r="G484" i="30447"/>
  <c r="G280" i="30447"/>
  <c r="G470" i="30447"/>
  <c r="G686" i="30447"/>
  <c r="G692" i="30447"/>
  <c r="U1022" i="30449"/>
  <c r="U977" i="30449"/>
  <c r="X207" i="30454"/>
  <c r="V76" i="30450" s="1"/>
  <c r="Z76" i="30450" s="1"/>
  <c r="G76" i="30450"/>
  <c r="K76" i="30450" s="1"/>
  <c r="X210" i="30454"/>
  <c r="W76" i="30450" s="1"/>
  <c r="AA76" i="30450" s="1"/>
  <c r="Y208" i="30454"/>
  <c r="X213" i="30454"/>
  <c r="X76" i="30450" s="1"/>
  <c r="AB76" i="30450" s="1"/>
  <c r="Y207" i="30454"/>
  <c r="U1019" i="30449"/>
  <c r="U401" i="30449"/>
  <c r="U152" i="30449"/>
  <c r="U134" i="30449"/>
  <c r="U446" i="30449"/>
  <c r="U428" i="30449"/>
  <c r="U125" i="30449"/>
  <c r="U116" i="30449"/>
  <c r="U413" i="30449"/>
  <c r="U458" i="30449"/>
  <c r="U1052" i="30449"/>
  <c r="U419" i="30449"/>
  <c r="G331" i="30447"/>
  <c r="U443" i="30449"/>
  <c r="U1355" i="30449"/>
  <c r="W65" i="30450" s="1"/>
  <c r="AA65" i="30450" s="1"/>
  <c r="H65" i="30450"/>
  <c r="L65" i="30450" s="1"/>
  <c r="U416" i="30449"/>
  <c r="V14" i="30449"/>
  <c r="V1159" i="30449"/>
  <c r="U683" i="30441"/>
  <c r="W45" i="30450" s="1"/>
  <c r="AA45" i="30450" s="1"/>
  <c r="V587" i="30441"/>
  <c r="U476" i="30449"/>
  <c r="G714" i="30447"/>
  <c r="G33" i="30447"/>
  <c r="G938" i="30447"/>
  <c r="G55" i="30450"/>
  <c r="K55" i="30450" s="1"/>
  <c r="V393" i="30449"/>
  <c r="G565" i="30447"/>
  <c r="V1356" i="30449"/>
  <c r="U731" i="30449"/>
  <c r="H53" i="30450"/>
  <c r="L53" i="30450" s="1"/>
  <c r="G916" i="30447"/>
  <c r="G1041" i="30447"/>
  <c r="G678" i="30447"/>
  <c r="G346" i="30447"/>
  <c r="G894" i="30447"/>
  <c r="G802" i="30447"/>
  <c r="G711" i="30447"/>
  <c r="G899" i="30447"/>
  <c r="G901" i="30447"/>
  <c r="G276" i="30447"/>
  <c r="G482" i="30447"/>
  <c r="G645" i="30447"/>
  <c r="G661" i="30447"/>
  <c r="G688" i="30447"/>
  <c r="Y90" i="30454"/>
  <c r="H70" i="30450"/>
  <c r="L70" i="30450" s="1"/>
  <c r="Y91" i="30454"/>
  <c r="U422" i="30449"/>
  <c r="V969" i="30449"/>
  <c r="U1055" i="30449"/>
  <c r="U470" i="30449"/>
  <c r="I74" i="30450"/>
  <c r="M74" i="30450" s="1"/>
  <c r="X173" i="30454"/>
  <c r="X74" i="30450" s="1"/>
  <c r="AB74" i="30450" s="1"/>
  <c r="Y173" i="30454"/>
  <c r="Y174" i="30454"/>
  <c r="U440" i="30449"/>
  <c r="U110" i="30449"/>
  <c r="X52" i="30450" s="1"/>
  <c r="AB52" i="30450" s="1"/>
  <c r="U188" i="30449"/>
  <c r="U173" i="30449"/>
  <c r="U104" i="30449"/>
  <c r="V52" i="30450" s="1"/>
  <c r="Z52" i="30450" s="1"/>
  <c r="U185" i="30449"/>
  <c r="U176" i="30449"/>
  <c r="U143" i="30449"/>
  <c r="U122" i="30449"/>
  <c r="U107" i="30449"/>
  <c r="W52" i="30450" s="1"/>
  <c r="AA52" i="30450" s="1"/>
  <c r="U194" i="30449"/>
  <c r="U182" i="30449"/>
  <c r="G52" i="30450"/>
  <c r="K52" i="30450" s="1"/>
  <c r="U155" i="30449"/>
  <c r="U998" i="30449"/>
  <c r="U113" i="30449"/>
  <c r="U1034" i="30449"/>
  <c r="G911" i="30447"/>
  <c r="G859" i="30447"/>
  <c r="G1064" i="30447"/>
  <c r="U404" i="30449"/>
  <c r="U410" i="30449"/>
  <c r="F73" i="30450"/>
  <c r="J73" i="30450" s="1"/>
  <c r="Y145" i="30454"/>
  <c r="Y146" i="30454"/>
  <c r="U437" i="30449"/>
  <c r="U482" i="30449"/>
  <c r="V491" i="30441"/>
  <c r="U491" i="30441"/>
  <c r="W43" i="30450" s="1"/>
  <c r="AA43" i="30450" s="1"/>
  <c r="U425" i="30449"/>
  <c r="C11" i="30452"/>
  <c r="C15" i="30452"/>
  <c r="U686" i="30449"/>
  <c r="X58" i="30450" s="1"/>
  <c r="AB58" i="30450" s="1"/>
  <c r="V782" i="30449"/>
  <c r="V783" i="30449"/>
  <c r="I59" i="30450"/>
  <c r="M59" i="30450" s="1"/>
  <c r="U782" i="30449"/>
  <c r="X59" i="30450" s="1"/>
  <c r="AB59" i="30450" s="1"/>
  <c r="U1231" i="30441"/>
  <c r="V1231" i="30441" s="1"/>
  <c r="U734" i="30449"/>
  <c r="V780" i="30449"/>
  <c r="V779" i="30449"/>
  <c r="U779" i="30449"/>
  <c r="W59" i="30450" s="1"/>
  <c r="AA59" i="30450" s="1"/>
  <c r="H59" i="30450"/>
  <c r="L59" i="30450" s="1"/>
  <c r="U707" i="30449"/>
  <c r="U683" i="30449"/>
  <c r="W58" i="30450" s="1"/>
  <c r="AA58" i="30450" s="1"/>
  <c r="U698" i="30449"/>
  <c r="V591" i="30441"/>
  <c r="V590" i="30441"/>
  <c r="I44" i="30450"/>
  <c r="M44" i="30450" s="1"/>
  <c r="U590" i="30441"/>
  <c r="X44" i="30450" s="1"/>
  <c r="AB44" i="30450" s="1"/>
  <c r="V776" i="30449"/>
  <c r="G59" i="30450"/>
  <c r="K59" i="30450" s="1"/>
  <c r="U866" i="30449"/>
  <c r="U818" i="30449"/>
  <c r="U851" i="30449"/>
  <c r="U842" i="30449"/>
  <c r="V777" i="30449"/>
  <c r="U774" i="30449"/>
  <c r="U59" i="30450" s="1"/>
  <c r="Y59" i="30450" s="1"/>
  <c r="U833" i="30449"/>
  <c r="U824" i="30449"/>
  <c r="U821" i="30449"/>
  <c r="U776" i="30449"/>
  <c r="V59" i="30450" s="1"/>
  <c r="Z59" i="30450" s="1"/>
  <c r="U836" i="30449"/>
  <c r="U797" i="30449"/>
  <c r="U722" i="30449"/>
  <c r="U704" i="30449"/>
  <c r="U830" i="30449"/>
  <c r="U860" i="30449"/>
  <c r="C16" i="30452"/>
  <c r="V1161" i="30441"/>
  <c r="V1160" i="30441"/>
  <c r="U1187" i="30441"/>
  <c r="V1187" i="30441" s="1"/>
  <c r="U1206" i="30441"/>
  <c r="V1206" i="30441" s="1"/>
  <c r="U1221" i="30441"/>
  <c r="V1221" i="30441" s="1"/>
  <c r="U1247" i="30441"/>
  <c r="V1247" i="30441" s="1"/>
  <c r="U1217" i="30441"/>
  <c r="V1217" i="30441" s="1"/>
  <c r="U1158" i="30441"/>
  <c r="U50" i="30450" s="1"/>
  <c r="Y50" i="30450" s="1"/>
  <c r="U1160" i="30441"/>
  <c r="V50" i="30450" s="1"/>
  <c r="Z50" i="30450" s="1"/>
  <c r="U1177" i="30441"/>
  <c r="V1177" i="30441" s="1"/>
  <c r="U1250" i="30441"/>
  <c r="V1250" i="30441" s="1"/>
  <c r="U1173" i="30441"/>
  <c r="V1173" i="30441" s="1"/>
  <c r="U1183" i="30441"/>
  <c r="V1183" i="30441" s="1"/>
  <c r="U1189" i="30441"/>
  <c r="V1189" i="30441" s="1"/>
  <c r="U1203" i="30441"/>
  <c r="V1203" i="30441" s="1"/>
  <c r="U1193" i="30441"/>
  <c r="V1193" i="30441" s="1"/>
  <c r="U1249" i="30441"/>
  <c r="V1249" i="30441" s="1"/>
  <c r="U1241" i="30441"/>
  <c r="V1241" i="30441" s="1"/>
  <c r="U1222" i="30441"/>
  <c r="V1222" i="30441" s="1"/>
  <c r="U1201" i="30441"/>
  <c r="V1201" i="30441" s="1"/>
  <c r="U1171" i="30441"/>
  <c r="V1171" i="30441" s="1"/>
  <c r="U1176" i="30441"/>
  <c r="V1176" i="30441" s="1"/>
  <c r="U1199" i="30441"/>
  <c r="V1199" i="30441" s="1"/>
  <c r="U1230" i="30441"/>
  <c r="V1230" i="30441" s="1"/>
  <c r="U1211" i="30441"/>
  <c r="V1211" i="30441" s="1"/>
  <c r="U1195" i="30441"/>
  <c r="V1195" i="30441" s="1"/>
  <c r="U1251" i="30441"/>
  <c r="V1251" i="30441" s="1"/>
  <c r="U1179" i="30441"/>
  <c r="V1179" i="30441" s="1"/>
  <c r="U1248" i="30441"/>
  <c r="V1248" i="30441" s="1"/>
  <c r="U1181" i="30441"/>
  <c r="V1181" i="30441" s="1"/>
  <c r="U1188" i="30441"/>
  <c r="V1188" i="30441" s="1"/>
  <c r="U1180" i="30441"/>
  <c r="V1180" i="30441" s="1"/>
  <c r="U1219" i="30441"/>
  <c r="V1219" i="30441" s="1"/>
  <c r="U1163" i="30441"/>
  <c r="W50" i="30450" s="1"/>
  <c r="AA50" i="30450" s="1"/>
  <c r="U1252" i="30441"/>
  <c r="V1252" i="30441" s="1"/>
  <c r="U1166" i="30441"/>
  <c r="X50" i="30450" s="1"/>
  <c r="AB50" i="30450" s="1"/>
  <c r="U1186" i="30441"/>
  <c r="V1186" i="30441" s="1"/>
  <c r="U1242" i="30441"/>
  <c r="V1242" i="30441" s="1"/>
  <c r="U1245" i="30441"/>
  <c r="V1245" i="30441" s="1"/>
  <c r="U1212" i="30441"/>
  <c r="V1212" i="30441" s="1"/>
  <c r="U1213" i="30441"/>
  <c r="V1213" i="30441" s="1"/>
  <c r="U1202" i="30441"/>
  <c r="V1202" i="30441" s="1"/>
  <c r="U1227" i="30441"/>
  <c r="V1227" i="30441" s="1"/>
  <c r="U1194" i="30441"/>
  <c r="V1194" i="30441" s="1"/>
  <c r="U1184" i="30441"/>
  <c r="V1184" i="30441" s="1"/>
  <c r="U1229" i="30441"/>
  <c r="V1229" i="30441" s="1"/>
  <c r="U1209" i="30441"/>
  <c r="V1209" i="30441" s="1"/>
  <c r="U1246" i="30441"/>
  <c r="V1246" i="30441" s="1"/>
  <c r="U1239" i="30441"/>
  <c r="V1239" i="30441" s="1"/>
  <c r="U1224" i="30441"/>
  <c r="V1224" i="30441" s="1"/>
  <c r="U1235" i="30441"/>
  <c r="V1235" i="30441" s="1"/>
  <c r="U1175" i="30441"/>
  <c r="V1175" i="30441" s="1"/>
  <c r="U1226" i="30441"/>
  <c r="V1226" i="30441" s="1"/>
  <c r="U1238" i="30441"/>
  <c r="V1238" i="30441" s="1"/>
  <c r="U1198" i="30441"/>
  <c r="V1198" i="30441" s="1"/>
  <c r="U1232" i="30441"/>
  <c r="V1232" i="30441" s="1"/>
  <c r="U1216" i="30441"/>
  <c r="V1216" i="30441" s="1"/>
  <c r="U1190" i="30441"/>
  <c r="V1190" i="30441" s="1"/>
  <c r="U1240" i="30441"/>
  <c r="V1240" i="30441" s="1"/>
  <c r="U1208" i="30441"/>
  <c r="V1208" i="30441" s="1"/>
  <c r="U1192" i="30441"/>
  <c r="V1192" i="30441" s="1"/>
  <c r="U1178" i="30441"/>
  <c r="V1178" i="30441" s="1"/>
  <c r="U1214" i="30441"/>
  <c r="V1214" i="30441" s="1"/>
  <c r="U1204" i="30441"/>
  <c r="V1204" i="30441" s="1"/>
  <c r="U1170" i="30441"/>
  <c r="V1170" i="30441" s="1"/>
  <c r="U1196" i="30441"/>
  <c r="V1196" i="30441" s="1"/>
  <c r="U1237" i="30441"/>
  <c r="V1237" i="30441" s="1"/>
  <c r="U1234" i="30441"/>
  <c r="V1234" i="30441" s="1"/>
  <c r="U1172" i="30441"/>
  <c r="V1172" i="30441" s="1"/>
  <c r="U1215" i="30441"/>
  <c r="V1215" i="30441" s="1"/>
  <c r="U1236" i="30441"/>
  <c r="V1236" i="30441" s="1"/>
  <c r="G50" i="30450"/>
  <c r="K50" i="30450" s="1"/>
  <c r="U1228" i="30441"/>
  <c r="V1228" i="30441" s="1"/>
  <c r="U1253" i="30441"/>
  <c r="V1253" i="30441" s="1"/>
  <c r="U1185" i="30441"/>
  <c r="V1185" i="30441" s="1"/>
  <c r="U1210" i="30441"/>
  <c r="V1210" i="30441" s="1"/>
  <c r="U1243" i="30441"/>
  <c r="V1243" i="30441" s="1"/>
  <c r="U1225" i="30441"/>
  <c r="V1225" i="30441" s="1"/>
  <c r="U1244" i="30441"/>
  <c r="V1244" i="30441" s="1"/>
  <c r="U1220" i="30441"/>
  <c r="V1220" i="30441" s="1"/>
  <c r="U1169" i="30441"/>
  <c r="V1169" i="30441" s="1"/>
  <c r="U1223" i="30441"/>
  <c r="V1223" i="30441" s="1"/>
  <c r="U1205" i="30441"/>
  <c r="V1205" i="30441" s="1"/>
  <c r="U1218" i="30441"/>
  <c r="V1218" i="30441" s="1"/>
  <c r="U1174" i="30441"/>
  <c r="V1174" i="30441" s="1"/>
  <c r="U1200" i="30441"/>
  <c r="V1200" i="30441" s="1"/>
  <c r="U1182" i="30441"/>
  <c r="V1182" i="30441" s="1"/>
  <c r="V680" i="30449"/>
  <c r="U737" i="30449"/>
  <c r="U764" i="30449"/>
  <c r="U752" i="30449"/>
  <c r="G58" i="30450"/>
  <c r="K58" i="30450" s="1"/>
  <c r="V681" i="30449"/>
  <c r="U680" i="30449"/>
  <c r="V58" i="30450" s="1"/>
  <c r="Z58" i="30450" s="1"/>
  <c r="U749" i="30449"/>
  <c r="U725" i="30449"/>
  <c r="U755" i="30449"/>
  <c r="U767" i="30449"/>
  <c r="U743" i="30449"/>
  <c r="U758" i="30449"/>
  <c r="U678" i="30449"/>
  <c r="U58" i="30450" s="1"/>
  <c r="Y58" i="30450" s="1"/>
  <c r="U713" i="30449"/>
  <c r="X190" i="30454"/>
  <c r="W75" i="30450" s="1"/>
  <c r="AA75" i="30450" s="1"/>
  <c r="X187" i="30454"/>
  <c r="V75" i="30450" s="1"/>
  <c r="Z75" i="30450" s="1"/>
  <c r="X185" i="30454"/>
  <c r="U75" i="30450" s="1"/>
  <c r="Y75" i="30450" s="1"/>
  <c r="Y187" i="30454"/>
  <c r="G75" i="30450"/>
  <c r="K75" i="30450" s="1"/>
  <c r="X193" i="30454"/>
  <c r="X75" i="30450" s="1"/>
  <c r="AB75" i="30450" s="1"/>
  <c r="Y188" i="30454"/>
  <c r="V1358" i="30449"/>
  <c r="V1359" i="30449"/>
  <c r="U1358" i="30449"/>
  <c r="X65" i="30450" s="1"/>
  <c r="AB65" i="30450" s="1"/>
  <c r="I65" i="30450"/>
  <c r="M65" i="30450" s="1"/>
  <c r="U770" i="30449"/>
  <c r="V7" i="30441"/>
  <c r="V6" i="30441"/>
  <c r="U6" i="30441"/>
  <c r="U38" i="30450" s="1"/>
  <c r="Y38" i="30450" s="1"/>
  <c r="F38" i="30450"/>
  <c r="J38" i="30450" s="1"/>
  <c r="V974" i="30449"/>
  <c r="V975" i="30449"/>
  <c r="I61" i="30450"/>
  <c r="M61" i="30450" s="1"/>
  <c r="U974" i="30449"/>
  <c r="X61" i="30450" s="1"/>
  <c r="AB61" i="30450" s="1"/>
  <c r="U701" i="30449"/>
  <c r="U746" i="30449"/>
  <c r="U728" i="30449"/>
  <c r="U1207" i="30441"/>
  <c r="V1207" i="30441" s="1"/>
  <c r="U1197" i="30441"/>
  <c r="V1197" i="30441" s="1"/>
  <c r="U695" i="30449"/>
  <c r="U740" i="30449"/>
  <c r="U719" i="30449"/>
  <c r="U692" i="30449"/>
  <c r="U815" i="30449"/>
  <c r="U791" i="30449"/>
  <c r="C12" i="30452"/>
  <c r="K6" i="30450" l="1"/>
  <c r="J6" i="30450"/>
  <c r="E6" i="30450"/>
  <c r="J5" i="30450"/>
  <c r="Z5" i="30450"/>
  <c r="Z8" i="30450" s="1"/>
  <c r="T6" i="30450"/>
  <c r="Y6" i="30450"/>
  <c r="K5" i="30450"/>
  <c r="Z6" i="30450"/>
  <c r="Z7" i="30450" s="1"/>
  <c r="C14" i="30452"/>
  <c r="C17" i="30452" s="1"/>
  <c r="K7" i="30450"/>
  <c r="D6" i="30450"/>
  <c r="D5" i="30450"/>
  <c r="T5" i="30450"/>
  <c r="T9" i="30450" s="1"/>
  <c r="Y5" i="30450"/>
  <c r="S5" i="30450"/>
  <c r="S6" i="30450"/>
  <c r="J8" i="30450"/>
  <c r="J7" i="30450"/>
  <c r="E5" i="30450"/>
  <c r="Z9" i="30450" l="1"/>
  <c r="K8" i="30450"/>
  <c r="J9" i="30450"/>
  <c r="K9" i="30450"/>
  <c r="D9" i="30450"/>
  <c r="E7" i="30450"/>
  <c r="E8" i="30450"/>
  <c r="S7" i="30450"/>
  <c r="S8" i="30450"/>
  <c r="Y8" i="30450"/>
  <c r="Y7" i="30450"/>
  <c r="E9" i="30450"/>
  <c r="T8" i="30450"/>
  <c r="T7" i="30450"/>
  <c r="Y9" i="30450"/>
  <c r="S9" i="30450"/>
  <c r="D7" i="30450"/>
  <c r="D8" i="30450"/>
</calcChain>
</file>

<file path=xl/sharedStrings.xml><?xml version="1.0" encoding="utf-8"?>
<sst xmlns="http://schemas.openxmlformats.org/spreadsheetml/2006/main" count="5676" uniqueCount="420">
  <si>
    <t>A</t>
  </si>
  <si>
    <t>B</t>
  </si>
  <si>
    <t>C</t>
  </si>
  <si>
    <t>D</t>
  </si>
  <si>
    <t>E</t>
  </si>
  <si>
    <t>F</t>
  </si>
  <si>
    <t>G</t>
  </si>
  <si>
    <t>H</t>
  </si>
  <si>
    <t>Spec ID</t>
  </si>
  <si>
    <t>1A</t>
  </si>
  <si>
    <t>1B</t>
  </si>
  <si>
    <t>1C</t>
  </si>
  <si>
    <t>1D</t>
  </si>
  <si>
    <t>1E</t>
  </si>
  <si>
    <t>1F</t>
  </si>
  <si>
    <t>1G</t>
  </si>
  <si>
    <t>1H</t>
  </si>
  <si>
    <t>2A</t>
  </si>
  <si>
    <t>2B</t>
  </si>
  <si>
    <t>2C</t>
  </si>
  <si>
    <t>2D</t>
  </si>
  <si>
    <t>2E</t>
  </si>
  <si>
    <t>2F</t>
  </si>
  <si>
    <t>2G</t>
  </si>
  <si>
    <t>2H</t>
  </si>
  <si>
    <t>3A</t>
  </si>
  <si>
    <t>3B</t>
  </si>
  <si>
    <t>3C</t>
  </si>
  <si>
    <t>3D</t>
  </si>
  <si>
    <t>3E</t>
  </si>
  <si>
    <t>3F</t>
  </si>
  <si>
    <t>3G</t>
  </si>
  <si>
    <t>3H</t>
  </si>
  <si>
    <t>4A</t>
  </si>
  <si>
    <t>4B</t>
  </si>
  <si>
    <t>4C</t>
  </si>
  <si>
    <t>4D</t>
  </si>
  <si>
    <t>4E</t>
  </si>
  <si>
    <t>4F</t>
  </si>
  <si>
    <t>4G</t>
  </si>
  <si>
    <t>4H</t>
  </si>
  <si>
    <t>5A</t>
  </si>
  <si>
    <t>5B</t>
  </si>
  <si>
    <t>5C</t>
  </si>
  <si>
    <t>5D</t>
  </si>
  <si>
    <t>5E</t>
  </si>
  <si>
    <t>5F</t>
  </si>
  <si>
    <t>5G</t>
  </si>
  <si>
    <t>5H</t>
  </si>
  <si>
    <t>6A</t>
  </si>
  <si>
    <t>6B</t>
  </si>
  <si>
    <t>6C</t>
  </si>
  <si>
    <t>6D</t>
  </si>
  <si>
    <t>6E</t>
  </si>
  <si>
    <t>6F</t>
  </si>
  <si>
    <t>6G</t>
  </si>
  <si>
    <t>6H</t>
  </si>
  <si>
    <t>7A</t>
  </si>
  <si>
    <t>7B</t>
  </si>
  <si>
    <t>7C</t>
  </si>
  <si>
    <t>7D</t>
  </si>
  <si>
    <t>7E</t>
  </si>
  <si>
    <t>7F</t>
  </si>
  <si>
    <t>7G</t>
  </si>
  <si>
    <t>7H</t>
  </si>
  <si>
    <t>8A</t>
  </si>
  <si>
    <t>8B</t>
  </si>
  <si>
    <t>8C</t>
  </si>
  <si>
    <t>8D</t>
  </si>
  <si>
    <t>8E</t>
  </si>
  <si>
    <t>8F</t>
  </si>
  <si>
    <t>8G</t>
  </si>
  <si>
    <t>8H</t>
  </si>
  <si>
    <t>9A</t>
  </si>
  <si>
    <t>9B</t>
  </si>
  <si>
    <t>9C</t>
  </si>
  <si>
    <t>9D</t>
  </si>
  <si>
    <t>9E</t>
  </si>
  <si>
    <t>9F</t>
  </si>
  <si>
    <t>9G</t>
  </si>
  <si>
    <t>9H</t>
  </si>
  <si>
    <t>10A</t>
  </si>
  <si>
    <t>10B</t>
  </si>
  <si>
    <t>10C</t>
  </si>
  <si>
    <t>10D</t>
  </si>
  <si>
    <t>10E</t>
  </si>
  <si>
    <t>10F</t>
  </si>
  <si>
    <t>10G</t>
  </si>
  <si>
    <t>10H</t>
  </si>
  <si>
    <t>11A</t>
  </si>
  <si>
    <t>11B</t>
  </si>
  <si>
    <t>11C</t>
  </si>
  <si>
    <t>11D</t>
  </si>
  <si>
    <t>11E</t>
  </si>
  <si>
    <t>11F</t>
  </si>
  <si>
    <t>11G</t>
  </si>
  <si>
    <t>11H</t>
  </si>
  <si>
    <t>12A</t>
  </si>
  <si>
    <t>12B</t>
  </si>
  <si>
    <t>12C</t>
  </si>
  <si>
    <t>12D</t>
  </si>
  <si>
    <t>12E</t>
  </si>
  <si>
    <t>12F</t>
  </si>
  <si>
    <t>12G</t>
  </si>
  <si>
    <t>12H</t>
  </si>
  <si>
    <t>Operator:</t>
  </si>
  <si>
    <t xml:space="preserve"> </t>
  </si>
  <si>
    <t>No.</t>
  </si>
  <si>
    <t>Well-ID</t>
  </si>
  <si>
    <t>OD</t>
  </si>
  <si>
    <t>Median</t>
  </si>
  <si>
    <t>Neg</t>
  </si>
  <si>
    <t>CAL</t>
  </si>
  <si>
    <t>LPC</t>
  </si>
  <si>
    <t>HPC</t>
  </si>
  <si>
    <t>Result</t>
  </si>
  <si>
    <t>ODn</t>
  </si>
  <si>
    <t>Date:</t>
  </si>
  <si>
    <t>Plate Location</t>
  </si>
  <si>
    <t>PLATE 1</t>
  </si>
  <si>
    <t>PLATE 2</t>
  </si>
  <si>
    <t>PLATE 3</t>
  </si>
  <si>
    <t>PLATE 4</t>
  </si>
  <si>
    <t>PLATE 5</t>
  </si>
  <si>
    <t>PLATE 6</t>
  </si>
  <si>
    <t>PLATE 7</t>
  </si>
  <si>
    <t>PLATE 8</t>
  </si>
  <si>
    <t>PLATE 9</t>
  </si>
  <si>
    <t>PLATE 10</t>
  </si>
  <si>
    <t>PLATE 11</t>
  </si>
  <si>
    <t>PLATE 12</t>
  </si>
  <si>
    <t>Specimen
ID</t>
  </si>
  <si>
    <t xml:space="preserve">PLATE MAPS FOR RUNNING EXPERIMENTS: </t>
  </si>
  <si>
    <t>ASSAY DATE:</t>
  </si>
  <si>
    <t>PASTE RAW DATA HERE FOR EACH PLATE:</t>
  </si>
  <si>
    <t>Plate No.</t>
  </si>
  <si>
    <t>Neg 1a</t>
  </si>
  <si>
    <t>Neg 1b</t>
  </si>
  <si>
    <t>CAL 1a</t>
  </si>
  <si>
    <t>CAL 1b</t>
  </si>
  <si>
    <t>CAL 1c</t>
  </si>
  <si>
    <t>LPC 1a</t>
  </si>
  <si>
    <t>LPC 1b</t>
  </si>
  <si>
    <t>LPC 1c</t>
  </si>
  <si>
    <t>HPC 1a</t>
  </si>
  <si>
    <t>HPC 1b</t>
  </si>
  <si>
    <t>HPC 1c</t>
  </si>
  <si>
    <t>Specimen
ID for CONF</t>
  </si>
  <si>
    <t>BLANK</t>
  </si>
  <si>
    <t>CONFIRMATION PLATE 1</t>
  </si>
  <si>
    <t>CONFIRMATION PLATE 2</t>
  </si>
  <si>
    <t>CONFIRMATION PLATE 3</t>
  </si>
  <si>
    <t>CONFIRMATION PLATE 4</t>
  </si>
  <si>
    <t>CONFIRMATION PLATE 5</t>
  </si>
  <si>
    <t>CONFIRMATION PLATE 6</t>
  </si>
  <si>
    <t>CONFIRMATION PLATE 7</t>
  </si>
  <si>
    <t>CONFIRMATION PLATE 8</t>
  </si>
  <si>
    <t>CONFIRMATION PLATE 9</t>
  </si>
  <si>
    <t>CONFIRMATION PLATE 10</t>
  </si>
  <si>
    <t>CONFIRMATION PLATE 11</t>
  </si>
  <si>
    <t>CONFIRMATION PLATE 12</t>
  </si>
  <si>
    <t>Initial ODn</t>
  </si>
  <si>
    <t>Confirmatory ODn</t>
  </si>
  <si>
    <t>Final
ODn</t>
  </si>
  <si>
    <t>OPERATOR:</t>
  </si>
  <si>
    <t>PLATE 13</t>
  </si>
  <si>
    <t>PLATE 14</t>
  </si>
  <si>
    <t>PLATE 15</t>
  </si>
  <si>
    <t>Neg 2a</t>
  </si>
  <si>
    <t>Neg 2b</t>
  </si>
  <si>
    <t>CAL 2a</t>
  </si>
  <si>
    <t>CAL 2b</t>
  </si>
  <si>
    <t>CAL 2c</t>
  </si>
  <si>
    <t>LPC 2a</t>
  </si>
  <si>
    <t>LPC 2b</t>
  </si>
  <si>
    <t>LPC 2c</t>
  </si>
  <si>
    <t>HPC 2a</t>
  </si>
  <si>
    <t>HPC 2b</t>
  </si>
  <si>
    <t>HPC 2c</t>
  </si>
  <si>
    <t>Neg 3a</t>
  </si>
  <si>
    <t>Neg 3b</t>
  </si>
  <si>
    <t>CAL 3a</t>
  </si>
  <si>
    <t>CAL 3b</t>
  </si>
  <si>
    <t>CAL 3c</t>
  </si>
  <si>
    <t>LPC 3a</t>
  </si>
  <si>
    <t>LPC 3b</t>
  </si>
  <si>
    <t>LPC 3c</t>
  </si>
  <si>
    <t>HPC 3a</t>
  </si>
  <si>
    <t>HPC 3b</t>
  </si>
  <si>
    <t>HPC 3c</t>
  </si>
  <si>
    <t>Neg 4a</t>
  </si>
  <si>
    <t>Neg 4b</t>
  </si>
  <si>
    <t>CAL 4a</t>
  </si>
  <si>
    <t>CAL 4b</t>
  </si>
  <si>
    <t>CAL 4c</t>
  </si>
  <si>
    <t>LPC 4a</t>
  </si>
  <si>
    <t>LPC 4b</t>
  </si>
  <si>
    <t>LPC 4c</t>
  </si>
  <si>
    <t>HPC 4a</t>
  </si>
  <si>
    <t>HPC 4b</t>
  </si>
  <si>
    <t>HPC 4c</t>
  </si>
  <si>
    <t>Neg 5a</t>
  </si>
  <si>
    <t>Neg 5b</t>
  </si>
  <si>
    <t>CAL 5a</t>
  </si>
  <si>
    <t>CAL 5b</t>
  </si>
  <si>
    <t>CAL 5c</t>
  </si>
  <si>
    <t>LPC 5a</t>
  </si>
  <si>
    <t>LPC 5b</t>
  </si>
  <si>
    <t>LPC 5c</t>
  </si>
  <si>
    <t>HPC 5a</t>
  </si>
  <si>
    <t>HPC 5b</t>
  </si>
  <si>
    <t>HPC 5c</t>
  </si>
  <si>
    <t>Neg 6a</t>
  </si>
  <si>
    <t>Neg 6b</t>
  </si>
  <si>
    <t>CAL 6a</t>
  </si>
  <si>
    <t>CAL 6b</t>
  </si>
  <si>
    <t>CAL 6c</t>
  </si>
  <si>
    <t>LPC 6a</t>
  </si>
  <si>
    <t>LPC 6b</t>
  </si>
  <si>
    <t>LPC 6c</t>
  </si>
  <si>
    <t>HPC 6a</t>
  </si>
  <si>
    <t>HPC 6b</t>
  </si>
  <si>
    <t>HPC 6c</t>
  </si>
  <si>
    <t>Neg 7a</t>
  </si>
  <si>
    <t>Neg 7b</t>
  </si>
  <si>
    <t>CAL 7a</t>
  </si>
  <si>
    <t>CAL 7b</t>
  </si>
  <si>
    <t>CAL 7c</t>
  </si>
  <si>
    <t>LPC 7a</t>
  </si>
  <si>
    <t>LPC 7b</t>
  </si>
  <si>
    <t>LPC 7c</t>
  </si>
  <si>
    <t>HPC 7a</t>
  </si>
  <si>
    <t>HPC 7b</t>
  </si>
  <si>
    <t>HPC 7c</t>
  </si>
  <si>
    <t>Neg 8a</t>
  </si>
  <si>
    <t>Neg 8b</t>
  </si>
  <si>
    <t>CAL 8a</t>
  </si>
  <si>
    <t>CAL 8b</t>
  </si>
  <si>
    <t>CAL 8c</t>
  </si>
  <si>
    <t>LPC 8a</t>
  </si>
  <si>
    <t>LPC 8b</t>
  </si>
  <si>
    <t>LPC 8c</t>
  </si>
  <si>
    <t>HPC 8a</t>
  </si>
  <si>
    <t>HPC 8b</t>
  </si>
  <si>
    <t>HPC 8c</t>
  </si>
  <si>
    <t>Neg 9a</t>
  </si>
  <si>
    <t>Neg 9b</t>
  </si>
  <si>
    <t>CAL 9a</t>
  </si>
  <si>
    <t>CAL 9b</t>
  </si>
  <si>
    <t>CAL 9c</t>
  </si>
  <si>
    <t>LPC 9a</t>
  </si>
  <si>
    <t>LPC 9b</t>
  </si>
  <si>
    <t>LPC 9c</t>
  </si>
  <si>
    <t>HPC 9a</t>
  </si>
  <si>
    <t>HPC 9b</t>
  </si>
  <si>
    <t>HPC 9c</t>
  </si>
  <si>
    <t>Neg 10a</t>
  </si>
  <si>
    <t>Neg 10b</t>
  </si>
  <si>
    <t>CAL 10a</t>
  </si>
  <si>
    <t>CAL 10b</t>
  </si>
  <si>
    <t>CAL 10c</t>
  </si>
  <si>
    <t>LPC 10a</t>
  </si>
  <si>
    <t>LPC 10b</t>
  </si>
  <si>
    <t>LPC 10c</t>
  </si>
  <si>
    <t>HPC 10a</t>
  </si>
  <si>
    <t>HPC 10b</t>
  </si>
  <si>
    <t>HPC 10c</t>
  </si>
  <si>
    <t>Neg 11a</t>
  </si>
  <si>
    <t>Neg 11b</t>
  </si>
  <si>
    <t>CAL 11a</t>
  </si>
  <si>
    <t>CAL 11b</t>
  </si>
  <si>
    <t>CAL 11c</t>
  </si>
  <si>
    <t>LPC 11a</t>
  </si>
  <si>
    <t>LPC 11b</t>
  </si>
  <si>
    <t>LPC 11c</t>
  </si>
  <si>
    <t>HPC 11a</t>
  </si>
  <si>
    <t>HPC 11b</t>
  </si>
  <si>
    <t>HPC 11c</t>
  </si>
  <si>
    <t>Neg 12a</t>
  </si>
  <si>
    <t>Neg 12b</t>
  </si>
  <si>
    <t>CAL 12a</t>
  </si>
  <si>
    <t>CAL 12b</t>
  </si>
  <si>
    <t>CAL 12c</t>
  </si>
  <si>
    <t>LPC 12a</t>
  </si>
  <si>
    <t>LPC 12b</t>
  </si>
  <si>
    <t>LPC 12c</t>
  </si>
  <si>
    <t>HPC 12a</t>
  </si>
  <si>
    <t>HPC 12b</t>
  </si>
  <si>
    <t>HPC 12c</t>
  </si>
  <si>
    <t>Neg 13a</t>
  </si>
  <si>
    <t>Neg 13b</t>
  </si>
  <si>
    <t>CAL 13a</t>
  </si>
  <si>
    <t>CAL 13b</t>
  </si>
  <si>
    <t>CAL 13c</t>
  </si>
  <si>
    <t>LPC 13a</t>
  </si>
  <si>
    <t>LPC 13b</t>
  </si>
  <si>
    <t>LPC 13c</t>
  </si>
  <si>
    <t>HPC 13a</t>
  </si>
  <si>
    <t>HPC 13b</t>
  </si>
  <si>
    <t>HPC 13c</t>
  </si>
  <si>
    <t>Plate ID:</t>
  </si>
  <si>
    <t>Kit Lot #:</t>
  </si>
  <si>
    <t>Expiration Date:</t>
  </si>
  <si>
    <t>Median OD VALUES</t>
  </si>
  <si>
    <t>RUN NO.</t>
  </si>
  <si>
    <t>Plate ID</t>
  </si>
  <si>
    <t>DATE</t>
  </si>
  <si>
    <t>Operator</t>
  </si>
  <si>
    <t>NC</t>
  </si>
  <si>
    <t>Mean</t>
  </si>
  <si>
    <t>Stdev</t>
  </si>
  <si>
    <t>99% up</t>
  </si>
  <si>
    <t>99% low</t>
  </si>
  <si>
    <t>% CV</t>
  </si>
  <si>
    <t>OD Values</t>
  </si>
  <si>
    <t>ODn Values</t>
  </si>
  <si>
    <t>Kit Lot #</t>
  </si>
  <si>
    <t>Median ODn VALUES</t>
  </si>
  <si>
    <t xml:space="preserve"> Initial 1</t>
  </si>
  <si>
    <t xml:space="preserve"> Initial 2</t>
  </si>
  <si>
    <t xml:space="preserve"> Initial 3</t>
  </si>
  <si>
    <t xml:space="preserve"> Initial 4</t>
  </si>
  <si>
    <t xml:space="preserve"> Initial 5</t>
  </si>
  <si>
    <t xml:space="preserve"> Initial 6</t>
  </si>
  <si>
    <t xml:space="preserve"> Initial 7</t>
  </si>
  <si>
    <t xml:space="preserve"> Initial 8</t>
  </si>
  <si>
    <t xml:space="preserve"> Initial 9</t>
  </si>
  <si>
    <t xml:space="preserve"> Initial 10</t>
  </si>
  <si>
    <t xml:space="preserve"> Initial 11</t>
  </si>
  <si>
    <t xml:space="preserve"> Initial 12</t>
  </si>
  <si>
    <t xml:space="preserve"> Initial 13</t>
  </si>
  <si>
    <t>Conf 1</t>
  </si>
  <si>
    <t>Conf 2</t>
  </si>
  <si>
    <t>Conf 3</t>
  </si>
  <si>
    <t>Conf 4</t>
  </si>
  <si>
    <t>Conf 5</t>
  </si>
  <si>
    <t>Conf 6</t>
  </si>
  <si>
    <t>Conf 7</t>
  </si>
  <si>
    <t>Conf 8</t>
  </si>
  <si>
    <t>Conf 9</t>
  </si>
  <si>
    <t>Conf 10</t>
  </si>
  <si>
    <t>Conf 11</t>
  </si>
  <si>
    <t>Conf 12</t>
  </si>
  <si>
    <t>Conf 13</t>
  </si>
  <si>
    <t>Conf 14</t>
  </si>
  <si>
    <t>Conf 15</t>
  </si>
  <si>
    <t>Acceptable Ranges</t>
  </si>
  <si>
    <t xml:space="preserve">Total Number of Specimens </t>
  </si>
  <si>
    <t>Number Recent</t>
  </si>
  <si>
    <t>Serology Confirmation</t>
  </si>
  <si>
    <t>% Recent</t>
  </si>
  <si>
    <t>Study Name:</t>
  </si>
  <si>
    <t>Testing Dates:</t>
  </si>
  <si>
    <t>Testing Lab and Location:</t>
  </si>
  <si>
    <t>Final Lab Results Reviewed By:</t>
  </si>
  <si>
    <t>Specimen Type:</t>
  </si>
  <si>
    <t>Type of Incidence Study:</t>
  </si>
  <si>
    <t>Final Number of HIV-1 Pos Samples</t>
  </si>
  <si>
    <t>Comments</t>
  </si>
  <si>
    <t>Comments:</t>
  </si>
  <si>
    <t>CONFIRMATION PLATE 13</t>
  </si>
  <si>
    <t>CONFIRMATION PLATE 14</t>
  </si>
  <si>
    <t>CONFIRMATION PLATE 15</t>
  </si>
  <si>
    <t>Final Serology Classification (Pos, Neg, HIV-2)</t>
  </si>
  <si>
    <t>Final LAg Classification</t>
  </si>
  <si>
    <t>Number of Specimens Pending Final Classification</t>
  </si>
  <si>
    <t>Number Long-Term</t>
  </si>
  <si>
    <t>Number of HIV-1 Neg Samples*</t>
  </si>
  <si>
    <t>Plate Reader Limit of Detection:</t>
  </si>
  <si>
    <t>Enter the upper limit of detection of your plate reader here before entering the raw data.  Data analysis will not occur without this value entered.</t>
  </si>
  <si>
    <t>HIV-1 LAg-Avidity Assay
Initial Results</t>
  </si>
  <si>
    <t>HIV-1 LAg-Avidity Assay
Confirmatory Results</t>
  </si>
  <si>
    <t>*Number of HIV-1 Neg Samples includes HIV-2 Pos only and HIV Indeterminate Samples</t>
  </si>
  <si>
    <t>FAILED PLATE 1</t>
  </si>
  <si>
    <t>FAILED PLATE 2</t>
  </si>
  <si>
    <t xml:space="preserve"> FAILED PLATE 3</t>
  </si>
  <si>
    <t>FAILED PLATE 4</t>
  </si>
  <si>
    <t>FAILED PLATE 5</t>
  </si>
  <si>
    <t>FAILED PLATE 6</t>
  </si>
  <si>
    <t>FAILED PLATE 7</t>
  </si>
  <si>
    <t>FAILED PLATE 8</t>
  </si>
  <si>
    <t>FAILED PLATE 9</t>
  </si>
  <si>
    <t>FAILED PLATE 10</t>
  </si>
  <si>
    <t>FAILED PLATE 11</t>
  </si>
  <si>
    <t>FAILED PLATE 12</t>
  </si>
  <si>
    <t>FAILED PLATE 13</t>
  </si>
  <si>
    <t>COMMENTS:</t>
  </si>
  <si>
    <t xml:space="preserve">COMMENTS: </t>
  </si>
  <si>
    <t>Specimen Quality Comments</t>
  </si>
  <si>
    <t>Instructions: 
1.  Enter full specimen list to be tested by the LAg Assay in Column C starting at cell C17.
2.  Plate maps will automatically be generated for the confirmatory testing.  Be sure to fill in date, operator, plate ID, Kit lot # and expiration date.
3.  Print out plate maps and run the LAg Assay according to the manufacturer's instructions.
4.  Once confirmatory testing is complete, go to tab "Confirm Results" to enter results..</t>
  </si>
  <si>
    <t xml:space="preserve"> Failed 1</t>
  </si>
  <si>
    <t xml:space="preserve"> Failed 2</t>
  </si>
  <si>
    <t xml:space="preserve"> Failed 3</t>
  </si>
  <si>
    <t xml:space="preserve"> Failed 4</t>
  </si>
  <si>
    <t xml:space="preserve"> Failed 5</t>
  </si>
  <si>
    <t xml:space="preserve"> Failed 6</t>
  </si>
  <si>
    <t xml:space="preserve"> Failed 7</t>
  </si>
  <si>
    <t xml:space="preserve"> Failed 8</t>
  </si>
  <si>
    <t xml:space="preserve"> Failed 9</t>
  </si>
  <si>
    <t xml:space="preserve"> Failed 10</t>
  </si>
  <si>
    <t xml:space="preserve"> Failed 11</t>
  </si>
  <si>
    <t xml:space="preserve"> Failed 12</t>
  </si>
  <si>
    <t xml:space="preserve"> Failed 13</t>
  </si>
  <si>
    <t>Date (MM/DD/YYYY):</t>
  </si>
  <si>
    <t>Maxim LAg-Avidity Assay Data Management File</t>
  </si>
  <si>
    <t>Maxim LAg-Avidity Assay: INITIAL TESTING</t>
  </si>
  <si>
    <t>Maxim LAg-Avidity Assay: CONFIRMATION TESTING</t>
  </si>
  <si>
    <t>MAXIM CONFIRMATION TESTING: DATA ANALYSIS</t>
  </si>
  <si>
    <t>FAILED RUNS</t>
  </si>
  <si>
    <t>Maxim LAg-Avidity Assay: FAILED PLATE</t>
  </si>
  <si>
    <t xml:space="preserve">Maxim LAg-Avidity QUALITY CONTROL (QC) MONITORING </t>
  </si>
  <si>
    <t>Final Summary of Results from Maxim LAg-Avidity Assay Testing</t>
  </si>
  <si>
    <t>MAXIM INITIAL TESTING: DATA ANALYSIS</t>
  </si>
  <si>
    <t>Viral Load Testing</t>
  </si>
  <si>
    <t>Viral Load Results</t>
  </si>
  <si>
    <t>Classification 1</t>
  </si>
  <si>
    <t>Repeat Confirmatory ODn (enter value)</t>
  </si>
  <si>
    <t xml:space="preserve">Instructions: 
1.  Enter full specimen list to be tested by the LAg Assay in Column D starting at cell D17.
2.  Plate maps will automatically be generated for the initial testing.  Be sure to fill in Date, Operator, Plate ID, Kit Lot # and Expiration Date.
3.  Print out plate maps and run the LAg Assay according to the manufacturer's instructions.
4.  Once initial testing is complete, go to tab "Initial Results" to enter results and generate plate maps for confirmatory testing. 
5.  For questions, please contact Dr. Bharat Parekh (bsp1@cdc.gov) or Trudy Dobbs (tld3@cdc.gov).   
                   </t>
  </si>
  <si>
    <t>Repeat Confirmatory or Not</t>
  </si>
  <si>
    <t>Preliminary LAg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</si>
</sst>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18" x14ac:knownFonts="1">
    <font>
      <sz val="10"/>
      <name val="Arial"/>
    </font>
    <font>
      <sz val="12"/>
      <name val="Arial"/>
      <family val="2"/>
    </font>
    <font>
      <sz val="10"/>
      <name val="Arial"/>
      <family val="2"/>
    </font>
    <font>
      <b/>
      <sz val="10"/>
      <name val="Arial"/>
      <family val="2"/>
    </font>
    <font>
      <b/>
      <sz val="12"/>
      <name val="Arial"/>
      <family val="2"/>
    </font>
    <font>
      <b/>
      <sz val="14"/>
      <name val="Arial"/>
      <family val="2"/>
    </font>
    <font>
      <b/>
      <sz val="11"/>
      <color indexed="9"/>
      <name val="Arial"/>
      <family val="2"/>
    </font>
    <font>
      <b/>
      <sz val="10"/>
      <color indexed="9"/>
      <name val="Arial"/>
      <family val="2"/>
    </font>
    <font>
      <sz val="11"/>
      <name val="Arial"/>
      <family val="2"/>
    </font>
    <font>
      <b/>
      <sz val="11"/>
      <name val="Arial"/>
      <family val="2"/>
    </font>
    <font>
      <b/>
      <sz val="16"/>
      <name val="Arial"/>
      <family val="2"/>
    </font>
    <font>
      <sz val="10"/>
      <color indexed="8"/>
      <name val="Arial"/>
      <family val="2"/>
    </font>
    <font>
      <b/>
      <i/>
      <sz val="12"/>
      <name val="Arial"/>
      <family val="2"/>
    </font>
    <font>
      <i/>
      <sz val="12"/>
      <name val="Arial"/>
      <family val="2"/>
    </font>
    <font>
      <b/>
      <sz val="18"/>
      <name val="Arial"/>
      <family val="2"/>
    </font>
    <font>
      <b/>
      <sz val="16"/>
      <color theme="0"/>
      <name val="Arial"/>
      <family val="2"/>
    </font>
    <font>
      <b/>
      <sz val="22"/>
      <color theme="1"/>
      <name val="Arial"/>
      <family val="2"/>
    </font>
    <font>
      <b/>
      <sz val="12"/>
      <color theme="0"/>
      <name val="Arial"/>
      <family val="2"/>
    </font>
  </fonts>
  <fills count="15">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indexed="55"/>
        <bgColor indexed="64"/>
      </patternFill>
    </fill>
    <fill>
      <patternFill patternType="solid">
        <fgColor indexed="48"/>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66FFFF"/>
        <bgColor indexed="64"/>
      </patternFill>
    </fill>
    <fill>
      <patternFill patternType="solid">
        <fgColor rgb="FF51A4D2"/>
        <bgColor indexed="64"/>
      </patternFill>
    </fill>
    <fill>
      <patternFill patternType="solid">
        <fgColor theme="1"/>
        <bgColor indexed="64"/>
      </patternFill>
    </fill>
    <fill>
      <patternFill patternType="solid">
        <fgColor rgb="FFC2B39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2" fillId="0" borderId="0"/>
    <xf numFmtId="0" fontId="11" fillId="0" borderId="0"/>
  </cellStyleXfs>
  <cellXfs count="451">
    <xf numFmtId="0" fontId="0" fillId="0" borderId="0" xfId="0"/>
    <xf numFmtId="0" fontId="0" fillId="0" borderId="0" xfId="0" applyAlignment="1">
      <alignment horizontal="center"/>
    </xf>
    <xf numFmtId="0" fontId="2" fillId="2" borderId="1" xfId="1" applyFill="1" applyBorder="1" applyAlignment="1" applyProtection="1">
      <alignment horizontal="center"/>
    </xf>
    <xf numFmtId="0" fontId="8" fillId="0" borderId="1" xfId="1" applyFont="1" applyFill="1" applyBorder="1" applyAlignment="1" applyProtection="1">
      <alignment horizontal="center"/>
    </xf>
    <xf numFmtId="0" fontId="8" fillId="0" borderId="2" xfId="1" applyFont="1" applyFill="1" applyBorder="1" applyAlignment="1" applyProtection="1">
      <alignment horizontal="center"/>
    </xf>
    <xf numFmtId="0" fontId="0" fillId="0" borderId="0" xfId="0" applyBorder="1" applyAlignment="1">
      <alignment horizontal="center"/>
    </xf>
    <xf numFmtId="0" fontId="2" fillId="0" borderId="0" xfId="1" applyBorder="1" applyProtection="1"/>
    <xf numFmtId="0" fontId="2" fillId="0" borderId="0" xfId="1" applyFont="1" applyBorder="1" applyAlignment="1" applyProtection="1">
      <alignment horizontal="right"/>
    </xf>
    <xf numFmtId="0" fontId="1" fillId="0" borderId="0" xfId="1" applyFont="1" applyBorder="1" applyProtection="1"/>
    <xf numFmtId="0" fontId="2" fillId="0" borderId="0" xfId="1" applyBorder="1" applyAlignment="1" applyProtection="1">
      <alignment horizontal="right"/>
    </xf>
    <xf numFmtId="0" fontId="0" fillId="0" borderId="0" xfId="0" applyFill="1" applyBorder="1" applyAlignment="1">
      <alignment horizontal="right"/>
    </xf>
    <xf numFmtId="0" fontId="1" fillId="0" borderId="0" xfId="1" applyFont="1" applyFill="1" applyBorder="1" applyProtection="1"/>
    <xf numFmtId="0" fontId="4" fillId="0" borderId="0" xfId="1" applyFont="1" applyFill="1" applyBorder="1" applyAlignment="1" applyProtection="1">
      <alignment horizontal="center"/>
    </xf>
    <xf numFmtId="0" fontId="4" fillId="0" borderId="0" xfId="1" applyFont="1" applyFill="1" applyBorder="1" applyProtection="1"/>
    <xf numFmtId="0" fontId="2" fillId="0" borderId="0" xfId="1" applyFill="1" applyBorder="1" applyProtection="1"/>
    <xf numFmtId="1" fontId="0" fillId="0" borderId="0" xfId="0" applyNumberFormat="1" applyFill="1" applyBorder="1" applyAlignment="1">
      <alignment horizontal="right"/>
    </xf>
    <xf numFmtId="0" fontId="2" fillId="0" borderId="0" xfId="1" applyFill="1" applyBorder="1"/>
    <xf numFmtId="0" fontId="2" fillId="0" borderId="0" xfId="1" applyBorder="1" applyAlignment="1" applyProtection="1">
      <alignment horizontal="center"/>
    </xf>
    <xf numFmtId="0" fontId="4" fillId="8" borderId="0" xfId="1" applyFont="1" applyFill="1" applyBorder="1" applyAlignment="1" applyProtection="1">
      <alignment horizontal="center"/>
    </xf>
    <xf numFmtId="0" fontId="8" fillId="8" borderId="1" xfId="1" applyFont="1" applyFill="1" applyBorder="1" applyAlignment="1" applyProtection="1">
      <alignment horizontal="center"/>
    </xf>
    <xf numFmtId="0" fontId="8" fillId="8" borderId="2" xfId="1" applyFont="1" applyFill="1" applyBorder="1" applyAlignment="1" applyProtection="1">
      <alignment horizontal="center"/>
    </xf>
    <xf numFmtId="0" fontId="8" fillId="8" borderId="3" xfId="1" applyFont="1" applyFill="1" applyBorder="1" applyAlignment="1" applyProtection="1">
      <alignment horizontal="center"/>
    </xf>
    <xf numFmtId="0" fontId="8" fillId="8" borderId="4" xfId="1" applyFont="1" applyFill="1" applyBorder="1" applyAlignment="1" applyProtection="1">
      <alignment horizontal="center"/>
    </xf>
    <xf numFmtId="0" fontId="8" fillId="8" borderId="5" xfId="1" applyFont="1" applyFill="1" applyBorder="1" applyAlignment="1" applyProtection="1">
      <alignment horizontal="center"/>
    </xf>
    <xf numFmtId="0" fontId="6" fillId="3" borderId="6" xfId="1" applyFont="1" applyFill="1" applyBorder="1" applyAlignment="1" applyProtection="1">
      <alignment horizontal="center"/>
    </xf>
    <xf numFmtId="0" fontId="2" fillId="2" borderId="7" xfId="1" applyFill="1" applyBorder="1" applyAlignment="1" applyProtection="1">
      <alignment horizontal="center"/>
    </xf>
    <xf numFmtId="0" fontId="8" fillId="8" borderId="7" xfId="1" applyFont="1" applyFill="1" applyBorder="1" applyAlignment="1" applyProtection="1">
      <alignment horizontal="center"/>
    </xf>
    <xf numFmtId="0" fontId="8" fillId="8" borderId="8" xfId="1" applyFont="1" applyFill="1" applyBorder="1" applyAlignment="1" applyProtection="1">
      <alignment horizontal="center"/>
    </xf>
    <xf numFmtId="0" fontId="6" fillId="3" borderId="9" xfId="1" applyFont="1" applyFill="1" applyBorder="1" applyAlignment="1" applyProtection="1">
      <alignment horizontal="center"/>
    </xf>
    <xf numFmtId="0" fontId="2" fillId="4" borderId="9" xfId="1" applyFill="1" applyBorder="1" applyAlignment="1" applyProtection="1">
      <alignment horizontal="center"/>
    </xf>
    <xf numFmtId="0" fontId="2" fillId="5" borderId="9" xfId="1" applyFill="1" applyBorder="1" applyAlignment="1" applyProtection="1">
      <alignment horizontal="center"/>
    </xf>
    <xf numFmtId="0" fontId="2" fillId="5" borderId="10" xfId="1" applyFill="1" applyBorder="1" applyAlignment="1" applyProtection="1">
      <alignment horizontal="center"/>
    </xf>
    <xf numFmtId="0" fontId="1" fillId="8" borderId="11" xfId="1" applyFont="1" applyFill="1" applyBorder="1" applyProtection="1"/>
    <xf numFmtId="0" fontId="2" fillId="8" borderId="12" xfId="1" applyFill="1" applyBorder="1" applyProtection="1"/>
    <xf numFmtId="0" fontId="4" fillId="8" borderId="11" xfId="1" applyFont="1" applyFill="1" applyBorder="1" applyAlignment="1" applyProtection="1">
      <alignment horizontal="right"/>
    </xf>
    <xf numFmtId="0" fontId="4" fillId="8" borderId="13" xfId="1" applyFont="1" applyFill="1" applyBorder="1" applyProtection="1"/>
    <xf numFmtId="0" fontId="2" fillId="8" borderId="14" xfId="1" applyFill="1" applyBorder="1" applyProtection="1"/>
    <xf numFmtId="0" fontId="1" fillId="8" borderId="14" xfId="1" applyFont="1" applyFill="1" applyBorder="1" applyProtection="1"/>
    <xf numFmtId="0" fontId="2" fillId="8" borderId="15" xfId="1" applyFill="1" applyBorder="1" applyProtection="1"/>
    <xf numFmtId="0" fontId="2" fillId="0" borderId="14" xfId="1" applyBorder="1" applyAlignment="1" applyProtection="1">
      <alignment horizontal="center"/>
    </xf>
    <xf numFmtId="0" fontId="5" fillId="0" borderId="0" xfId="1" applyFont="1" applyBorder="1" applyAlignment="1" applyProtection="1">
      <alignment horizontal="left" vertical="top"/>
    </xf>
    <xf numFmtId="0" fontId="5" fillId="0" borderId="0" xfId="1" applyFont="1" applyBorder="1" applyAlignment="1" applyProtection="1">
      <alignment horizontal="left"/>
    </xf>
    <xf numFmtId="0" fontId="8" fillId="0" borderId="0" xfId="1" applyFont="1" applyBorder="1" applyAlignment="1" applyProtection="1">
      <alignment horizontal="center"/>
    </xf>
    <xf numFmtId="0" fontId="8" fillId="9" borderId="0" xfId="1" applyFont="1" applyFill="1" applyBorder="1" applyAlignment="1" applyProtection="1">
      <alignment horizontal="center"/>
    </xf>
    <xf numFmtId="0" fontId="1" fillId="0" borderId="0" xfId="0" applyFont="1" applyFill="1" applyBorder="1"/>
    <xf numFmtId="0" fontId="1" fillId="0" borderId="0" xfId="0" applyFont="1" applyBorder="1"/>
    <xf numFmtId="0" fontId="1" fillId="0" borderId="0" xfId="0" applyFont="1" applyBorder="1" applyAlignment="1">
      <alignment horizontal="center"/>
    </xf>
    <xf numFmtId="164" fontId="1" fillId="0" borderId="0" xfId="0" applyNumberFormat="1" applyFont="1" applyBorder="1" applyAlignment="1">
      <alignment horizontal="center"/>
    </xf>
    <xf numFmtId="164" fontId="1" fillId="0" borderId="0" xfId="0" applyNumberFormat="1" applyFont="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center"/>
    </xf>
    <xf numFmtId="164" fontId="4" fillId="0" borderId="0" xfId="0" applyNumberFormat="1" applyFont="1" applyFill="1" applyBorder="1" applyAlignment="1">
      <alignment horizontal="center"/>
    </xf>
    <xf numFmtId="0" fontId="6" fillId="3" borderId="0" xfId="0" applyFont="1" applyFill="1" applyBorder="1" applyAlignment="1" applyProtection="1">
      <alignment horizontal="center"/>
    </xf>
    <xf numFmtId="0" fontId="2" fillId="0" borderId="0" xfId="0" applyFont="1" applyFill="1" applyBorder="1" applyAlignment="1">
      <alignment horizontal="center"/>
    </xf>
    <xf numFmtId="164" fontId="7" fillId="3" borderId="0" xfId="0" applyNumberFormat="1" applyFont="1" applyFill="1" applyBorder="1" applyAlignment="1">
      <alignment horizontal="center"/>
    </xf>
    <xf numFmtId="164" fontId="3" fillId="6"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4" borderId="0" xfId="0" applyNumberFormat="1" applyFont="1" applyFill="1" applyBorder="1" applyAlignment="1">
      <alignment horizontal="center"/>
    </xf>
    <xf numFmtId="0" fontId="1" fillId="6" borderId="0" xfId="0" applyFont="1" applyFill="1" applyBorder="1" applyAlignment="1">
      <alignment horizontal="center"/>
    </xf>
    <xf numFmtId="164" fontId="1" fillId="6" borderId="0" xfId="0" applyNumberFormat="1" applyFont="1" applyFill="1" applyBorder="1" applyAlignment="1">
      <alignment horizontal="center"/>
    </xf>
    <xf numFmtId="164" fontId="3" fillId="5" borderId="0" xfId="0" applyNumberFormat="1" applyFont="1" applyFill="1" applyBorder="1" applyAlignment="1">
      <alignment horizontal="center"/>
    </xf>
    <xf numFmtId="0" fontId="0" fillId="0" borderId="0" xfId="0" applyFill="1" applyBorder="1" applyAlignment="1">
      <alignment horizontal="center"/>
    </xf>
    <xf numFmtId="164" fontId="3" fillId="2"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Fill="1" applyBorder="1"/>
    <xf numFmtId="0" fontId="1" fillId="0" borderId="0" xfId="0" applyFont="1" applyBorder="1" applyAlignment="1">
      <alignment horizontal="right"/>
    </xf>
    <xf numFmtId="0" fontId="8" fillId="0" borderId="11" xfId="1" applyFont="1" applyFill="1" applyBorder="1" applyProtection="1"/>
    <xf numFmtId="0" fontId="9" fillId="0" borderId="11" xfId="1" applyFont="1" applyFill="1" applyBorder="1" applyAlignment="1" applyProtection="1">
      <alignment horizontal="right"/>
    </xf>
    <xf numFmtId="0" fontId="8" fillId="0" borderId="7" xfId="1" applyFont="1" applyFill="1" applyBorder="1" applyAlignment="1" applyProtection="1">
      <alignment horizontal="center"/>
    </xf>
    <xf numFmtId="0" fontId="8" fillId="0" borderId="8" xfId="1" applyFont="1" applyFill="1" applyBorder="1" applyAlignment="1" applyProtection="1">
      <alignment horizontal="center"/>
    </xf>
    <xf numFmtId="0" fontId="8" fillId="0" borderId="3" xfId="1" applyFont="1" applyFill="1" applyBorder="1" applyAlignment="1" applyProtection="1">
      <alignment horizontal="center"/>
    </xf>
    <xf numFmtId="0" fontId="8" fillId="0" borderId="4" xfId="1" applyFont="1" applyFill="1" applyBorder="1" applyAlignment="1" applyProtection="1">
      <alignment horizontal="center"/>
    </xf>
    <xf numFmtId="0" fontId="2" fillId="4" borderId="0" xfId="0" applyFont="1" applyFill="1" applyBorder="1" applyAlignment="1" applyProtection="1">
      <alignment horizontal="center"/>
    </xf>
    <xf numFmtId="0" fontId="2" fillId="5" borderId="0" xfId="0" applyFont="1" applyFill="1" applyBorder="1" applyAlignment="1" applyProtection="1">
      <alignment horizontal="center"/>
    </xf>
    <xf numFmtId="0" fontId="2" fillId="2" borderId="0" xfId="0" applyFont="1" applyFill="1" applyBorder="1" applyAlignment="1" applyProtection="1">
      <alignment horizontal="center"/>
    </xf>
    <xf numFmtId="0" fontId="2" fillId="0" borderId="0" xfId="0" applyFont="1" applyFill="1" applyBorder="1" applyAlignment="1">
      <alignment horizontal="right"/>
    </xf>
    <xf numFmtId="1" fontId="8" fillId="8" borderId="2" xfId="1" applyNumberFormat="1" applyFont="1" applyFill="1" applyBorder="1" applyAlignment="1" applyProtection="1">
      <alignment horizontal="center"/>
    </xf>
    <xf numFmtId="0" fontId="1" fillId="0" borderId="0" xfId="1" applyFont="1" applyBorder="1" applyAlignment="1">
      <alignment horizontal="center"/>
    </xf>
    <xf numFmtId="164" fontId="1" fillId="0" borderId="0" xfId="1" applyNumberFormat="1" applyFont="1" applyBorder="1" applyAlignment="1">
      <alignment horizontal="left"/>
    </xf>
    <xf numFmtId="0" fontId="2" fillId="0" borderId="0" xfId="1" applyFont="1" applyBorder="1" applyAlignment="1">
      <alignment horizontal="center"/>
    </xf>
    <xf numFmtId="0" fontId="6" fillId="3" borderId="0" xfId="1" applyFont="1" applyFill="1" applyBorder="1" applyAlignment="1" applyProtection="1">
      <alignment horizontal="center"/>
    </xf>
    <xf numFmtId="164" fontId="7" fillId="3" borderId="0" xfId="1" applyNumberFormat="1" applyFont="1" applyFill="1" applyBorder="1" applyAlignment="1">
      <alignment horizontal="center"/>
    </xf>
    <xf numFmtId="164" fontId="3" fillId="6" borderId="0" xfId="1" applyNumberFormat="1" applyFont="1" applyFill="1" applyBorder="1" applyAlignment="1">
      <alignment horizontal="center"/>
    </xf>
    <xf numFmtId="164" fontId="3" fillId="4" borderId="0" xfId="1" applyNumberFormat="1" applyFont="1" applyFill="1" applyBorder="1" applyAlignment="1">
      <alignment horizontal="center"/>
    </xf>
    <xf numFmtId="0" fontId="1" fillId="6" borderId="0" xfId="1" applyFont="1" applyFill="1" applyBorder="1" applyAlignment="1">
      <alignment horizontal="center"/>
    </xf>
    <xf numFmtId="164" fontId="1" fillId="6" borderId="0" xfId="1" applyNumberFormat="1" applyFont="1" applyFill="1" applyBorder="1" applyAlignment="1">
      <alignment horizontal="center"/>
    </xf>
    <xf numFmtId="164" fontId="3" fillId="5" borderId="0" xfId="1" applyNumberFormat="1" applyFont="1" applyFill="1" applyBorder="1" applyAlignment="1">
      <alignment horizontal="center"/>
    </xf>
    <xf numFmtId="164" fontId="3" fillId="2" borderId="0" xfId="1" applyNumberFormat="1" applyFont="1" applyFill="1" applyBorder="1" applyAlignment="1">
      <alignment horizontal="center"/>
    </xf>
    <xf numFmtId="0" fontId="2" fillId="0" borderId="0" xfId="1" applyFont="1" applyFill="1" applyBorder="1" applyAlignment="1">
      <alignment horizontal="center"/>
    </xf>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xf>
    <xf numFmtId="0" fontId="2" fillId="8" borderId="0" xfId="1" applyFont="1" applyFill="1" applyBorder="1" applyAlignment="1">
      <alignment horizontal="center"/>
    </xf>
    <xf numFmtId="164" fontId="2" fillId="8" borderId="0" xfId="1" applyNumberFormat="1" applyFont="1" applyFill="1" applyBorder="1" applyAlignment="1">
      <alignment horizontal="center"/>
    </xf>
    <xf numFmtId="164" fontId="3" fillId="8" borderId="0" xfId="1" applyNumberFormat="1" applyFont="1" applyFill="1" applyBorder="1" applyAlignment="1">
      <alignment horizontal="center"/>
    </xf>
    <xf numFmtId="0" fontId="2" fillId="8" borderId="0" xfId="1" applyFill="1" applyBorder="1" applyAlignment="1">
      <alignment horizontal="center"/>
    </xf>
    <xf numFmtId="0" fontId="2" fillId="0" borderId="0" xfId="1" applyBorder="1" applyAlignment="1">
      <alignment horizontal="center"/>
    </xf>
    <xf numFmtId="0" fontId="2" fillId="0" borderId="0" xfId="1" applyFill="1" applyBorder="1" applyAlignment="1">
      <alignment horizontal="center"/>
    </xf>
    <xf numFmtId="0" fontId="2" fillId="4" borderId="0" xfId="1" applyFill="1" applyBorder="1" applyAlignment="1" applyProtection="1">
      <alignment horizontal="center"/>
    </xf>
    <xf numFmtId="0" fontId="2" fillId="5" borderId="0" xfId="1" applyFill="1" applyBorder="1" applyAlignment="1" applyProtection="1">
      <alignment horizontal="center"/>
    </xf>
    <xf numFmtId="0" fontId="2" fillId="2" borderId="0" xfId="1" applyFill="1" applyBorder="1" applyAlignment="1" applyProtection="1">
      <alignment horizontal="center"/>
    </xf>
    <xf numFmtId="0" fontId="5" fillId="0" borderId="0" xfId="0" applyFont="1" applyBorder="1"/>
    <xf numFmtId="164" fontId="0" fillId="0" borderId="0" xfId="0" applyNumberFormat="1" applyAlignment="1">
      <alignment horizontal="center"/>
    </xf>
    <xf numFmtId="0" fontId="3" fillId="0" borderId="0" xfId="0" applyFont="1" applyFill="1" applyBorder="1" applyProtection="1">
      <protection locked="0"/>
    </xf>
    <xf numFmtId="0" fontId="4" fillId="7" borderId="0"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164" fontId="4" fillId="2" borderId="0" xfId="0" applyNumberFormat="1" applyFont="1" applyFill="1" applyBorder="1" applyAlignment="1" applyProtection="1">
      <alignment horizontal="center"/>
      <protection locked="0"/>
    </xf>
    <xf numFmtId="0" fontId="2" fillId="0" borderId="0" xfId="1" applyBorder="1" applyProtection="1">
      <protection locked="0"/>
    </xf>
    <xf numFmtId="0" fontId="0" fillId="0" borderId="0" xfId="0" applyBorder="1"/>
    <xf numFmtId="0" fontId="4" fillId="0" borderId="0" xfId="1" applyFont="1" applyBorder="1" applyProtection="1">
      <protection locked="0"/>
    </xf>
    <xf numFmtId="0" fontId="1" fillId="0" borderId="0" xfId="1" applyFont="1" applyBorder="1" applyProtection="1">
      <protection locked="0"/>
    </xf>
    <xf numFmtId="164" fontId="12" fillId="0" borderId="0" xfId="1" applyNumberFormat="1" applyFont="1" applyBorder="1" applyProtection="1">
      <protection locked="0"/>
    </xf>
    <xf numFmtId="164" fontId="1" fillId="0" borderId="0" xfId="1" applyNumberFormat="1" applyFont="1" applyBorder="1" applyProtection="1">
      <protection locked="0"/>
    </xf>
    <xf numFmtId="165" fontId="1" fillId="0" borderId="0" xfId="1" applyNumberFormat="1" applyFont="1" applyBorder="1" applyProtection="1">
      <protection locked="0"/>
    </xf>
    <xf numFmtId="0" fontId="0" fillId="10" borderId="0" xfId="0" applyFill="1"/>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164" fontId="4" fillId="2" borderId="18" xfId="0" applyNumberFormat="1"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xf numFmtId="164" fontId="0" fillId="0" borderId="11" xfId="0" applyNumberFormat="1" applyBorder="1" applyAlignment="1">
      <alignment horizontal="center"/>
    </xf>
    <xf numFmtId="164" fontId="0" fillId="0" borderId="0"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0" fontId="0" fillId="10" borderId="0" xfId="0" applyFill="1" applyAlignment="1">
      <alignment horizontal="center"/>
    </xf>
    <xf numFmtId="0" fontId="2" fillId="0" borderId="0" xfId="0" applyFont="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0" xfId="0" applyNumberFormat="1" applyBorder="1" applyAlignment="1">
      <alignment horizontal="center"/>
    </xf>
    <xf numFmtId="49" fontId="0" fillId="0" borderId="12"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horizontal="center"/>
    </xf>
    <xf numFmtId="164" fontId="2" fillId="0" borderId="19" xfId="0" applyNumberFormat="1" applyFont="1" applyBorder="1" applyAlignment="1">
      <alignment horizontal="center"/>
    </xf>
    <xf numFmtId="164" fontId="2" fillId="0" borderId="11" xfId="0" applyNumberFormat="1" applyFont="1" applyBorder="1" applyAlignment="1">
      <alignment horizontal="center"/>
    </xf>
    <xf numFmtId="0" fontId="2" fillId="0" borderId="19" xfId="0"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4" fillId="7" borderId="11" xfId="0" applyFont="1" applyFill="1" applyBorder="1" applyAlignment="1" applyProtection="1">
      <alignment horizontal="center"/>
      <protection locked="0"/>
    </xf>
    <xf numFmtId="164" fontId="4" fillId="2" borderId="12" xfId="0" applyNumberFormat="1" applyFont="1" applyFill="1" applyBorder="1" applyAlignment="1" applyProtection="1">
      <alignment horizontal="center"/>
      <protection locked="0"/>
    </xf>
    <xf numFmtId="164" fontId="4" fillId="0" borderId="0" xfId="0" applyNumberFormat="1" applyFont="1" applyBorder="1" applyAlignment="1">
      <alignment horizontal="left"/>
    </xf>
    <xf numFmtId="0" fontId="4" fillId="0" borderId="0" xfId="0" applyFont="1"/>
    <xf numFmtId="0" fontId="1" fillId="0" borderId="0" xfId="0" applyFont="1"/>
    <xf numFmtId="0" fontId="4" fillId="0" borderId="0" xfId="0" applyFont="1" applyFill="1" applyBorder="1"/>
    <xf numFmtId="49" fontId="4" fillId="0" borderId="0" xfId="1" applyNumberFormat="1" applyFont="1" applyFill="1" applyBorder="1" applyAlignment="1" applyProtection="1">
      <alignment vertical="center"/>
    </xf>
    <xf numFmtId="0" fontId="4" fillId="0" borderId="0" xfId="1" applyFont="1" applyFill="1" applyBorder="1" applyAlignment="1" applyProtection="1">
      <alignment horizontal="right"/>
    </xf>
    <xf numFmtId="0" fontId="6" fillId="0" borderId="0" xfId="1" applyFont="1" applyFill="1" applyBorder="1" applyAlignment="1" applyProtection="1">
      <alignment horizontal="center"/>
    </xf>
    <xf numFmtId="0" fontId="2" fillId="0" borderId="0" xfId="1" applyFill="1" applyBorder="1" applyAlignment="1" applyProtection="1">
      <alignment horizontal="center"/>
    </xf>
    <xf numFmtId="0" fontId="8" fillId="0" borderId="0" xfId="1" applyFont="1" applyFill="1" applyBorder="1" applyAlignment="1" applyProtection="1">
      <alignment horizontal="center"/>
    </xf>
    <xf numFmtId="1" fontId="8" fillId="0" borderId="0" xfId="1" applyNumberFormat="1" applyFont="1" applyFill="1" applyBorder="1" applyAlignment="1" applyProtection="1">
      <alignment horizontal="center"/>
    </xf>
    <xf numFmtId="0" fontId="5" fillId="0" borderId="0" xfId="1" applyFont="1" applyFill="1" applyBorder="1" applyAlignment="1" applyProtection="1">
      <alignment horizontal="center" vertical="center"/>
    </xf>
    <xf numFmtId="0" fontId="3" fillId="0" borderId="17" xfId="0" applyFont="1" applyFill="1" applyBorder="1" applyAlignment="1" applyProtection="1">
      <alignment horizontal="center" vertical="center"/>
      <protection locked="0"/>
    </xf>
    <xf numFmtId="0" fontId="0" fillId="0" borderId="0" xfId="0" applyNumberFormat="1" applyFill="1" applyAlignment="1">
      <alignment horizontal="center"/>
    </xf>
    <xf numFmtId="0" fontId="0" fillId="0" borderId="21" xfId="0" applyNumberFormat="1" applyFill="1" applyBorder="1" applyAlignment="1">
      <alignment horizontal="center"/>
    </xf>
    <xf numFmtId="0" fontId="0" fillId="0" borderId="0" xfId="0" applyFill="1" applyBorder="1" applyAlignment="1" applyProtection="1">
      <alignment horizontal="right"/>
    </xf>
    <xf numFmtId="1" fontId="0" fillId="0" borderId="0" xfId="0" applyNumberFormat="1" applyFill="1" applyBorder="1" applyAlignment="1" applyProtection="1">
      <alignment horizontal="right"/>
    </xf>
    <xf numFmtId="49" fontId="4" fillId="0" borderId="22" xfId="1" applyNumberFormat="1" applyFont="1" applyFill="1" applyBorder="1" applyAlignment="1" applyProtection="1">
      <alignment vertical="center"/>
      <protection locked="0"/>
    </xf>
    <xf numFmtId="0" fontId="4" fillId="0" borderId="22" xfId="1" applyFont="1" applyFill="1" applyBorder="1" applyAlignment="1" applyProtection="1">
      <alignment vertical="center"/>
      <protection locked="0"/>
    </xf>
    <xf numFmtId="0" fontId="8" fillId="0" borderId="7" xfId="1" applyFont="1" applyFill="1" applyBorder="1" applyAlignment="1" applyProtection="1">
      <alignment horizontal="center"/>
      <protection locked="0"/>
    </xf>
    <xf numFmtId="0" fontId="8" fillId="0" borderId="8" xfId="1" applyFont="1" applyFill="1" applyBorder="1" applyAlignment="1" applyProtection="1">
      <alignment horizontal="center"/>
      <protection locked="0"/>
    </xf>
    <xf numFmtId="0" fontId="8" fillId="0" borderId="1" xfId="1" applyFont="1" applyFill="1" applyBorder="1" applyAlignment="1" applyProtection="1">
      <alignment horizontal="center"/>
      <protection locked="0"/>
    </xf>
    <xf numFmtId="0" fontId="8" fillId="0" borderId="2" xfId="1" applyFont="1" applyFill="1" applyBorder="1" applyAlignment="1" applyProtection="1">
      <alignment horizontal="center"/>
      <protection locked="0"/>
    </xf>
    <xf numFmtId="0" fontId="8" fillId="0" borderId="9" xfId="1" applyFont="1" applyFill="1" applyBorder="1" applyAlignment="1" applyProtection="1">
      <alignment horizontal="center"/>
      <protection locked="0"/>
    </xf>
    <xf numFmtId="0" fontId="8" fillId="0" borderId="10" xfId="1" applyFont="1" applyFill="1" applyBorder="1" applyAlignment="1" applyProtection="1">
      <alignment horizontal="center"/>
      <protection locked="0"/>
    </xf>
    <xf numFmtId="0" fontId="8" fillId="0" borderId="3" xfId="1" applyFont="1" applyFill="1" applyBorder="1" applyAlignment="1" applyProtection="1">
      <alignment horizontal="center"/>
      <protection locked="0"/>
    </xf>
    <xf numFmtId="0" fontId="8" fillId="0" borderId="4" xfId="1" applyFont="1" applyFill="1" applyBorder="1" applyAlignment="1" applyProtection="1">
      <alignment horizontal="center"/>
      <protection locked="0"/>
    </xf>
    <xf numFmtId="0" fontId="4" fillId="0" borderId="0" xfId="0" applyFont="1" applyFill="1" applyBorder="1" applyProtection="1">
      <protection locked="0"/>
    </xf>
    <xf numFmtId="0" fontId="1" fillId="0" borderId="0" xfId="0" applyFont="1" applyFill="1" applyBorder="1" applyProtection="1">
      <protection locked="0"/>
    </xf>
    <xf numFmtId="0" fontId="4" fillId="0" borderId="0" xfId="0" applyFont="1" applyFill="1" applyBorder="1" applyAlignment="1" applyProtection="1">
      <alignment horizontal="right"/>
      <protection locked="0"/>
    </xf>
    <xf numFmtId="0" fontId="2" fillId="0" borderId="0" xfId="0" applyFont="1" applyFill="1" applyBorder="1" applyProtection="1">
      <protection locked="0"/>
    </xf>
    <xf numFmtId="0" fontId="0" fillId="0" borderId="0" xfId="0" applyFill="1" applyProtection="1">
      <protection locked="0"/>
    </xf>
    <xf numFmtId="0" fontId="5" fillId="0" borderId="0" xfId="1" applyFont="1" applyBorder="1" applyAlignment="1" applyProtection="1">
      <alignment horizontal="center" vertical="top"/>
    </xf>
    <xf numFmtId="0" fontId="2" fillId="0" borderId="0" xfId="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11" fillId="0" borderId="0" xfId="2" applyFont="1" applyFill="1" applyBorder="1" applyAlignment="1" applyProtection="1">
      <alignment horizontal="center" wrapText="1"/>
      <protection locked="0"/>
    </xf>
    <xf numFmtId="0" fontId="0" fillId="0" borderId="0" xfId="0" applyFill="1" applyBorder="1" applyAlignment="1" applyProtection="1">
      <alignment horizontal="center"/>
      <protection locked="0"/>
    </xf>
    <xf numFmtId="0" fontId="1" fillId="0" borderId="16" xfId="1" applyFont="1" applyFill="1" applyBorder="1" applyAlignment="1" applyProtection="1">
      <protection locked="0"/>
    </xf>
    <xf numFmtId="0" fontId="1" fillId="0" borderId="17" xfId="1" applyFont="1" applyFill="1" applyBorder="1" applyAlignment="1" applyProtection="1">
      <protection locked="0"/>
    </xf>
    <xf numFmtId="0" fontId="8" fillId="0" borderId="6" xfId="1"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Border="1" applyAlignment="1">
      <alignment vertical="center"/>
    </xf>
    <xf numFmtId="0" fontId="4" fillId="0" borderId="16" xfId="0" applyFont="1" applyFill="1" applyBorder="1" applyAlignment="1">
      <alignment vertical="center"/>
    </xf>
    <xf numFmtId="0" fontId="4" fillId="0" borderId="16" xfId="0" applyFont="1" applyFill="1" applyBorder="1" applyAlignment="1">
      <alignment vertical="center" wrapText="1"/>
    </xf>
    <xf numFmtId="0" fontId="4" fillId="0" borderId="11" xfId="0" applyFont="1" applyFill="1" applyBorder="1" applyAlignment="1">
      <alignment vertical="center"/>
    </xf>
    <xf numFmtId="0" fontId="4" fillId="9" borderId="19" xfId="0" applyFont="1" applyFill="1" applyBorder="1" applyAlignment="1">
      <alignment vertical="center"/>
    </xf>
    <xf numFmtId="0" fontId="4" fillId="9" borderId="11" xfId="0" applyFont="1" applyFill="1" applyBorder="1" applyAlignment="1">
      <alignment vertical="center"/>
    </xf>
    <xf numFmtId="0" fontId="4" fillId="9" borderId="13"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9" borderId="25" xfId="0" applyFont="1" applyFill="1" applyBorder="1" applyAlignment="1">
      <alignment horizontal="center" vertical="center"/>
    </xf>
    <xf numFmtId="0" fontId="4" fillId="9" borderId="24" xfId="0" applyFont="1" applyFill="1" applyBorder="1" applyAlignment="1">
      <alignment horizontal="center" vertical="center"/>
    </xf>
    <xf numFmtId="166" fontId="4" fillId="9" borderId="26" xfId="0" applyNumberFormat="1" applyFont="1" applyFill="1" applyBorder="1" applyAlignment="1">
      <alignment horizontal="center" vertical="center"/>
    </xf>
    <xf numFmtId="164" fontId="2" fillId="0" borderId="0" xfId="0" applyNumberFormat="1" applyFont="1" applyAlignment="1">
      <alignment horizontal="center"/>
    </xf>
    <xf numFmtId="164" fontId="1" fillId="0" borderId="13" xfId="0" applyNumberFormat="1" applyFont="1" applyFill="1" applyBorder="1" applyAlignment="1">
      <alignment horizontal="center"/>
    </xf>
    <xf numFmtId="164" fontId="1" fillId="0" borderId="0" xfId="0" applyNumberFormat="1" applyFont="1" applyBorder="1" applyProtection="1">
      <protection locked="0"/>
    </xf>
    <xf numFmtId="0" fontId="10" fillId="0" borderId="0" xfId="0" applyFont="1" applyBorder="1" applyAlignment="1">
      <alignment horizontal="left"/>
    </xf>
    <xf numFmtId="164" fontId="1" fillId="0" borderId="0" xfId="0" applyNumberFormat="1" applyFont="1" applyBorder="1" applyAlignment="1" applyProtection="1">
      <protection locked="0"/>
    </xf>
    <xf numFmtId="164" fontId="4" fillId="11" borderId="26" xfId="0" applyNumberFormat="1" applyFont="1" applyFill="1" applyBorder="1" applyAlignment="1" applyProtection="1">
      <alignment horizontal="center" vertical="center"/>
      <protection locked="0"/>
    </xf>
    <xf numFmtId="0" fontId="4" fillId="9" borderId="0" xfId="0"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1" fillId="0" borderId="11" xfId="0" applyFont="1" applyFill="1" applyBorder="1" applyAlignment="1"/>
    <xf numFmtId="164" fontId="1" fillId="0" borderId="12" xfId="0" applyNumberFormat="1" applyFont="1" applyFill="1" applyBorder="1" applyAlignment="1">
      <alignment horizontal="center"/>
    </xf>
    <xf numFmtId="164" fontId="1" fillId="0" borderId="14" xfId="0" applyNumberFormat="1" applyFont="1" applyFill="1" applyBorder="1" applyAlignment="1">
      <alignment horizontal="center"/>
    </xf>
    <xf numFmtId="164" fontId="1" fillId="0" borderId="15" xfId="0" applyNumberFormat="1" applyFont="1" applyFill="1" applyBorder="1" applyAlignment="1">
      <alignment horizontal="center"/>
    </xf>
    <xf numFmtId="164" fontId="1" fillId="0" borderId="19" xfId="0" applyNumberFormat="1" applyFont="1" applyFill="1" applyBorder="1" applyAlignment="1">
      <alignment horizontal="center"/>
    </xf>
    <xf numFmtId="164" fontId="1" fillId="0" borderId="20" xfId="0" applyNumberFormat="1" applyFont="1" applyBorder="1" applyAlignment="1">
      <alignment horizontal="center"/>
    </xf>
    <xf numFmtId="164" fontId="1" fillId="0" borderId="21" xfId="0" applyNumberFormat="1" applyFont="1" applyBorder="1" applyAlignment="1">
      <alignment horizontal="center"/>
    </xf>
    <xf numFmtId="164" fontId="1" fillId="0" borderId="14" xfId="0" applyNumberFormat="1" applyFont="1" applyBorder="1" applyAlignment="1">
      <alignment horizontal="center"/>
    </xf>
    <xf numFmtId="164" fontId="1" fillId="0" borderId="15" xfId="0" applyNumberFormat="1" applyFont="1" applyBorder="1" applyAlignment="1">
      <alignment horizontal="center"/>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13" fillId="0" borderId="0" xfId="0" applyFont="1" applyFill="1" applyBorder="1" applyAlignment="1">
      <alignment vertical="center"/>
    </xf>
    <xf numFmtId="0" fontId="15" fillId="0" borderId="0" xfId="0" applyFont="1" applyFill="1" applyBorder="1" applyAlignment="1">
      <alignment vertical="center"/>
    </xf>
    <xf numFmtId="0" fontId="1" fillId="0" borderId="11" xfId="1" applyFont="1" applyFill="1" applyBorder="1" applyProtection="1">
      <protection locked="0"/>
    </xf>
    <xf numFmtId="0" fontId="4" fillId="0" borderId="0" xfId="1" applyFont="1" applyFill="1" applyBorder="1" applyAlignment="1" applyProtection="1">
      <alignment horizontal="center"/>
      <protection locked="0"/>
    </xf>
    <xf numFmtId="0" fontId="2" fillId="0" borderId="12" xfId="1" applyFill="1" applyBorder="1" applyProtection="1">
      <protection locked="0"/>
    </xf>
    <xf numFmtId="0" fontId="4" fillId="0" borderId="11" xfId="1" applyFont="1" applyFill="1" applyBorder="1" applyAlignment="1" applyProtection="1">
      <alignment horizontal="right"/>
      <protection locked="0"/>
    </xf>
    <xf numFmtId="0" fontId="6" fillId="3" borderId="6" xfId="1" applyFont="1" applyFill="1" applyBorder="1" applyAlignment="1" applyProtection="1">
      <alignment horizontal="center"/>
      <protection locked="0"/>
    </xf>
    <xf numFmtId="0" fontId="2" fillId="2" borderId="7" xfId="1" applyFill="1" applyBorder="1" applyAlignment="1" applyProtection="1">
      <alignment horizontal="center"/>
      <protection locked="0"/>
    </xf>
    <xf numFmtId="0" fontId="6" fillId="3" borderId="9" xfId="1" applyFont="1" applyFill="1" applyBorder="1" applyAlignment="1" applyProtection="1">
      <alignment horizontal="center"/>
      <protection locked="0"/>
    </xf>
    <xf numFmtId="0" fontId="2" fillId="2" borderId="1" xfId="1" applyFill="1" applyBorder="1" applyAlignment="1" applyProtection="1">
      <alignment horizontal="center"/>
      <protection locked="0"/>
    </xf>
    <xf numFmtId="0" fontId="2" fillId="4" borderId="9" xfId="1" applyFill="1" applyBorder="1" applyAlignment="1" applyProtection="1">
      <alignment horizontal="center"/>
      <protection locked="0"/>
    </xf>
    <xf numFmtId="0" fontId="2" fillId="5" borderId="9" xfId="1" applyFill="1" applyBorder="1" applyAlignment="1" applyProtection="1">
      <alignment horizontal="center"/>
      <protection locked="0"/>
    </xf>
    <xf numFmtId="0" fontId="2" fillId="5" borderId="10" xfId="1" applyFill="1" applyBorder="1" applyAlignment="1" applyProtection="1">
      <alignment horizontal="center"/>
      <protection locked="0"/>
    </xf>
    <xf numFmtId="0" fontId="4" fillId="0" borderId="13" xfId="1" applyFont="1" applyFill="1" applyBorder="1" applyProtection="1">
      <protection locked="0"/>
    </xf>
    <xf numFmtId="0" fontId="2" fillId="0" borderId="14" xfId="1" applyFill="1" applyBorder="1" applyProtection="1">
      <protection locked="0"/>
    </xf>
    <xf numFmtId="0" fontId="1" fillId="0" borderId="14" xfId="1" applyFont="1" applyFill="1" applyBorder="1" applyProtection="1">
      <protection locked="0"/>
    </xf>
    <xf numFmtId="0" fontId="2" fillId="0" borderId="15" xfId="1" applyFill="1" applyBorder="1" applyProtection="1">
      <protection locked="0"/>
    </xf>
    <xf numFmtId="0" fontId="4" fillId="0" borderId="0" xfId="1" applyFont="1" applyFill="1" applyBorder="1" applyProtection="1">
      <protection locked="0"/>
    </xf>
    <xf numFmtId="0" fontId="1" fillId="0" borderId="0" xfId="1" applyFont="1" applyFill="1" applyBorder="1" applyProtection="1">
      <protection locked="0"/>
    </xf>
    <xf numFmtId="0" fontId="2" fillId="0" borderId="0" xfId="1" applyFont="1" applyBorder="1" applyAlignment="1" applyProtection="1">
      <alignment horizontal="right"/>
      <protection locked="0"/>
    </xf>
    <xf numFmtId="0" fontId="2" fillId="0" borderId="0" xfId="1" applyFill="1" applyBorder="1" applyProtection="1">
      <protection locked="0"/>
    </xf>
    <xf numFmtId="0" fontId="4" fillId="0" borderId="14" xfId="1" applyFont="1" applyFill="1" applyBorder="1" applyProtection="1">
      <protection locked="0"/>
    </xf>
    <xf numFmtId="0" fontId="0" fillId="0" borderId="0" xfId="0" applyProtection="1">
      <protection locked="0"/>
    </xf>
    <xf numFmtId="49" fontId="5" fillId="0" borderId="0" xfId="1" applyNumberFormat="1" applyFont="1" applyFill="1" applyBorder="1" applyAlignment="1" applyProtection="1">
      <alignment vertical="center"/>
    </xf>
    <xf numFmtId="0" fontId="5" fillId="0" borderId="0" xfId="1" applyFont="1" applyFill="1" applyBorder="1" applyAlignment="1" applyProtection="1">
      <alignment vertical="center"/>
    </xf>
    <xf numFmtId="0" fontId="0" fillId="0" borderId="0" xfId="0" applyNumberFormat="1" applyAlignment="1">
      <alignment horizontal="center"/>
    </xf>
    <xf numFmtId="49" fontId="2" fillId="0" borderId="14" xfId="0" applyNumberFormat="1" applyFont="1" applyBorder="1" applyAlignment="1">
      <alignment horizontal="center"/>
    </xf>
    <xf numFmtId="0" fontId="0" fillId="0" borderId="19" xfId="0" applyNumberFormat="1" applyBorder="1" applyAlignment="1">
      <alignment horizontal="center"/>
    </xf>
    <xf numFmtId="0" fontId="0" fillId="0" borderId="20" xfId="0" applyNumberFormat="1" applyBorder="1" applyAlignment="1">
      <alignment horizontal="center"/>
    </xf>
    <xf numFmtId="0" fontId="0" fillId="0" borderId="21" xfId="0" applyNumberFormat="1" applyBorder="1" applyAlignment="1">
      <alignment horizontal="center"/>
    </xf>
    <xf numFmtId="0" fontId="0" fillId="0" borderId="11" xfId="0" applyNumberFormat="1" applyBorder="1" applyAlignment="1">
      <alignment horizontal="center"/>
    </xf>
    <xf numFmtId="0" fontId="0" fillId="0" borderId="0" xfId="0" applyNumberFormat="1" applyBorder="1" applyAlignment="1">
      <alignment horizontal="center"/>
    </xf>
    <xf numFmtId="0" fontId="0" fillId="0" borderId="12" xfId="0" applyNumberForma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2" fillId="0" borderId="19" xfId="0" applyNumberFormat="1" applyFont="1" applyBorder="1" applyAlignment="1">
      <alignment horizontal="center"/>
    </xf>
    <xf numFmtId="0" fontId="0" fillId="0" borderId="12" xfId="0" applyNumberFormat="1" applyFill="1" applyBorder="1" applyAlignment="1">
      <alignment horizontal="center"/>
    </xf>
    <xf numFmtId="0" fontId="2" fillId="0" borderId="11" xfId="0" applyNumberFormat="1" applyFont="1" applyBorder="1" applyAlignment="1">
      <alignment horizontal="center"/>
    </xf>
    <xf numFmtId="0" fontId="0" fillId="0" borderId="15" xfId="0" applyNumberFormat="1" applyFill="1" applyBorder="1" applyAlignment="1">
      <alignment horizontal="center"/>
    </xf>
    <xf numFmtId="0" fontId="2" fillId="0" borderId="14" xfId="0" applyNumberFormat="1" applyFont="1" applyBorder="1" applyAlignment="1">
      <alignment horizontal="center"/>
    </xf>
    <xf numFmtId="0" fontId="2" fillId="0" borderId="20" xfId="0" applyNumberFormat="1" applyFont="1" applyBorder="1" applyAlignment="1">
      <alignment horizontal="center"/>
    </xf>
    <xf numFmtId="0" fontId="2" fillId="0" borderId="0" xfId="0" applyNumberFormat="1" applyFont="1" applyBorder="1" applyAlignment="1">
      <alignment horizontal="center"/>
    </xf>
    <xf numFmtId="49" fontId="2" fillId="0" borderId="20" xfId="0" applyNumberFormat="1" applyFont="1" applyBorder="1" applyAlignment="1">
      <alignment horizontal="center"/>
    </xf>
    <xf numFmtId="49" fontId="2" fillId="0" borderId="0" xfId="0" applyNumberFormat="1" applyFont="1" applyBorder="1" applyAlignment="1">
      <alignment horizontal="center"/>
    </xf>
    <xf numFmtId="0" fontId="2" fillId="0" borderId="19" xfId="0" quotePrefix="1" applyNumberFormat="1" applyFont="1" applyBorder="1" applyAlignment="1">
      <alignment horizontal="center"/>
    </xf>
    <xf numFmtId="0" fontId="2" fillId="0" borderId="11" xfId="0" quotePrefix="1" applyNumberFormat="1" applyFont="1" applyBorder="1" applyAlignment="1">
      <alignment horizontal="center"/>
    </xf>
    <xf numFmtId="0" fontId="2" fillId="0" borderId="13" xfId="0" quotePrefix="1" applyNumberFormat="1" applyFont="1" applyBorder="1" applyAlignment="1">
      <alignment horizontal="center"/>
    </xf>
    <xf numFmtId="0" fontId="2" fillId="0" borderId="20" xfId="0" quotePrefix="1" applyNumberFormat="1" applyFont="1" applyBorder="1" applyAlignment="1">
      <alignment horizontal="center"/>
    </xf>
    <xf numFmtId="0" fontId="2" fillId="0" borderId="21" xfId="0" quotePrefix="1" applyNumberFormat="1" applyFont="1" applyBorder="1" applyAlignment="1">
      <alignment horizontal="center"/>
    </xf>
    <xf numFmtId="0" fontId="2" fillId="0" borderId="0" xfId="0" quotePrefix="1" applyNumberFormat="1" applyFont="1" applyBorder="1" applyAlignment="1">
      <alignment horizontal="center"/>
    </xf>
    <xf numFmtId="0" fontId="2" fillId="0" borderId="12" xfId="0" quotePrefix="1" applyNumberFormat="1" applyFont="1" applyBorder="1" applyAlignment="1">
      <alignment horizontal="center"/>
    </xf>
    <xf numFmtId="0" fontId="2" fillId="0" borderId="14" xfId="0" quotePrefix="1" applyNumberFormat="1" applyFont="1" applyBorder="1" applyAlignment="1">
      <alignment horizontal="center"/>
    </xf>
    <xf numFmtId="0" fontId="2" fillId="0" borderId="15" xfId="0" quotePrefix="1" applyNumberFormat="1" applyFont="1" applyBorder="1" applyAlignment="1">
      <alignment horizontal="center"/>
    </xf>
    <xf numFmtId="164" fontId="0" fillId="0" borderId="11" xfId="0" applyNumberFormat="1" applyFill="1" applyBorder="1" applyAlignment="1">
      <alignment horizontal="center"/>
    </xf>
    <xf numFmtId="164" fontId="0" fillId="0" borderId="19" xfId="0" applyNumberFormat="1" applyFill="1" applyBorder="1" applyAlignment="1">
      <alignment horizontal="center"/>
    </xf>
    <xf numFmtId="164" fontId="0" fillId="0" borderId="20" xfId="0" applyNumberFormat="1" applyFill="1" applyBorder="1" applyAlignment="1">
      <alignment horizontal="center"/>
    </xf>
    <xf numFmtId="164" fontId="0" fillId="0" borderId="21" xfId="0" applyNumberFormat="1" applyFill="1" applyBorder="1" applyAlignment="1">
      <alignment horizontal="center"/>
    </xf>
    <xf numFmtId="164" fontId="0" fillId="0" borderId="0" xfId="0" applyNumberFormat="1" applyFill="1" applyBorder="1" applyAlignment="1">
      <alignment horizontal="center"/>
    </xf>
    <xf numFmtId="164" fontId="0" fillId="0" borderId="12" xfId="0" applyNumberFormat="1" applyFill="1" applyBorder="1" applyAlignment="1">
      <alignment horizontal="center"/>
    </xf>
    <xf numFmtId="164" fontId="0" fillId="0" borderId="13" xfId="0" applyNumberFormat="1" applyFill="1" applyBorder="1" applyAlignment="1">
      <alignment horizontal="center"/>
    </xf>
    <xf numFmtId="164" fontId="0" fillId="0" borderId="14" xfId="0" applyNumberFormat="1" applyFill="1" applyBorder="1" applyAlignment="1">
      <alignment horizontal="center"/>
    </xf>
    <xf numFmtId="164" fontId="0" fillId="0" borderId="15" xfId="0" applyNumberFormat="1" applyFill="1" applyBorder="1" applyAlignment="1">
      <alignment horizontal="center"/>
    </xf>
    <xf numFmtId="0" fontId="2" fillId="0" borderId="14"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5" fillId="0" borderId="11" xfId="0" applyFont="1" applyBorder="1" applyAlignment="1" applyProtection="1">
      <alignment vertical="center"/>
      <protection locked="0"/>
    </xf>
    <xf numFmtId="49" fontId="0" fillId="0" borderId="0" xfId="0" applyNumberFormat="1" applyAlignment="1">
      <alignment horizontal="center"/>
    </xf>
    <xf numFmtId="49" fontId="2" fillId="0" borderId="12" xfId="0" applyNumberFormat="1" applyFont="1" applyBorder="1" applyAlignment="1">
      <alignment horizontal="center"/>
    </xf>
    <xf numFmtId="49" fontId="2" fillId="0" borderId="15" xfId="0" applyNumberFormat="1" applyFont="1" applyBorder="1" applyAlignment="1">
      <alignment horizontal="center"/>
    </xf>
    <xf numFmtId="0" fontId="2" fillId="0" borderId="21" xfId="0" applyNumberFormat="1" applyFont="1" applyBorder="1" applyAlignment="1">
      <alignment horizontal="center"/>
    </xf>
    <xf numFmtId="0" fontId="10" fillId="12" borderId="20" xfId="1" applyFont="1" applyFill="1" applyBorder="1" applyAlignment="1" applyProtection="1">
      <alignment vertical="center" wrapText="1"/>
    </xf>
    <xf numFmtId="0" fontId="10" fillId="12" borderId="0" xfId="1" applyFont="1" applyFill="1" applyBorder="1" applyAlignment="1" applyProtection="1">
      <alignment vertical="center" wrapText="1"/>
    </xf>
    <xf numFmtId="0" fontId="10" fillId="12" borderId="14" xfId="1" applyFont="1" applyFill="1" applyBorder="1" applyAlignment="1" applyProtection="1">
      <alignment vertical="center" wrapText="1"/>
    </xf>
    <xf numFmtId="0" fontId="0" fillId="0" borderId="0" xfId="0" applyFill="1" applyAlignment="1" applyProtection="1">
      <alignment horizontal="center"/>
      <protection locked="0"/>
    </xf>
    <xf numFmtId="164" fontId="0" fillId="0" borderId="0" xfId="0" applyNumberFormat="1" applyAlignment="1" applyProtection="1">
      <alignment horizontal="center"/>
      <protection locked="0"/>
    </xf>
    <xf numFmtId="0" fontId="10" fillId="12" borderId="20" xfId="1" applyFont="1" applyFill="1" applyBorder="1" applyAlignment="1" applyProtection="1">
      <alignment horizontal="left" vertical="center" wrapText="1" indent="3"/>
    </xf>
    <xf numFmtId="0" fontId="10" fillId="12" borderId="0" xfId="1" applyFont="1" applyFill="1" applyBorder="1" applyAlignment="1" applyProtection="1">
      <alignment horizontal="left" vertical="center" wrapText="1" indent="3"/>
    </xf>
    <xf numFmtId="0" fontId="10" fillId="12" borderId="14" xfId="1" applyFont="1" applyFill="1" applyBorder="1" applyAlignment="1" applyProtection="1">
      <alignment horizontal="left" vertical="center" wrapText="1" indent="3"/>
    </xf>
    <xf numFmtId="49" fontId="5" fillId="0" borderId="21" xfId="1" applyNumberFormat="1" applyFont="1" applyBorder="1" applyAlignment="1" applyProtection="1">
      <alignment horizontal="center" vertical="center"/>
      <protection locked="0"/>
    </xf>
    <xf numFmtId="49" fontId="5" fillId="0" borderId="15" xfId="1" applyNumberFormat="1" applyFont="1" applyBorder="1" applyAlignment="1" applyProtection="1">
      <alignment horizontal="center" vertical="center"/>
      <protection locked="0"/>
    </xf>
    <xf numFmtId="0" fontId="5" fillId="0" borderId="2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5" fillId="0" borderId="14"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5" fillId="0" borderId="19" xfId="1"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protection locked="0"/>
    </xf>
    <xf numFmtId="0" fontId="5" fillId="8" borderId="19" xfId="1" applyFont="1" applyFill="1" applyBorder="1" applyAlignment="1" applyProtection="1">
      <alignment horizontal="center" vertical="center"/>
    </xf>
    <xf numFmtId="0" fontId="5" fillId="8" borderId="20" xfId="1" applyFont="1" applyFill="1" applyBorder="1" applyAlignment="1" applyProtection="1">
      <alignment horizontal="center" vertical="center"/>
    </xf>
    <xf numFmtId="0" fontId="5" fillId="8" borderId="21" xfId="1" applyFont="1" applyFill="1" applyBorder="1" applyAlignment="1" applyProtection="1">
      <alignment horizontal="center" vertical="center"/>
    </xf>
    <xf numFmtId="0" fontId="5" fillId="8" borderId="11" xfId="1" applyFont="1" applyFill="1" applyBorder="1" applyAlignment="1" applyProtection="1">
      <alignment horizontal="center" vertical="center"/>
    </xf>
    <xf numFmtId="0" fontId="5" fillId="8" borderId="0" xfId="1" applyFont="1" applyFill="1" applyBorder="1" applyAlignment="1" applyProtection="1">
      <alignment horizontal="center" vertical="center"/>
    </xf>
    <xf numFmtId="0" fontId="5" fillId="8" borderId="12" xfId="1" applyFont="1" applyFill="1" applyBorder="1" applyAlignment="1" applyProtection="1">
      <alignment horizontal="center" vertical="center"/>
    </xf>
    <xf numFmtId="0" fontId="4" fillId="0" borderId="29"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0" xfId="1" applyFont="1" applyBorder="1" applyAlignment="1" applyProtection="1">
      <alignment horizontal="center"/>
    </xf>
    <xf numFmtId="0" fontId="4" fillId="0" borderId="14" xfId="1" applyFont="1" applyBorder="1" applyAlignment="1" applyProtection="1">
      <alignment horizontal="center"/>
    </xf>
    <xf numFmtId="0" fontId="4" fillId="0" borderId="28"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0" fontId="5" fillId="12" borderId="19" xfId="1" applyFont="1" applyFill="1" applyBorder="1" applyAlignment="1" applyProtection="1">
      <alignment horizontal="center" vertical="center"/>
    </xf>
    <xf numFmtId="0" fontId="5" fillId="12" borderId="20" xfId="1" applyFont="1" applyFill="1" applyBorder="1" applyAlignment="1" applyProtection="1">
      <alignment horizontal="center" vertical="center"/>
    </xf>
    <xf numFmtId="0" fontId="5" fillId="12" borderId="21" xfId="1" applyFont="1" applyFill="1" applyBorder="1" applyAlignment="1" applyProtection="1">
      <alignment horizontal="center" vertical="center"/>
    </xf>
    <xf numFmtId="0" fontId="5" fillId="12" borderId="13" xfId="1" applyFont="1" applyFill="1" applyBorder="1" applyAlignment="1" applyProtection="1">
      <alignment horizontal="center" vertical="center"/>
    </xf>
    <xf numFmtId="0" fontId="5" fillId="12" borderId="14" xfId="1" applyFont="1" applyFill="1" applyBorder="1" applyAlignment="1" applyProtection="1">
      <alignment horizontal="center" vertical="center"/>
    </xf>
    <xf numFmtId="0" fontId="5" fillId="12" borderId="15" xfId="1" applyFont="1" applyFill="1" applyBorder="1" applyAlignment="1" applyProtection="1">
      <alignment horizontal="center" vertical="center"/>
    </xf>
    <xf numFmtId="0" fontId="4" fillId="0" borderId="27" xfId="1" applyFont="1" applyFill="1" applyBorder="1" applyAlignment="1" applyProtection="1">
      <alignment horizontal="left" vertical="center"/>
      <protection locked="0"/>
    </xf>
    <xf numFmtId="0" fontId="4" fillId="0" borderId="28" xfId="1" applyFont="1" applyFill="1" applyBorder="1" applyAlignment="1" applyProtection="1">
      <alignment horizontal="left" vertical="center"/>
      <protection locked="0"/>
    </xf>
    <xf numFmtId="49" fontId="5" fillId="0" borderId="19" xfId="1" applyNumberFormat="1" applyFont="1" applyFill="1" applyBorder="1" applyAlignment="1" applyProtection="1">
      <alignment horizontal="center" vertical="center" wrapText="1"/>
      <protection locked="0"/>
    </xf>
    <xf numFmtId="49" fontId="5" fillId="0" borderId="20" xfId="1" applyNumberFormat="1" applyFont="1" applyFill="1" applyBorder="1" applyAlignment="1" applyProtection="1">
      <alignment horizontal="center" vertical="center" wrapText="1"/>
      <protection locked="0"/>
    </xf>
    <xf numFmtId="49" fontId="5" fillId="0" borderId="13" xfId="1" applyNumberFormat="1" applyFont="1" applyFill="1" applyBorder="1" applyAlignment="1" applyProtection="1">
      <alignment horizontal="center" vertical="center" wrapText="1"/>
      <protection locked="0"/>
    </xf>
    <xf numFmtId="49" fontId="5" fillId="0" borderId="14" xfId="1" applyNumberFormat="1" applyFont="1" applyFill="1" applyBorder="1" applyAlignment="1" applyProtection="1">
      <alignment horizontal="center" vertical="center" wrapText="1"/>
      <protection locked="0"/>
    </xf>
    <xf numFmtId="49" fontId="5" fillId="0" borderId="19" xfId="1" applyNumberFormat="1" applyFont="1" applyFill="1" applyBorder="1" applyAlignment="1" applyProtection="1">
      <alignment horizontal="center" vertical="center"/>
      <protection locked="0"/>
    </xf>
    <xf numFmtId="49" fontId="5" fillId="0" borderId="13" xfId="1" applyNumberFormat="1" applyFont="1" applyFill="1" applyBorder="1" applyAlignment="1" applyProtection="1">
      <alignment horizontal="center" vertical="center"/>
      <protection locked="0"/>
    </xf>
    <xf numFmtId="49" fontId="4" fillId="0" borderId="28" xfId="1" applyNumberFormat="1" applyFont="1" applyFill="1" applyBorder="1" applyAlignment="1" applyProtection="1">
      <alignment horizontal="center" vertical="center"/>
      <protection locked="0"/>
    </xf>
    <xf numFmtId="49" fontId="4" fillId="0" borderId="31" xfId="1" applyNumberFormat="1" applyFont="1" applyFill="1" applyBorder="1" applyAlignment="1" applyProtection="1">
      <alignment horizontal="center" vertical="center"/>
      <protection locked="0"/>
    </xf>
    <xf numFmtId="49" fontId="5" fillId="0" borderId="20" xfId="1" applyNumberFormat="1" applyFont="1" applyFill="1" applyBorder="1" applyAlignment="1" applyProtection="1">
      <alignment horizontal="center" vertical="center"/>
      <protection locked="0"/>
    </xf>
    <xf numFmtId="49" fontId="5" fillId="0" borderId="21" xfId="1" applyNumberFormat="1" applyFont="1" applyFill="1" applyBorder="1" applyAlignment="1" applyProtection="1">
      <alignment horizontal="center" vertical="center"/>
      <protection locked="0"/>
    </xf>
    <xf numFmtId="49" fontId="5" fillId="0" borderId="14" xfId="1" applyNumberFormat="1" applyFont="1" applyFill="1" applyBorder="1" applyAlignment="1" applyProtection="1">
      <alignment horizontal="center" vertical="center"/>
      <protection locked="0"/>
    </xf>
    <xf numFmtId="49" fontId="5" fillId="0" borderId="15" xfId="1" applyNumberFormat="1" applyFont="1" applyFill="1" applyBorder="1" applyAlignment="1" applyProtection="1">
      <alignment horizontal="center" vertical="center"/>
      <protection locked="0"/>
    </xf>
    <xf numFmtId="49" fontId="4" fillId="0" borderId="27" xfId="1" applyNumberFormat="1" applyFont="1" applyFill="1" applyBorder="1" applyAlignment="1" applyProtection="1">
      <alignment horizontal="left" vertical="center"/>
      <protection locked="0"/>
    </xf>
    <xf numFmtId="49" fontId="4" fillId="0" borderId="28" xfId="1" applyNumberFormat="1" applyFont="1" applyFill="1" applyBorder="1" applyAlignment="1" applyProtection="1">
      <alignment horizontal="left" vertical="center"/>
      <protection locked="0"/>
    </xf>
    <xf numFmtId="0" fontId="16" fillId="12" borderId="0" xfId="1" applyFont="1" applyFill="1" applyBorder="1" applyAlignment="1" applyProtection="1">
      <alignment horizontal="center" vertical="center"/>
    </xf>
    <xf numFmtId="0" fontId="16" fillId="12" borderId="14" xfId="1" applyFont="1" applyFill="1" applyBorder="1" applyAlignment="1" applyProtection="1">
      <alignment horizontal="center" vertical="center"/>
    </xf>
    <xf numFmtId="0" fontId="10" fillId="12" borderId="20" xfId="1" applyFont="1" applyFill="1" applyBorder="1" applyAlignment="1" applyProtection="1">
      <alignment horizontal="left" vertical="top" wrapText="1"/>
    </xf>
    <xf numFmtId="0" fontId="10" fillId="12" borderId="21" xfId="1" applyFont="1" applyFill="1" applyBorder="1" applyAlignment="1" applyProtection="1">
      <alignment horizontal="left" vertical="top"/>
    </xf>
    <xf numFmtId="0" fontId="10" fillId="12" borderId="0" xfId="1" applyFont="1" applyFill="1" applyBorder="1" applyAlignment="1" applyProtection="1">
      <alignment horizontal="left" vertical="top"/>
    </xf>
    <xf numFmtId="0" fontId="10" fillId="12" borderId="12" xfId="1" applyFont="1" applyFill="1" applyBorder="1" applyAlignment="1" applyProtection="1">
      <alignment horizontal="left" vertical="top"/>
    </xf>
    <xf numFmtId="0" fontId="10" fillId="12" borderId="14" xfId="1" applyFont="1" applyFill="1" applyBorder="1" applyAlignment="1" applyProtection="1">
      <alignment horizontal="left" vertical="top"/>
    </xf>
    <xf numFmtId="0" fontId="10" fillId="12" borderId="15" xfId="1" applyFont="1" applyFill="1" applyBorder="1" applyAlignment="1" applyProtection="1">
      <alignment horizontal="left" vertical="top"/>
    </xf>
    <xf numFmtId="0" fontId="4" fillId="0" borderId="0" xfId="1" applyFont="1" applyBorder="1" applyAlignment="1" applyProtection="1">
      <alignment horizontal="center" wrapText="1"/>
    </xf>
    <xf numFmtId="0" fontId="4" fillId="0" borderId="14" xfId="1" applyFont="1" applyBorder="1" applyAlignment="1" applyProtection="1">
      <alignment horizontal="center" wrapText="1"/>
    </xf>
    <xf numFmtId="0" fontId="4" fillId="0" borderId="0" xfId="1" applyFont="1" applyFill="1" applyBorder="1" applyAlignment="1" applyProtection="1">
      <alignment horizontal="center" wrapText="1"/>
    </xf>
    <xf numFmtId="0" fontId="4" fillId="0" borderId="14" xfId="1" applyFont="1" applyFill="1" applyBorder="1" applyAlignment="1" applyProtection="1">
      <alignment horizontal="center"/>
    </xf>
    <xf numFmtId="0" fontId="4" fillId="0" borderId="20" xfId="1" applyFont="1" applyFill="1" applyBorder="1" applyAlignment="1" applyProtection="1">
      <alignment horizontal="center" wrapText="1"/>
    </xf>
    <xf numFmtId="0" fontId="4" fillId="0" borderId="14" xfId="1" applyFont="1" applyFill="1" applyBorder="1" applyAlignment="1" applyProtection="1">
      <alignment horizontal="center" wrapText="1"/>
    </xf>
    <xf numFmtId="49" fontId="4" fillId="0" borderId="29" xfId="1" applyNumberFormat="1" applyFont="1" applyFill="1" applyBorder="1" applyAlignment="1" applyProtection="1">
      <alignment horizontal="center" vertical="center"/>
      <protection locked="0"/>
    </xf>
    <xf numFmtId="49" fontId="4" fillId="0" borderId="30" xfId="1" applyNumberFormat="1" applyFont="1" applyFill="1" applyBorder="1" applyAlignment="1" applyProtection="1">
      <alignment horizontal="center" vertical="center"/>
      <protection locked="0"/>
    </xf>
    <xf numFmtId="0" fontId="4" fillId="0" borderId="20" xfId="1" applyFont="1" applyBorder="1" applyAlignment="1" applyProtection="1">
      <alignment horizontal="center"/>
    </xf>
    <xf numFmtId="0" fontId="1" fillId="0" borderId="16" xfId="1" applyFont="1" applyFill="1" applyBorder="1" applyAlignment="1" applyProtection="1">
      <alignment horizontal="left"/>
      <protection locked="0"/>
    </xf>
    <xf numFmtId="0" fontId="1" fillId="0" borderId="18" xfId="1" applyFont="1" applyFill="1" applyBorder="1" applyAlignment="1" applyProtection="1">
      <alignment horizontal="left"/>
      <protection locked="0"/>
    </xf>
    <xf numFmtId="0" fontId="1" fillId="0" borderId="17" xfId="0"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1" fillId="0" borderId="17" xfId="1" applyFont="1" applyFill="1" applyBorder="1" applyAlignment="1" applyProtection="1">
      <alignment horizontal="center"/>
      <protection locked="0"/>
    </xf>
    <xf numFmtId="0" fontId="1" fillId="0" borderId="18" xfId="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7" fillId="13" borderId="19"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3" borderId="20" xfId="0" applyFont="1" applyFill="1" applyBorder="1" applyAlignment="1">
      <alignment horizontal="left" vertical="center" wrapText="1"/>
    </xf>
    <xf numFmtId="0" fontId="17" fillId="13" borderId="21" xfId="0" applyFont="1" applyFill="1" applyBorder="1" applyAlignment="1">
      <alignment horizontal="left" vertical="center" wrapText="1"/>
    </xf>
    <xf numFmtId="0" fontId="17" fillId="13" borderId="14" xfId="0" applyFont="1" applyFill="1" applyBorder="1" applyAlignment="1">
      <alignment horizontal="left" vertical="center" wrapText="1"/>
    </xf>
    <xf numFmtId="0" fontId="17" fillId="13" borderId="15" xfId="0" applyFont="1" applyFill="1" applyBorder="1" applyAlignment="1">
      <alignment horizontal="left" vertical="center" wrapText="1"/>
    </xf>
    <xf numFmtId="0" fontId="14" fillId="12" borderId="19" xfId="0" applyFont="1" applyFill="1" applyBorder="1" applyAlignment="1">
      <alignment horizontal="center" vertical="center" wrapText="1"/>
    </xf>
    <xf numFmtId="0" fontId="14" fillId="12" borderId="20" xfId="0" applyFont="1" applyFill="1" applyBorder="1" applyAlignment="1">
      <alignment horizontal="center" vertical="center"/>
    </xf>
    <xf numFmtId="0" fontId="14" fillId="12" borderId="21" xfId="0" applyFont="1" applyFill="1" applyBorder="1" applyAlignment="1">
      <alignment horizontal="center" vertical="center"/>
    </xf>
    <xf numFmtId="0" fontId="14" fillId="12" borderId="13" xfId="0" applyFont="1" applyFill="1" applyBorder="1" applyAlignment="1">
      <alignment horizontal="center" vertical="center"/>
    </xf>
    <xf numFmtId="0" fontId="14" fillId="12" borderId="14" xfId="0" applyFont="1" applyFill="1" applyBorder="1" applyAlignment="1">
      <alignment horizontal="center" vertical="center"/>
    </xf>
    <xf numFmtId="0" fontId="14" fillId="12" borderId="15" xfId="0" applyFont="1" applyFill="1" applyBorder="1" applyAlignment="1">
      <alignment horizontal="center" vertical="center"/>
    </xf>
    <xf numFmtId="0" fontId="1" fillId="0" borderId="16" xfId="1" applyFont="1" applyFill="1" applyBorder="1" applyAlignment="1" applyProtection="1">
      <alignment horizontal="center"/>
      <protection locked="0"/>
    </xf>
    <xf numFmtId="0" fontId="10" fillId="12" borderId="16" xfId="0" applyFont="1" applyFill="1" applyBorder="1" applyAlignment="1">
      <alignment horizontal="center" vertical="center"/>
    </xf>
    <xf numFmtId="0" fontId="10" fillId="12" borderId="17" xfId="0" applyFont="1" applyFill="1" applyBorder="1" applyAlignment="1">
      <alignment horizontal="center" vertical="center"/>
    </xf>
    <xf numFmtId="0" fontId="10" fillId="12" borderId="18"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4" fillId="14" borderId="0" xfId="1" applyFont="1" applyFill="1" applyBorder="1" applyAlignment="1" applyProtection="1">
      <alignment horizontal="center" vertical="center"/>
    </xf>
    <xf numFmtId="0" fontId="14" fillId="14" borderId="14" xfId="1" applyFont="1" applyFill="1" applyBorder="1" applyAlignment="1" applyProtection="1">
      <alignment horizontal="center" vertical="center"/>
    </xf>
    <xf numFmtId="0" fontId="5" fillId="14" borderId="19" xfId="1" applyFont="1" applyFill="1" applyBorder="1" applyAlignment="1" applyProtection="1">
      <alignment horizontal="center" vertical="center"/>
    </xf>
    <xf numFmtId="0" fontId="5" fillId="14" borderId="20" xfId="1" applyFont="1" applyFill="1" applyBorder="1" applyAlignment="1" applyProtection="1">
      <alignment horizontal="center" vertical="center"/>
    </xf>
    <xf numFmtId="0" fontId="5" fillId="14" borderId="21" xfId="1" applyFont="1" applyFill="1" applyBorder="1" applyAlignment="1" applyProtection="1">
      <alignment horizontal="center" vertical="center"/>
    </xf>
    <xf numFmtId="0" fontId="5" fillId="14" borderId="13" xfId="1" applyFont="1" applyFill="1" applyBorder="1" applyAlignment="1" applyProtection="1">
      <alignment horizontal="center" vertical="center"/>
    </xf>
    <xf numFmtId="0" fontId="5" fillId="14" borderId="14" xfId="1" applyFont="1" applyFill="1" applyBorder="1" applyAlignment="1" applyProtection="1">
      <alignment horizontal="center" vertical="center"/>
    </xf>
    <xf numFmtId="0" fontId="5" fillId="14" borderId="15" xfId="1" applyFont="1" applyFill="1" applyBorder="1" applyAlignment="1" applyProtection="1">
      <alignment horizontal="center" vertical="center"/>
    </xf>
    <xf numFmtId="0" fontId="5" fillId="8" borderId="13" xfId="1" applyFont="1" applyFill="1" applyBorder="1" applyAlignment="1" applyProtection="1">
      <alignment horizontal="center" vertical="center"/>
    </xf>
    <xf numFmtId="0" fontId="5" fillId="8" borderId="14" xfId="1" applyFont="1" applyFill="1" applyBorder="1" applyAlignment="1" applyProtection="1">
      <alignment horizontal="center" vertical="center"/>
    </xf>
    <xf numFmtId="0" fontId="5" fillId="8" borderId="15" xfId="1" applyFont="1" applyFill="1" applyBorder="1" applyAlignment="1" applyProtection="1">
      <alignment horizontal="center" vertical="center"/>
    </xf>
    <xf numFmtId="0" fontId="10" fillId="14" borderId="19" xfId="1" applyFont="1" applyFill="1" applyBorder="1" applyAlignment="1" applyProtection="1">
      <alignment horizontal="left" vertical="top" wrapText="1"/>
    </xf>
    <xf numFmtId="0" fontId="10" fillId="14" borderId="20" xfId="1" applyFont="1" applyFill="1" applyBorder="1" applyAlignment="1" applyProtection="1">
      <alignment horizontal="left" vertical="top" wrapText="1"/>
    </xf>
    <xf numFmtId="0" fontId="10" fillId="14" borderId="20" xfId="1" applyFont="1" applyFill="1" applyBorder="1" applyAlignment="1" applyProtection="1">
      <alignment horizontal="left" vertical="top"/>
    </xf>
    <xf numFmtId="0" fontId="10" fillId="14" borderId="21" xfId="1" applyFont="1" applyFill="1" applyBorder="1" applyAlignment="1" applyProtection="1">
      <alignment horizontal="left" vertical="top"/>
    </xf>
    <xf numFmtId="0" fontId="10" fillId="14" borderId="11" xfId="1" applyFont="1" applyFill="1" applyBorder="1" applyAlignment="1" applyProtection="1">
      <alignment horizontal="left" vertical="top"/>
    </xf>
    <xf numFmtId="0" fontId="10" fillId="14" borderId="0" xfId="1" applyFont="1" applyFill="1" applyBorder="1" applyAlignment="1" applyProtection="1">
      <alignment horizontal="left" vertical="top"/>
    </xf>
    <xf numFmtId="0" fontId="10" fillId="14" borderId="12" xfId="1" applyFont="1" applyFill="1" applyBorder="1" applyAlignment="1" applyProtection="1">
      <alignment horizontal="left" vertical="top"/>
    </xf>
    <xf numFmtId="0" fontId="10" fillId="14" borderId="13" xfId="1" applyFont="1" applyFill="1" applyBorder="1" applyAlignment="1" applyProtection="1">
      <alignment horizontal="left" vertical="top"/>
    </xf>
    <xf numFmtId="0" fontId="10" fillId="14" borderId="14" xfId="1" applyFont="1" applyFill="1" applyBorder="1" applyAlignment="1" applyProtection="1">
      <alignment horizontal="left" vertical="top"/>
    </xf>
    <xf numFmtId="0" fontId="10" fillId="14" borderId="15" xfId="1" applyFont="1" applyFill="1" applyBorder="1" applyAlignment="1" applyProtection="1">
      <alignment horizontal="left" vertical="top"/>
    </xf>
    <xf numFmtId="0" fontId="4" fillId="0" borderId="20" xfId="1" applyFont="1" applyFill="1" applyBorder="1" applyAlignment="1" applyProtection="1">
      <alignment horizontal="center"/>
    </xf>
    <xf numFmtId="0" fontId="4" fillId="0" borderId="16" xfId="1" applyFont="1" applyFill="1" applyBorder="1" applyAlignment="1" applyProtection="1">
      <alignment horizontal="center"/>
      <protection locked="0"/>
    </xf>
    <xf numFmtId="0" fontId="4" fillId="0" borderId="17" xfId="1" applyFont="1" applyFill="1" applyBorder="1" applyAlignment="1" applyProtection="1">
      <alignment horizontal="center"/>
      <protection locked="0"/>
    </xf>
    <xf numFmtId="0" fontId="4" fillId="0" borderId="18" xfId="1" applyFont="1" applyFill="1" applyBorder="1" applyAlignment="1" applyProtection="1">
      <alignment horizontal="center"/>
      <protection locked="0"/>
    </xf>
    <xf numFmtId="0" fontId="4" fillId="0" borderId="16" xfId="1" applyFont="1" applyFill="1" applyBorder="1" applyAlignment="1" applyProtection="1">
      <alignment horizontal="left"/>
      <protection locked="0"/>
    </xf>
    <xf numFmtId="0" fontId="4" fillId="0" borderId="17" xfId="1" applyFont="1" applyFill="1" applyBorder="1" applyAlignment="1" applyProtection="1">
      <alignment horizontal="left"/>
      <protection locked="0"/>
    </xf>
    <xf numFmtId="0" fontId="4" fillId="0" borderId="18" xfId="1" applyFont="1" applyFill="1" applyBorder="1" applyAlignment="1" applyProtection="1">
      <alignment horizontal="left"/>
      <protection locked="0"/>
    </xf>
    <xf numFmtId="0" fontId="10" fillId="14" borderId="16" xfId="0" applyFont="1" applyFill="1" applyBorder="1" applyAlignment="1">
      <alignment horizontal="center" vertical="center"/>
    </xf>
    <xf numFmtId="0" fontId="10" fillId="14" borderId="17" xfId="0" applyFont="1" applyFill="1" applyBorder="1" applyAlignment="1">
      <alignment horizontal="center" vertical="center"/>
    </xf>
    <xf numFmtId="0" fontId="10" fillId="14" borderId="18" xfId="0" applyFont="1" applyFill="1" applyBorder="1" applyAlignment="1">
      <alignment horizontal="center" vertical="center"/>
    </xf>
    <xf numFmtId="0" fontId="14" fillId="14" borderId="19" xfId="0" applyFont="1" applyFill="1" applyBorder="1" applyAlignment="1">
      <alignment horizontal="center" vertical="center" wrapText="1"/>
    </xf>
    <xf numFmtId="0" fontId="14" fillId="14" borderId="20"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13" xfId="0" applyFont="1" applyFill="1" applyBorder="1" applyAlignment="1">
      <alignment horizontal="center" vertical="center" wrapText="1"/>
    </xf>
    <xf numFmtId="0" fontId="14" fillId="14" borderId="14" xfId="0" applyFont="1" applyFill="1" applyBorder="1" applyAlignment="1">
      <alignment horizontal="center" vertical="center" wrapText="1"/>
    </xf>
    <xf numFmtId="0" fontId="14" fillId="14" borderId="15" xfId="0" applyFont="1" applyFill="1" applyBorder="1" applyAlignment="1">
      <alignment horizontal="center" vertical="center" wrapText="1"/>
    </xf>
    <xf numFmtId="0" fontId="5" fillId="0" borderId="11"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5" fillId="0" borderId="12" xfId="1" applyFont="1" applyFill="1" applyBorder="1" applyAlignment="1" applyProtection="1">
      <alignment horizontal="center" vertical="center"/>
      <protection locked="0"/>
    </xf>
    <xf numFmtId="0" fontId="4" fillId="0" borderId="20"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protection locked="0"/>
    </xf>
    <xf numFmtId="0" fontId="14" fillId="12" borderId="16" xfId="0" applyFont="1" applyFill="1" applyBorder="1" applyAlignment="1" applyProtection="1">
      <alignment horizontal="center" vertical="center"/>
      <protection locked="0"/>
    </xf>
    <xf numFmtId="0" fontId="14" fillId="12" borderId="17" xfId="0" applyFont="1" applyFill="1" applyBorder="1" applyAlignment="1" applyProtection="1">
      <alignment horizontal="center" vertical="center"/>
      <protection locked="0"/>
    </xf>
    <xf numFmtId="0" fontId="14" fillId="12" borderId="18"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19"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14" fillId="12" borderId="19" xfId="0" applyFont="1" applyFill="1" applyBorder="1" applyAlignment="1">
      <alignment horizontal="center" vertical="center"/>
    </xf>
    <xf numFmtId="0" fontId="4" fillId="0" borderId="20" xfId="0" applyFont="1" applyBorder="1" applyAlignment="1">
      <alignment horizontal="center" wrapText="1"/>
    </xf>
    <xf numFmtId="0" fontId="4" fillId="0" borderId="14" xfId="0" applyFont="1" applyBorder="1" applyAlignment="1">
      <alignment horizontal="center" wrapText="1"/>
    </xf>
    <xf numFmtId="0" fontId="1" fillId="0" borderId="14" xfId="0" applyFont="1" applyFill="1" applyBorder="1" applyAlignment="1" applyProtection="1">
      <alignment horizontal="center"/>
      <protection locked="0"/>
    </xf>
  </cellXfs>
  <cellStyles count="3">
    <cellStyle name="Normal" xfId="0" builtinId="0"/>
    <cellStyle name="Normal 2" xfId="1"/>
    <cellStyle name="Normal_Demographics + Results 2" xfId="2"/>
  </cellStyles>
  <dxfs count="66">
    <dxf>
      <font>
        <b/>
        <i val="0"/>
        <color auto="1"/>
      </font>
      <fill>
        <patternFill>
          <bgColor rgb="FFFF0000"/>
        </patternFill>
      </fill>
    </dxf>
    <dxf>
      <font>
        <b/>
        <i val="0"/>
        <color auto="1"/>
      </font>
      <fill>
        <patternFill>
          <bgColor rgb="FFFF0000"/>
        </patternFill>
      </fill>
    </dxf>
    <dxf>
      <font>
        <b/>
        <i val="0"/>
        <color rgb="FFFF0000"/>
      </font>
    </dxf>
    <dxf>
      <font>
        <b/>
        <i val="0"/>
        <color rgb="FFFF0000"/>
      </font>
    </dxf>
    <dxf>
      <font>
        <b/>
        <i val="0"/>
        <color rgb="FFFF0000"/>
      </font>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FF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0000FF"/>
      </font>
    </dxf>
    <dxf>
      <font>
        <b/>
        <i val="0"/>
        <color rgb="FFC00000"/>
      </font>
    </dxf>
    <dxf>
      <font>
        <b/>
        <i val="0"/>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2.xml"/><Relationship Id="rId5" Type="http://schemas.openxmlformats.org/officeDocument/2006/relationships/chartsheet" Target="chartsheets/sheet1.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LAg-Avidity Confirmatory ODn vs Initial ODn</a:t>
            </a:r>
          </a:p>
        </c:rich>
      </c:tx>
      <c:overlay val="0"/>
    </c:title>
    <c:autoTitleDeleted val="0"/>
    <c:plotArea>
      <c:layout/>
      <c:scatterChart>
        <c:scatterStyle val="lineMarker"/>
        <c:varyColors val="0"/>
        <c:ser>
          <c:idx val="0"/>
          <c:order val="0"/>
          <c:spPr>
            <a:ln w="28575">
              <a:noFill/>
            </a:ln>
          </c:spPr>
          <c:xVal>
            <c:numRef>
              <c:f>'All Data'!$C$5:$C$1109</c:f>
              <c:numCache>
                <c:formatCode>0.000</c:formatCode>
                <c:ptCount val="1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numCache>
            </c:numRef>
          </c:xVal>
          <c:yVal>
            <c:numRef>
              <c:f>'All Data'!$E$5:$E$1109</c:f>
              <c:numCache>
                <c:formatCode>0.000</c:formatCode>
                <c:ptCount val="110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pt idx="500">
                  <c:v>#N/A</c:v>
                </c:pt>
                <c:pt idx="501">
                  <c:v>#N/A</c:v>
                </c:pt>
                <c:pt idx="502">
                  <c:v>#N/A</c:v>
                </c:pt>
                <c:pt idx="503">
                  <c:v>#N/A</c:v>
                </c:pt>
                <c:pt idx="504">
                  <c:v>#N/A</c:v>
                </c:pt>
                <c:pt idx="505">
                  <c:v>#N/A</c:v>
                </c:pt>
                <c:pt idx="506">
                  <c:v>#N/A</c:v>
                </c:pt>
                <c:pt idx="507">
                  <c:v>#N/A</c:v>
                </c:pt>
                <c:pt idx="508">
                  <c:v>#N/A</c:v>
                </c:pt>
                <c:pt idx="509">
                  <c:v>#N/A</c:v>
                </c:pt>
                <c:pt idx="510">
                  <c:v>#N/A</c:v>
                </c:pt>
                <c:pt idx="511">
                  <c:v>#N/A</c:v>
                </c:pt>
                <c:pt idx="512">
                  <c:v>#N/A</c:v>
                </c:pt>
                <c:pt idx="513">
                  <c:v>#N/A</c:v>
                </c:pt>
                <c:pt idx="514">
                  <c:v>#N/A</c:v>
                </c:pt>
                <c:pt idx="515">
                  <c:v>#N/A</c:v>
                </c:pt>
                <c:pt idx="516">
                  <c:v>#N/A</c:v>
                </c:pt>
                <c:pt idx="517">
                  <c:v>#N/A</c:v>
                </c:pt>
                <c:pt idx="518">
                  <c:v>#N/A</c:v>
                </c:pt>
                <c:pt idx="519">
                  <c:v>#N/A</c:v>
                </c:pt>
                <c:pt idx="520">
                  <c:v>#N/A</c:v>
                </c:pt>
                <c:pt idx="521">
                  <c:v>#N/A</c:v>
                </c:pt>
                <c:pt idx="522">
                  <c:v>#N/A</c:v>
                </c:pt>
                <c:pt idx="523">
                  <c:v>#N/A</c:v>
                </c:pt>
                <c:pt idx="524">
                  <c:v>#N/A</c:v>
                </c:pt>
                <c:pt idx="525">
                  <c:v>#N/A</c:v>
                </c:pt>
                <c:pt idx="526">
                  <c:v>#N/A</c:v>
                </c:pt>
                <c:pt idx="527">
                  <c:v>#N/A</c:v>
                </c:pt>
                <c:pt idx="528">
                  <c:v>#N/A</c:v>
                </c:pt>
                <c:pt idx="529">
                  <c:v>#N/A</c:v>
                </c:pt>
                <c:pt idx="530">
                  <c:v>#N/A</c:v>
                </c:pt>
                <c:pt idx="531">
                  <c:v>#N/A</c:v>
                </c:pt>
                <c:pt idx="532">
                  <c:v>#N/A</c:v>
                </c:pt>
                <c:pt idx="533">
                  <c:v>#N/A</c:v>
                </c:pt>
                <c:pt idx="534">
                  <c:v>#N/A</c:v>
                </c:pt>
                <c:pt idx="535">
                  <c:v>#N/A</c:v>
                </c:pt>
                <c:pt idx="536">
                  <c:v>#N/A</c:v>
                </c:pt>
                <c:pt idx="537">
                  <c:v>#N/A</c:v>
                </c:pt>
                <c:pt idx="538">
                  <c:v>#N/A</c:v>
                </c:pt>
                <c:pt idx="539">
                  <c:v>#N/A</c:v>
                </c:pt>
                <c:pt idx="540">
                  <c:v>#N/A</c:v>
                </c:pt>
                <c:pt idx="541">
                  <c:v>#N/A</c:v>
                </c:pt>
                <c:pt idx="542">
                  <c:v>#N/A</c:v>
                </c:pt>
                <c:pt idx="543">
                  <c:v>#N/A</c:v>
                </c:pt>
                <c:pt idx="544">
                  <c:v>#N/A</c:v>
                </c:pt>
                <c:pt idx="545">
                  <c:v>#N/A</c:v>
                </c:pt>
                <c:pt idx="546">
                  <c:v>#N/A</c:v>
                </c:pt>
                <c:pt idx="547">
                  <c:v>#N/A</c:v>
                </c:pt>
                <c:pt idx="548">
                  <c:v>#N/A</c:v>
                </c:pt>
                <c:pt idx="549">
                  <c:v>#N/A</c:v>
                </c:pt>
                <c:pt idx="550">
                  <c:v>#N/A</c:v>
                </c:pt>
                <c:pt idx="551">
                  <c:v>#N/A</c:v>
                </c:pt>
                <c:pt idx="552">
                  <c:v>#N/A</c:v>
                </c:pt>
                <c:pt idx="553">
                  <c:v>#N/A</c:v>
                </c:pt>
                <c:pt idx="554">
                  <c:v>#N/A</c:v>
                </c:pt>
                <c:pt idx="555">
                  <c:v>#N/A</c:v>
                </c:pt>
                <c:pt idx="556">
                  <c:v>#N/A</c:v>
                </c:pt>
                <c:pt idx="557">
                  <c:v>#N/A</c:v>
                </c:pt>
                <c:pt idx="558">
                  <c:v>#N/A</c:v>
                </c:pt>
                <c:pt idx="559">
                  <c:v>#N/A</c:v>
                </c:pt>
                <c:pt idx="560">
                  <c:v>#N/A</c:v>
                </c:pt>
                <c:pt idx="561">
                  <c:v>#N/A</c:v>
                </c:pt>
                <c:pt idx="562">
                  <c:v>#N/A</c:v>
                </c:pt>
                <c:pt idx="563">
                  <c:v>#N/A</c:v>
                </c:pt>
                <c:pt idx="564">
                  <c:v>#N/A</c:v>
                </c:pt>
                <c:pt idx="565">
                  <c:v>#N/A</c:v>
                </c:pt>
                <c:pt idx="566">
                  <c:v>#N/A</c:v>
                </c:pt>
                <c:pt idx="567">
                  <c:v>#N/A</c:v>
                </c:pt>
                <c:pt idx="568">
                  <c:v>#N/A</c:v>
                </c:pt>
                <c:pt idx="569">
                  <c:v>#N/A</c:v>
                </c:pt>
                <c:pt idx="570">
                  <c:v>#N/A</c:v>
                </c:pt>
                <c:pt idx="571">
                  <c:v>#N/A</c:v>
                </c:pt>
                <c:pt idx="572">
                  <c:v>#N/A</c:v>
                </c:pt>
                <c:pt idx="573">
                  <c:v>#N/A</c:v>
                </c:pt>
                <c:pt idx="574">
                  <c:v>#N/A</c:v>
                </c:pt>
                <c:pt idx="575">
                  <c:v>#N/A</c:v>
                </c:pt>
                <c:pt idx="576">
                  <c:v>#N/A</c:v>
                </c:pt>
                <c:pt idx="577">
                  <c:v>#N/A</c:v>
                </c:pt>
                <c:pt idx="578">
                  <c:v>#N/A</c:v>
                </c:pt>
                <c:pt idx="579">
                  <c:v>#N/A</c:v>
                </c:pt>
                <c:pt idx="580">
                  <c:v>#N/A</c:v>
                </c:pt>
                <c:pt idx="581">
                  <c:v>#N/A</c:v>
                </c:pt>
                <c:pt idx="582">
                  <c:v>#N/A</c:v>
                </c:pt>
                <c:pt idx="583">
                  <c:v>#N/A</c:v>
                </c:pt>
                <c:pt idx="584">
                  <c:v>#N/A</c:v>
                </c:pt>
                <c:pt idx="585">
                  <c:v>#N/A</c:v>
                </c:pt>
                <c:pt idx="586">
                  <c:v>#N/A</c:v>
                </c:pt>
                <c:pt idx="587">
                  <c:v>#N/A</c:v>
                </c:pt>
                <c:pt idx="588">
                  <c:v>#N/A</c:v>
                </c:pt>
                <c:pt idx="589">
                  <c:v>#N/A</c:v>
                </c:pt>
                <c:pt idx="590">
                  <c:v>#N/A</c:v>
                </c:pt>
                <c:pt idx="591">
                  <c:v>#N/A</c:v>
                </c:pt>
                <c:pt idx="592">
                  <c:v>#N/A</c:v>
                </c:pt>
                <c:pt idx="593">
                  <c:v>#N/A</c:v>
                </c:pt>
                <c:pt idx="594">
                  <c:v>#N/A</c:v>
                </c:pt>
                <c:pt idx="595">
                  <c:v>#N/A</c:v>
                </c:pt>
                <c:pt idx="596">
                  <c:v>#N/A</c:v>
                </c:pt>
                <c:pt idx="597">
                  <c:v>#N/A</c:v>
                </c:pt>
                <c:pt idx="598">
                  <c:v>#N/A</c:v>
                </c:pt>
                <c:pt idx="599">
                  <c:v>#N/A</c:v>
                </c:pt>
                <c:pt idx="600">
                  <c:v>#N/A</c:v>
                </c:pt>
                <c:pt idx="601">
                  <c:v>#N/A</c:v>
                </c:pt>
                <c:pt idx="602">
                  <c:v>#N/A</c:v>
                </c:pt>
                <c:pt idx="603">
                  <c:v>#N/A</c:v>
                </c:pt>
                <c:pt idx="604">
                  <c:v>#N/A</c:v>
                </c:pt>
                <c:pt idx="605">
                  <c:v>#N/A</c:v>
                </c:pt>
                <c:pt idx="606">
                  <c:v>#N/A</c:v>
                </c:pt>
                <c:pt idx="607">
                  <c:v>#N/A</c:v>
                </c:pt>
                <c:pt idx="608">
                  <c:v>#N/A</c:v>
                </c:pt>
                <c:pt idx="609">
                  <c:v>#N/A</c:v>
                </c:pt>
                <c:pt idx="610">
                  <c:v>#N/A</c:v>
                </c:pt>
                <c:pt idx="611">
                  <c:v>#N/A</c:v>
                </c:pt>
                <c:pt idx="612">
                  <c:v>#N/A</c:v>
                </c:pt>
                <c:pt idx="613">
                  <c:v>#N/A</c:v>
                </c:pt>
                <c:pt idx="614">
                  <c:v>#N/A</c:v>
                </c:pt>
                <c:pt idx="615">
                  <c:v>#N/A</c:v>
                </c:pt>
                <c:pt idx="616">
                  <c:v>#N/A</c:v>
                </c:pt>
                <c:pt idx="617">
                  <c:v>#N/A</c:v>
                </c:pt>
                <c:pt idx="618">
                  <c:v>#N/A</c:v>
                </c:pt>
                <c:pt idx="619">
                  <c:v>#N/A</c:v>
                </c:pt>
                <c:pt idx="620">
                  <c:v>#N/A</c:v>
                </c:pt>
                <c:pt idx="621">
                  <c:v>#N/A</c:v>
                </c:pt>
                <c:pt idx="622">
                  <c:v>#N/A</c:v>
                </c:pt>
                <c:pt idx="623">
                  <c:v>#N/A</c:v>
                </c:pt>
                <c:pt idx="624">
                  <c:v>#N/A</c:v>
                </c:pt>
                <c:pt idx="625">
                  <c:v>#N/A</c:v>
                </c:pt>
                <c:pt idx="626">
                  <c:v>#N/A</c:v>
                </c:pt>
                <c:pt idx="627">
                  <c:v>#N/A</c:v>
                </c:pt>
                <c:pt idx="628">
                  <c:v>#N/A</c:v>
                </c:pt>
                <c:pt idx="629">
                  <c:v>#N/A</c:v>
                </c:pt>
                <c:pt idx="630">
                  <c:v>#N/A</c:v>
                </c:pt>
                <c:pt idx="631">
                  <c:v>#N/A</c:v>
                </c:pt>
                <c:pt idx="632">
                  <c:v>#N/A</c:v>
                </c:pt>
                <c:pt idx="633">
                  <c:v>#N/A</c:v>
                </c:pt>
                <c:pt idx="634">
                  <c:v>#N/A</c:v>
                </c:pt>
                <c:pt idx="635">
                  <c:v>#N/A</c:v>
                </c:pt>
                <c:pt idx="636">
                  <c:v>#N/A</c:v>
                </c:pt>
                <c:pt idx="637">
                  <c:v>#N/A</c:v>
                </c:pt>
                <c:pt idx="638">
                  <c:v>#N/A</c:v>
                </c:pt>
                <c:pt idx="639">
                  <c:v>#N/A</c:v>
                </c:pt>
                <c:pt idx="640">
                  <c:v>#N/A</c:v>
                </c:pt>
                <c:pt idx="641">
                  <c:v>#N/A</c:v>
                </c:pt>
                <c:pt idx="642">
                  <c:v>#N/A</c:v>
                </c:pt>
                <c:pt idx="643">
                  <c:v>#N/A</c:v>
                </c:pt>
                <c:pt idx="644">
                  <c:v>#N/A</c:v>
                </c:pt>
                <c:pt idx="645">
                  <c:v>#N/A</c:v>
                </c:pt>
                <c:pt idx="646">
                  <c:v>#N/A</c:v>
                </c:pt>
                <c:pt idx="647">
                  <c:v>#N/A</c:v>
                </c:pt>
                <c:pt idx="648">
                  <c:v>#N/A</c:v>
                </c:pt>
                <c:pt idx="649">
                  <c:v>#N/A</c:v>
                </c:pt>
                <c:pt idx="650">
                  <c:v>#N/A</c:v>
                </c:pt>
                <c:pt idx="651">
                  <c:v>#N/A</c:v>
                </c:pt>
                <c:pt idx="652">
                  <c:v>#N/A</c:v>
                </c:pt>
                <c:pt idx="653">
                  <c:v>#N/A</c:v>
                </c:pt>
                <c:pt idx="654">
                  <c:v>#N/A</c:v>
                </c:pt>
                <c:pt idx="655">
                  <c:v>#N/A</c:v>
                </c:pt>
                <c:pt idx="656">
                  <c:v>#N/A</c:v>
                </c:pt>
                <c:pt idx="657">
                  <c:v>#N/A</c:v>
                </c:pt>
                <c:pt idx="658">
                  <c:v>#N/A</c:v>
                </c:pt>
                <c:pt idx="659">
                  <c:v>#N/A</c:v>
                </c:pt>
                <c:pt idx="660">
                  <c:v>#N/A</c:v>
                </c:pt>
                <c:pt idx="661">
                  <c:v>#N/A</c:v>
                </c:pt>
                <c:pt idx="662">
                  <c:v>#N/A</c:v>
                </c:pt>
                <c:pt idx="663">
                  <c:v>#N/A</c:v>
                </c:pt>
                <c:pt idx="664">
                  <c:v>#N/A</c:v>
                </c:pt>
                <c:pt idx="665">
                  <c:v>#N/A</c:v>
                </c:pt>
                <c:pt idx="666">
                  <c:v>#N/A</c:v>
                </c:pt>
                <c:pt idx="667">
                  <c:v>#N/A</c:v>
                </c:pt>
                <c:pt idx="668">
                  <c:v>#N/A</c:v>
                </c:pt>
                <c:pt idx="669">
                  <c:v>#N/A</c:v>
                </c:pt>
                <c:pt idx="670">
                  <c:v>#N/A</c:v>
                </c:pt>
                <c:pt idx="671">
                  <c:v>#N/A</c:v>
                </c:pt>
                <c:pt idx="672">
                  <c:v>#N/A</c:v>
                </c:pt>
                <c:pt idx="673">
                  <c:v>#N/A</c:v>
                </c:pt>
                <c:pt idx="674">
                  <c:v>#N/A</c:v>
                </c:pt>
                <c:pt idx="675">
                  <c:v>#N/A</c:v>
                </c:pt>
                <c:pt idx="676">
                  <c:v>#N/A</c:v>
                </c:pt>
                <c:pt idx="677">
                  <c:v>#N/A</c:v>
                </c:pt>
                <c:pt idx="678">
                  <c:v>#N/A</c:v>
                </c:pt>
                <c:pt idx="679">
                  <c:v>#N/A</c:v>
                </c:pt>
                <c:pt idx="680">
                  <c:v>#N/A</c:v>
                </c:pt>
                <c:pt idx="681">
                  <c:v>#N/A</c:v>
                </c:pt>
                <c:pt idx="682">
                  <c:v>#N/A</c:v>
                </c:pt>
                <c:pt idx="683">
                  <c:v>#N/A</c:v>
                </c:pt>
                <c:pt idx="684">
                  <c:v>#N/A</c:v>
                </c:pt>
                <c:pt idx="685">
                  <c:v>#N/A</c:v>
                </c:pt>
                <c:pt idx="686">
                  <c:v>#N/A</c:v>
                </c:pt>
                <c:pt idx="687">
                  <c:v>#N/A</c:v>
                </c:pt>
                <c:pt idx="688">
                  <c:v>#N/A</c:v>
                </c:pt>
                <c:pt idx="689">
                  <c:v>#N/A</c:v>
                </c:pt>
                <c:pt idx="690">
                  <c:v>#N/A</c:v>
                </c:pt>
                <c:pt idx="691">
                  <c:v>#N/A</c:v>
                </c:pt>
                <c:pt idx="692">
                  <c:v>#N/A</c:v>
                </c:pt>
                <c:pt idx="693">
                  <c:v>#N/A</c:v>
                </c:pt>
                <c:pt idx="694">
                  <c:v>#N/A</c:v>
                </c:pt>
                <c:pt idx="695">
                  <c:v>#N/A</c:v>
                </c:pt>
                <c:pt idx="696">
                  <c:v>#N/A</c:v>
                </c:pt>
                <c:pt idx="697">
                  <c:v>#N/A</c:v>
                </c:pt>
                <c:pt idx="698">
                  <c:v>#N/A</c:v>
                </c:pt>
                <c:pt idx="699">
                  <c:v>#N/A</c:v>
                </c:pt>
                <c:pt idx="700">
                  <c:v>#N/A</c:v>
                </c:pt>
                <c:pt idx="701">
                  <c:v>#N/A</c:v>
                </c:pt>
                <c:pt idx="702">
                  <c:v>#N/A</c:v>
                </c:pt>
                <c:pt idx="703">
                  <c:v>#N/A</c:v>
                </c:pt>
                <c:pt idx="704">
                  <c:v>#N/A</c:v>
                </c:pt>
                <c:pt idx="705">
                  <c:v>#N/A</c:v>
                </c:pt>
                <c:pt idx="706">
                  <c:v>#N/A</c:v>
                </c:pt>
                <c:pt idx="707">
                  <c:v>#N/A</c:v>
                </c:pt>
                <c:pt idx="708">
                  <c:v>#N/A</c:v>
                </c:pt>
                <c:pt idx="709">
                  <c:v>#N/A</c:v>
                </c:pt>
                <c:pt idx="710">
                  <c:v>#N/A</c:v>
                </c:pt>
                <c:pt idx="711">
                  <c:v>#N/A</c:v>
                </c:pt>
                <c:pt idx="712">
                  <c:v>#N/A</c:v>
                </c:pt>
                <c:pt idx="713">
                  <c:v>#N/A</c:v>
                </c:pt>
                <c:pt idx="714">
                  <c:v>#N/A</c:v>
                </c:pt>
                <c:pt idx="715">
                  <c:v>#N/A</c:v>
                </c:pt>
                <c:pt idx="716">
                  <c:v>#N/A</c:v>
                </c:pt>
                <c:pt idx="717">
                  <c:v>#N/A</c:v>
                </c:pt>
                <c:pt idx="718">
                  <c:v>#N/A</c:v>
                </c:pt>
                <c:pt idx="719">
                  <c:v>#N/A</c:v>
                </c:pt>
                <c:pt idx="720">
                  <c:v>#N/A</c:v>
                </c:pt>
                <c:pt idx="721">
                  <c:v>#N/A</c:v>
                </c:pt>
                <c:pt idx="722">
                  <c:v>#N/A</c:v>
                </c:pt>
                <c:pt idx="723">
                  <c:v>#N/A</c:v>
                </c:pt>
                <c:pt idx="724">
                  <c:v>#N/A</c:v>
                </c:pt>
                <c:pt idx="725">
                  <c:v>#N/A</c:v>
                </c:pt>
                <c:pt idx="726">
                  <c:v>#N/A</c:v>
                </c:pt>
                <c:pt idx="727">
                  <c:v>#N/A</c:v>
                </c:pt>
                <c:pt idx="728">
                  <c:v>#N/A</c:v>
                </c:pt>
                <c:pt idx="729">
                  <c:v>#N/A</c:v>
                </c:pt>
                <c:pt idx="730">
                  <c:v>#N/A</c:v>
                </c:pt>
                <c:pt idx="731">
                  <c:v>#N/A</c:v>
                </c:pt>
                <c:pt idx="732">
                  <c:v>#N/A</c:v>
                </c:pt>
                <c:pt idx="733">
                  <c:v>#N/A</c:v>
                </c:pt>
                <c:pt idx="734">
                  <c:v>#N/A</c:v>
                </c:pt>
                <c:pt idx="735">
                  <c:v>#N/A</c:v>
                </c:pt>
                <c:pt idx="736">
                  <c:v>#N/A</c:v>
                </c:pt>
                <c:pt idx="737">
                  <c:v>#N/A</c:v>
                </c:pt>
                <c:pt idx="738">
                  <c:v>#N/A</c:v>
                </c:pt>
                <c:pt idx="739">
                  <c:v>#N/A</c:v>
                </c:pt>
                <c:pt idx="740">
                  <c:v>#N/A</c:v>
                </c:pt>
                <c:pt idx="741">
                  <c:v>#N/A</c:v>
                </c:pt>
                <c:pt idx="742">
                  <c:v>#N/A</c:v>
                </c:pt>
                <c:pt idx="743">
                  <c:v>#N/A</c:v>
                </c:pt>
                <c:pt idx="744">
                  <c:v>#N/A</c:v>
                </c:pt>
                <c:pt idx="745">
                  <c:v>#N/A</c:v>
                </c:pt>
                <c:pt idx="746">
                  <c:v>#N/A</c:v>
                </c:pt>
                <c:pt idx="747">
                  <c:v>#N/A</c:v>
                </c:pt>
                <c:pt idx="748">
                  <c:v>#N/A</c:v>
                </c:pt>
                <c:pt idx="749">
                  <c:v>#N/A</c:v>
                </c:pt>
                <c:pt idx="750">
                  <c:v>#N/A</c:v>
                </c:pt>
                <c:pt idx="751">
                  <c:v>#N/A</c:v>
                </c:pt>
                <c:pt idx="752">
                  <c:v>#N/A</c:v>
                </c:pt>
                <c:pt idx="753">
                  <c:v>#N/A</c:v>
                </c:pt>
                <c:pt idx="754">
                  <c:v>#N/A</c:v>
                </c:pt>
                <c:pt idx="755">
                  <c:v>#N/A</c:v>
                </c:pt>
                <c:pt idx="756">
                  <c:v>#N/A</c:v>
                </c:pt>
                <c:pt idx="757">
                  <c:v>#N/A</c:v>
                </c:pt>
                <c:pt idx="758">
                  <c:v>#N/A</c:v>
                </c:pt>
                <c:pt idx="759">
                  <c:v>#N/A</c:v>
                </c:pt>
                <c:pt idx="760">
                  <c:v>#N/A</c:v>
                </c:pt>
                <c:pt idx="761">
                  <c:v>#N/A</c:v>
                </c:pt>
                <c:pt idx="762">
                  <c:v>#N/A</c:v>
                </c:pt>
                <c:pt idx="763">
                  <c:v>#N/A</c:v>
                </c:pt>
                <c:pt idx="764">
                  <c:v>#N/A</c:v>
                </c:pt>
                <c:pt idx="765">
                  <c:v>#N/A</c:v>
                </c:pt>
                <c:pt idx="766">
                  <c:v>#N/A</c:v>
                </c:pt>
                <c:pt idx="767">
                  <c:v>#N/A</c:v>
                </c:pt>
                <c:pt idx="768">
                  <c:v>#N/A</c:v>
                </c:pt>
                <c:pt idx="769">
                  <c:v>#N/A</c:v>
                </c:pt>
                <c:pt idx="770">
                  <c:v>#N/A</c:v>
                </c:pt>
                <c:pt idx="771">
                  <c:v>#N/A</c:v>
                </c:pt>
                <c:pt idx="772">
                  <c:v>#N/A</c:v>
                </c:pt>
                <c:pt idx="773">
                  <c:v>#N/A</c:v>
                </c:pt>
                <c:pt idx="774">
                  <c:v>#N/A</c:v>
                </c:pt>
                <c:pt idx="775">
                  <c:v>#N/A</c:v>
                </c:pt>
                <c:pt idx="776">
                  <c:v>#N/A</c:v>
                </c:pt>
                <c:pt idx="777">
                  <c:v>#N/A</c:v>
                </c:pt>
                <c:pt idx="778">
                  <c:v>#N/A</c:v>
                </c:pt>
                <c:pt idx="779">
                  <c:v>#N/A</c:v>
                </c:pt>
                <c:pt idx="780">
                  <c:v>#N/A</c:v>
                </c:pt>
                <c:pt idx="781">
                  <c:v>#N/A</c:v>
                </c:pt>
                <c:pt idx="782">
                  <c:v>#N/A</c:v>
                </c:pt>
                <c:pt idx="783">
                  <c:v>#N/A</c:v>
                </c:pt>
                <c:pt idx="784">
                  <c:v>#N/A</c:v>
                </c:pt>
                <c:pt idx="785">
                  <c:v>#N/A</c:v>
                </c:pt>
                <c:pt idx="786">
                  <c:v>#N/A</c:v>
                </c:pt>
                <c:pt idx="787">
                  <c:v>#N/A</c:v>
                </c:pt>
                <c:pt idx="788">
                  <c:v>#N/A</c:v>
                </c:pt>
                <c:pt idx="789">
                  <c:v>#N/A</c:v>
                </c:pt>
                <c:pt idx="790">
                  <c:v>#N/A</c:v>
                </c:pt>
                <c:pt idx="791">
                  <c:v>#N/A</c:v>
                </c:pt>
                <c:pt idx="792">
                  <c:v>#N/A</c:v>
                </c:pt>
                <c:pt idx="793">
                  <c:v>#N/A</c:v>
                </c:pt>
                <c:pt idx="794">
                  <c:v>#N/A</c:v>
                </c:pt>
                <c:pt idx="795">
                  <c:v>#N/A</c:v>
                </c:pt>
                <c:pt idx="796">
                  <c:v>#N/A</c:v>
                </c:pt>
                <c:pt idx="797">
                  <c:v>#N/A</c:v>
                </c:pt>
                <c:pt idx="798">
                  <c:v>#N/A</c:v>
                </c:pt>
                <c:pt idx="799">
                  <c:v>#N/A</c:v>
                </c:pt>
                <c:pt idx="800">
                  <c:v>#N/A</c:v>
                </c:pt>
                <c:pt idx="801">
                  <c:v>#N/A</c:v>
                </c:pt>
                <c:pt idx="802">
                  <c:v>#N/A</c:v>
                </c:pt>
                <c:pt idx="803">
                  <c:v>#N/A</c:v>
                </c:pt>
                <c:pt idx="804">
                  <c:v>#N/A</c:v>
                </c:pt>
                <c:pt idx="805">
                  <c:v>#N/A</c:v>
                </c:pt>
                <c:pt idx="806">
                  <c:v>#N/A</c:v>
                </c:pt>
                <c:pt idx="807">
                  <c:v>#N/A</c:v>
                </c:pt>
                <c:pt idx="808">
                  <c:v>#N/A</c:v>
                </c:pt>
                <c:pt idx="809">
                  <c:v>#N/A</c:v>
                </c:pt>
                <c:pt idx="810">
                  <c:v>#N/A</c:v>
                </c:pt>
                <c:pt idx="811">
                  <c:v>#N/A</c:v>
                </c:pt>
                <c:pt idx="812">
                  <c:v>#N/A</c:v>
                </c:pt>
                <c:pt idx="813">
                  <c:v>#N/A</c:v>
                </c:pt>
                <c:pt idx="814">
                  <c:v>#N/A</c:v>
                </c:pt>
                <c:pt idx="815">
                  <c:v>#N/A</c:v>
                </c:pt>
                <c:pt idx="816">
                  <c:v>#N/A</c:v>
                </c:pt>
                <c:pt idx="817">
                  <c:v>#N/A</c:v>
                </c:pt>
                <c:pt idx="818">
                  <c:v>#N/A</c:v>
                </c:pt>
                <c:pt idx="819">
                  <c:v>#N/A</c:v>
                </c:pt>
                <c:pt idx="820">
                  <c:v>#N/A</c:v>
                </c:pt>
                <c:pt idx="821">
                  <c:v>#N/A</c:v>
                </c:pt>
                <c:pt idx="822">
                  <c:v>#N/A</c:v>
                </c:pt>
                <c:pt idx="823">
                  <c:v>#N/A</c:v>
                </c:pt>
                <c:pt idx="824">
                  <c:v>#N/A</c:v>
                </c:pt>
                <c:pt idx="825">
                  <c:v>#N/A</c:v>
                </c:pt>
                <c:pt idx="826">
                  <c:v>#N/A</c:v>
                </c:pt>
                <c:pt idx="827">
                  <c:v>#N/A</c:v>
                </c:pt>
                <c:pt idx="828">
                  <c:v>#N/A</c:v>
                </c:pt>
                <c:pt idx="829">
                  <c:v>#N/A</c:v>
                </c:pt>
                <c:pt idx="830">
                  <c:v>#N/A</c:v>
                </c:pt>
                <c:pt idx="831">
                  <c:v>#N/A</c:v>
                </c:pt>
                <c:pt idx="832">
                  <c:v>#N/A</c:v>
                </c:pt>
                <c:pt idx="833">
                  <c:v>#N/A</c:v>
                </c:pt>
                <c:pt idx="834">
                  <c:v>#N/A</c:v>
                </c:pt>
                <c:pt idx="835">
                  <c:v>#N/A</c:v>
                </c:pt>
                <c:pt idx="836">
                  <c:v>#N/A</c:v>
                </c:pt>
                <c:pt idx="837">
                  <c:v>#N/A</c:v>
                </c:pt>
                <c:pt idx="838">
                  <c:v>#N/A</c:v>
                </c:pt>
                <c:pt idx="839">
                  <c:v>#N/A</c:v>
                </c:pt>
                <c:pt idx="840">
                  <c:v>#N/A</c:v>
                </c:pt>
                <c:pt idx="841">
                  <c:v>#N/A</c:v>
                </c:pt>
                <c:pt idx="842">
                  <c:v>#N/A</c:v>
                </c:pt>
                <c:pt idx="843">
                  <c:v>#N/A</c:v>
                </c:pt>
                <c:pt idx="844">
                  <c:v>#N/A</c:v>
                </c:pt>
                <c:pt idx="845">
                  <c:v>#N/A</c:v>
                </c:pt>
                <c:pt idx="846">
                  <c:v>#N/A</c:v>
                </c:pt>
                <c:pt idx="847">
                  <c:v>#N/A</c:v>
                </c:pt>
                <c:pt idx="848">
                  <c:v>#N/A</c:v>
                </c:pt>
                <c:pt idx="849">
                  <c:v>#N/A</c:v>
                </c:pt>
                <c:pt idx="850">
                  <c:v>#N/A</c:v>
                </c:pt>
                <c:pt idx="851">
                  <c:v>#N/A</c:v>
                </c:pt>
                <c:pt idx="852">
                  <c:v>#N/A</c:v>
                </c:pt>
                <c:pt idx="853">
                  <c:v>#N/A</c:v>
                </c:pt>
                <c:pt idx="854">
                  <c:v>#N/A</c:v>
                </c:pt>
                <c:pt idx="855">
                  <c:v>#N/A</c:v>
                </c:pt>
                <c:pt idx="856">
                  <c:v>#N/A</c:v>
                </c:pt>
                <c:pt idx="857">
                  <c:v>#N/A</c:v>
                </c:pt>
                <c:pt idx="858">
                  <c:v>#N/A</c:v>
                </c:pt>
                <c:pt idx="859">
                  <c:v>#N/A</c:v>
                </c:pt>
                <c:pt idx="860">
                  <c:v>#N/A</c:v>
                </c:pt>
                <c:pt idx="861">
                  <c:v>#N/A</c:v>
                </c:pt>
                <c:pt idx="862">
                  <c:v>#N/A</c:v>
                </c:pt>
                <c:pt idx="863">
                  <c:v>#N/A</c:v>
                </c:pt>
                <c:pt idx="864">
                  <c:v>#N/A</c:v>
                </c:pt>
                <c:pt idx="865">
                  <c:v>#N/A</c:v>
                </c:pt>
                <c:pt idx="866">
                  <c:v>#N/A</c:v>
                </c:pt>
                <c:pt idx="867">
                  <c:v>#N/A</c:v>
                </c:pt>
                <c:pt idx="868">
                  <c:v>#N/A</c:v>
                </c:pt>
                <c:pt idx="869">
                  <c:v>#N/A</c:v>
                </c:pt>
                <c:pt idx="870">
                  <c:v>#N/A</c:v>
                </c:pt>
                <c:pt idx="871">
                  <c:v>#N/A</c:v>
                </c:pt>
                <c:pt idx="872">
                  <c:v>#N/A</c:v>
                </c:pt>
                <c:pt idx="873">
                  <c:v>#N/A</c:v>
                </c:pt>
                <c:pt idx="874">
                  <c:v>#N/A</c:v>
                </c:pt>
                <c:pt idx="875">
                  <c:v>#N/A</c:v>
                </c:pt>
                <c:pt idx="876">
                  <c:v>#N/A</c:v>
                </c:pt>
                <c:pt idx="877">
                  <c:v>#N/A</c:v>
                </c:pt>
                <c:pt idx="878">
                  <c:v>#N/A</c:v>
                </c:pt>
                <c:pt idx="879">
                  <c:v>#N/A</c:v>
                </c:pt>
                <c:pt idx="880">
                  <c:v>#N/A</c:v>
                </c:pt>
                <c:pt idx="881">
                  <c:v>#N/A</c:v>
                </c:pt>
                <c:pt idx="882">
                  <c:v>#N/A</c:v>
                </c:pt>
                <c:pt idx="883">
                  <c:v>#N/A</c:v>
                </c:pt>
                <c:pt idx="884">
                  <c:v>#N/A</c:v>
                </c:pt>
                <c:pt idx="885">
                  <c:v>#N/A</c:v>
                </c:pt>
                <c:pt idx="886">
                  <c:v>#N/A</c:v>
                </c:pt>
                <c:pt idx="887">
                  <c:v>#N/A</c:v>
                </c:pt>
                <c:pt idx="888">
                  <c:v>#N/A</c:v>
                </c:pt>
                <c:pt idx="889">
                  <c:v>#N/A</c:v>
                </c:pt>
                <c:pt idx="890">
                  <c:v>#N/A</c:v>
                </c:pt>
                <c:pt idx="891">
                  <c:v>#N/A</c:v>
                </c:pt>
                <c:pt idx="892">
                  <c:v>#N/A</c:v>
                </c:pt>
                <c:pt idx="893">
                  <c:v>#N/A</c:v>
                </c:pt>
                <c:pt idx="894">
                  <c:v>#N/A</c:v>
                </c:pt>
                <c:pt idx="895">
                  <c:v>#N/A</c:v>
                </c:pt>
                <c:pt idx="896">
                  <c:v>#N/A</c:v>
                </c:pt>
                <c:pt idx="897">
                  <c:v>#N/A</c:v>
                </c:pt>
                <c:pt idx="898">
                  <c:v>#N/A</c:v>
                </c:pt>
                <c:pt idx="899">
                  <c:v>#N/A</c:v>
                </c:pt>
                <c:pt idx="900">
                  <c:v>#N/A</c:v>
                </c:pt>
                <c:pt idx="901">
                  <c:v>#N/A</c:v>
                </c:pt>
                <c:pt idx="902">
                  <c:v>#N/A</c:v>
                </c:pt>
                <c:pt idx="903">
                  <c:v>#N/A</c:v>
                </c:pt>
                <c:pt idx="904">
                  <c:v>#N/A</c:v>
                </c:pt>
                <c:pt idx="905">
                  <c:v>#N/A</c:v>
                </c:pt>
                <c:pt idx="906">
                  <c:v>#N/A</c:v>
                </c:pt>
                <c:pt idx="907">
                  <c:v>#N/A</c:v>
                </c:pt>
                <c:pt idx="908">
                  <c:v>#N/A</c:v>
                </c:pt>
                <c:pt idx="909">
                  <c:v>#N/A</c:v>
                </c:pt>
                <c:pt idx="910">
                  <c:v>#N/A</c:v>
                </c:pt>
                <c:pt idx="911">
                  <c:v>#N/A</c:v>
                </c:pt>
                <c:pt idx="912">
                  <c:v>#N/A</c:v>
                </c:pt>
                <c:pt idx="913">
                  <c:v>#N/A</c:v>
                </c:pt>
                <c:pt idx="914">
                  <c:v>#N/A</c:v>
                </c:pt>
                <c:pt idx="915">
                  <c:v>#N/A</c:v>
                </c:pt>
                <c:pt idx="916">
                  <c:v>#N/A</c:v>
                </c:pt>
                <c:pt idx="917">
                  <c:v>#N/A</c:v>
                </c:pt>
                <c:pt idx="918">
                  <c:v>#N/A</c:v>
                </c:pt>
                <c:pt idx="919">
                  <c:v>#N/A</c:v>
                </c:pt>
                <c:pt idx="920">
                  <c:v>#N/A</c:v>
                </c:pt>
                <c:pt idx="921">
                  <c:v>#N/A</c:v>
                </c:pt>
                <c:pt idx="922">
                  <c:v>#N/A</c:v>
                </c:pt>
                <c:pt idx="923">
                  <c:v>#N/A</c:v>
                </c:pt>
                <c:pt idx="924">
                  <c:v>#N/A</c:v>
                </c:pt>
                <c:pt idx="925">
                  <c:v>#N/A</c:v>
                </c:pt>
                <c:pt idx="926">
                  <c:v>#N/A</c:v>
                </c:pt>
                <c:pt idx="927">
                  <c:v>#N/A</c:v>
                </c:pt>
                <c:pt idx="928">
                  <c:v>#N/A</c:v>
                </c:pt>
                <c:pt idx="929">
                  <c:v>#N/A</c:v>
                </c:pt>
                <c:pt idx="930">
                  <c:v>#N/A</c:v>
                </c:pt>
                <c:pt idx="931">
                  <c:v>#N/A</c:v>
                </c:pt>
                <c:pt idx="932">
                  <c:v>#N/A</c:v>
                </c:pt>
                <c:pt idx="933">
                  <c:v>#N/A</c:v>
                </c:pt>
                <c:pt idx="934">
                  <c:v>#N/A</c:v>
                </c:pt>
                <c:pt idx="935">
                  <c:v>#N/A</c:v>
                </c:pt>
                <c:pt idx="936">
                  <c:v>#N/A</c:v>
                </c:pt>
                <c:pt idx="937">
                  <c:v>#N/A</c:v>
                </c:pt>
                <c:pt idx="938">
                  <c:v>#N/A</c:v>
                </c:pt>
                <c:pt idx="939">
                  <c:v>#N/A</c:v>
                </c:pt>
                <c:pt idx="940">
                  <c:v>#N/A</c:v>
                </c:pt>
                <c:pt idx="941">
                  <c:v>#N/A</c:v>
                </c:pt>
                <c:pt idx="942">
                  <c:v>#N/A</c:v>
                </c:pt>
                <c:pt idx="943">
                  <c:v>#N/A</c:v>
                </c:pt>
                <c:pt idx="944">
                  <c:v>#N/A</c:v>
                </c:pt>
                <c:pt idx="945">
                  <c:v>#N/A</c:v>
                </c:pt>
                <c:pt idx="946">
                  <c:v>#N/A</c:v>
                </c:pt>
                <c:pt idx="947">
                  <c:v>#N/A</c:v>
                </c:pt>
                <c:pt idx="948">
                  <c:v>#N/A</c:v>
                </c:pt>
                <c:pt idx="949">
                  <c:v>#N/A</c:v>
                </c:pt>
                <c:pt idx="950">
                  <c:v>#N/A</c:v>
                </c:pt>
                <c:pt idx="951">
                  <c:v>#N/A</c:v>
                </c:pt>
                <c:pt idx="952">
                  <c:v>#N/A</c:v>
                </c:pt>
                <c:pt idx="953">
                  <c:v>#N/A</c:v>
                </c:pt>
                <c:pt idx="954">
                  <c:v>#N/A</c:v>
                </c:pt>
                <c:pt idx="955">
                  <c:v>#N/A</c:v>
                </c:pt>
                <c:pt idx="956">
                  <c:v>#N/A</c:v>
                </c:pt>
                <c:pt idx="957">
                  <c:v>#N/A</c:v>
                </c:pt>
                <c:pt idx="958">
                  <c:v>#N/A</c:v>
                </c:pt>
                <c:pt idx="959">
                  <c:v>#N/A</c:v>
                </c:pt>
                <c:pt idx="960">
                  <c:v>#N/A</c:v>
                </c:pt>
                <c:pt idx="961">
                  <c:v>#N/A</c:v>
                </c:pt>
                <c:pt idx="962">
                  <c:v>#N/A</c:v>
                </c:pt>
                <c:pt idx="963">
                  <c:v>#N/A</c:v>
                </c:pt>
                <c:pt idx="964">
                  <c:v>#N/A</c:v>
                </c:pt>
                <c:pt idx="965">
                  <c:v>#N/A</c:v>
                </c:pt>
                <c:pt idx="966">
                  <c:v>#N/A</c:v>
                </c:pt>
                <c:pt idx="967">
                  <c:v>#N/A</c:v>
                </c:pt>
                <c:pt idx="968">
                  <c:v>#N/A</c:v>
                </c:pt>
                <c:pt idx="969">
                  <c:v>#N/A</c:v>
                </c:pt>
                <c:pt idx="970">
                  <c:v>#N/A</c:v>
                </c:pt>
                <c:pt idx="971">
                  <c:v>#N/A</c:v>
                </c:pt>
                <c:pt idx="972">
                  <c:v>#N/A</c:v>
                </c:pt>
                <c:pt idx="973">
                  <c:v>#N/A</c:v>
                </c:pt>
                <c:pt idx="974">
                  <c:v>#N/A</c:v>
                </c:pt>
                <c:pt idx="975">
                  <c:v>#N/A</c:v>
                </c:pt>
                <c:pt idx="976">
                  <c:v>#N/A</c:v>
                </c:pt>
                <c:pt idx="977">
                  <c:v>#N/A</c:v>
                </c:pt>
                <c:pt idx="978">
                  <c:v>#N/A</c:v>
                </c:pt>
                <c:pt idx="979">
                  <c:v>#N/A</c:v>
                </c:pt>
                <c:pt idx="980">
                  <c:v>#N/A</c:v>
                </c:pt>
                <c:pt idx="981">
                  <c:v>#N/A</c:v>
                </c:pt>
                <c:pt idx="982">
                  <c:v>#N/A</c:v>
                </c:pt>
                <c:pt idx="983">
                  <c:v>#N/A</c:v>
                </c:pt>
                <c:pt idx="984">
                  <c:v>#N/A</c:v>
                </c:pt>
                <c:pt idx="985">
                  <c:v>#N/A</c:v>
                </c:pt>
                <c:pt idx="986">
                  <c:v>#N/A</c:v>
                </c:pt>
                <c:pt idx="987">
                  <c:v>#N/A</c:v>
                </c:pt>
                <c:pt idx="988">
                  <c:v>#N/A</c:v>
                </c:pt>
                <c:pt idx="989">
                  <c:v>#N/A</c:v>
                </c:pt>
                <c:pt idx="990">
                  <c:v>#N/A</c:v>
                </c:pt>
                <c:pt idx="991">
                  <c:v>#N/A</c:v>
                </c:pt>
                <c:pt idx="992">
                  <c:v>#N/A</c:v>
                </c:pt>
                <c:pt idx="993">
                  <c:v>#N/A</c:v>
                </c:pt>
                <c:pt idx="994">
                  <c:v>#N/A</c:v>
                </c:pt>
                <c:pt idx="995">
                  <c:v>#N/A</c:v>
                </c:pt>
                <c:pt idx="996">
                  <c:v>#N/A</c:v>
                </c:pt>
                <c:pt idx="997">
                  <c:v>#N/A</c:v>
                </c:pt>
                <c:pt idx="998">
                  <c:v>#N/A</c:v>
                </c:pt>
                <c:pt idx="999">
                  <c:v>#N/A</c:v>
                </c:pt>
                <c:pt idx="1000">
                  <c:v>#N/A</c:v>
                </c:pt>
                <c:pt idx="1001">
                  <c:v>#N/A</c:v>
                </c:pt>
                <c:pt idx="1002">
                  <c:v>#N/A</c:v>
                </c:pt>
                <c:pt idx="1003">
                  <c:v>#N/A</c:v>
                </c:pt>
                <c:pt idx="1004">
                  <c:v>#N/A</c:v>
                </c:pt>
                <c:pt idx="1005">
                  <c:v>#N/A</c:v>
                </c:pt>
                <c:pt idx="1006">
                  <c:v>#N/A</c:v>
                </c:pt>
                <c:pt idx="1007">
                  <c:v>#N/A</c:v>
                </c:pt>
                <c:pt idx="1008">
                  <c:v>#N/A</c:v>
                </c:pt>
                <c:pt idx="1009">
                  <c:v>#N/A</c:v>
                </c:pt>
                <c:pt idx="1010">
                  <c:v>#N/A</c:v>
                </c:pt>
                <c:pt idx="1011">
                  <c:v>#N/A</c:v>
                </c:pt>
                <c:pt idx="1012">
                  <c:v>#N/A</c:v>
                </c:pt>
                <c:pt idx="1013">
                  <c:v>#N/A</c:v>
                </c:pt>
                <c:pt idx="1014">
                  <c:v>#N/A</c:v>
                </c:pt>
                <c:pt idx="1015">
                  <c:v>#N/A</c:v>
                </c:pt>
                <c:pt idx="1016">
                  <c:v>#N/A</c:v>
                </c:pt>
                <c:pt idx="1017">
                  <c:v>#N/A</c:v>
                </c:pt>
                <c:pt idx="1018">
                  <c:v>#N/A</c:v>
                </c:pt>
                <c:pt idx="1019">
                  <c:v>#N/A</c:v>
                </c:pt>
                <c:pt idx="1020">
                  <c:v>#N/A</c:v>
                </c:pt>
                <c:pt idx="1021">
                  <c:v>#N/A</c:v>
                </c:pt>
                <c:pt idx="1022">
                  <c:v>#N/A</c:v>
                </c:pt>
                <c:pt idx="1023">
                  <c:v>#N/A</c:v>
                </c:pt>
                <c:pt idx="1024">
                  <c:v>#N/A</c:v>
                </c:pt>
                <c:pt idx="1025">
                  <c:v>#N/A</c:v>
                </c:pt>
                <c:pt idx="1026">
                  <c:v>#N/A</c:v>
                </c:pt>
                <c:pt idx="1027">
                  <c:v>#N/A</c:v>
                </c:pt>
                <c:pt idx="1028">
                  <c:v>#N/A</c:v>
                </c:pt>
                <c:pt idx="1029">
                  <c:v>#N/A</c:v>
                </c:pt>
                <c:pt idx="1030">
                  <c:v>#N/A</c:v>
                </c:pt>
                <c:pt idx="1031">
                  <c:v>#N/A</c:v>
                </c:pt>
                <c:pt idx="1032">
                  <c:v>#N/A</c:v>
                </c:pt>
                <c:pt idx="1033">
                  <c:v>#N/A</c:v>
                </c:pt>
                <c:pt idx="1034">
                  <c:v>#N/A</c:v>
                </c:pt>
                <c:pt idx="1035">
                  <c:v>#N/A</c:v>
                </c:pt>
                <c:pt idx="1036">
                  <c:v>#N/A</c:v>
                </c:pt>
                <c:pt idx="1037">
                  <c:v>#N/A</c:v>
                </c:pt>
                <c:pt idx="1038">
                  <c:v>#N/A</c:v>
                </c:pt>
                <c:pt idx="1039">
                  <c:v>#N/A</c:v>
                </c:pt>
                <c:pt idx="1040">
                  <c:v>#N/A</c:v>
                </c:pt>
                <c:pt idx="1041">
                  <c:v>#N/A</c:v>
                </c:pt>
                <c:pt idx="1042">
                  <c:v>#N/A</c:v>
                </c:pt>
                <c:pt idx="1043">
                  <c:v>#N/A</c:v>
                </c:pt>
                <c:pt idx="1044">
                  <c:v>#N/A</c:v>
                </c:pt>
                <c:pt idx="1045">
                  <c:v>#N/A</c:v>
                </c:pt>
                <c:pt idx="1046">
                  <c:v>#N/A</c:v>
                </c:pt>
                <c:pt idx="1047">
                  <c:v>#N/A</c:v>
                </c:pt>
                <c:pt idx="1048">
                  <c:v>#N/A</c:v>
                </c:pt>
                <c:pt idx="1049">
                  <c:v>#N/A</c:v>
                </c:pt>
                <c:pt idx="1050">
                  <c:v>#N/A</c:v>
                </c:pt>
                <c:pt idx="1051">
                  <c:v>#N/A</c:v>
                </c:pt>
                <c:pt idx="1052">
                  <c:v>#N/A</c:v>
                </c:pt>
                <c:pt idx="1053">
                  <c:v>#N/A</c:v>
                </c:pt>
                <c:pt idx="1054">
                  <c:v>#N/A</c:v>
                </c:pt>
                <c:pt idx="1055">
                  <c:v>#N/A</c:v>
                </c:pt>
                <c:pt idx="1056">
                  <c:v>#N/A</c:v>
                </c:pt>
                <c:pt idx="1057">
                  <c:v>#N/A</c:v>
                </c:pt>
                <c:pt idx="1058">
                  <c:v>#N/A</c:v>
                </c:pt>
                <c:pt idx="1059">
                  <c:v>#N/A</c:v>
                </c:pt>
                <c:pt idx="1060">
                  <c:v>#N/A</c:v>
                </c:pt>
                <c:pt idx="1061">
                  <c:v>#N/A</c:v>
                </c:pt>
                <c:pt idx="1062">
                  <c:v>#N/A</c:v>
                </c:pt>
                <c:pt idx="1063">
                  <c:v>#N/A</c:v>
                </c:pt>
                <c:pt idx="1064">
                  <c:v>#N/A</c:v>
                </c:pt>
                <c:pt idx="1065">
                  <c:v>#N/A</c:v>
                </c:pt>
                <c:pt idx="1066">
                  <c:v>#N/A</c:v>
                </c:pt>
                <c:pt idx="1067">
                  <c:v>#N/A</c:v>
                </c:pt>
                <c:pt idx="1068">
                  <c:v>#N/A</c:v>
                </c:pt>
                <c:pt idx="1069">
                  <c:v>#N/A</c:v>
                </c:pt>
                <c:pt idx="1070">
                  <c:v>#N/A</c:v>
                </c:pt>
                <c:pt idx="1071">
                  <c:v>#N/A</c:v>
                </c:pt>
                <c:pt idx="1072">
                  <c:v>#N/A</c:v>
                </c:pt>
                <c:pt idx="1073">
                  <c:v>#N/A</c:v>
                </c:pt>
                <c:pt idx="1074">
                  <c:v>#N/A</c:v>
                </c:pt>
                <c:pt idx="1075">
                  <c:v>#N/A</c:v>
                </c:pt>
                <c:pt idx="1076">
                  <c:v>#N/A</c:v>
                </c:pt>
                <c:pt idx="1077">
                  <c:v>#N/A</c:v>
                </c:pt>
                <c:pt idx="1078">
                  <c:v>#N/A</c:v>
                </c:pt>
                <c:pt idx="1079">
                  <c:v>#N/A</c:v>
                </c:pt>
                <c:pt idx="1080">
                  <c:v>#N/A</c:v>
                </c:pt>
                <c:pt idx="1081">
                  <c:v>#N/A</c:v>
                </c:pt>
                <c:pt idx="1082">
                  <c:v>#N/A</c:v>
                </c:pt>
                <c:pt idx="1083">
                  <c:v>#N/A</c:v>
                </c:pt>
                <c:pt idx="1084">
                  <c:v>#N/A</c:v>
                </c:pt>
                <c:pt idx="1085">
                  <c:v>#N/A</c:v>
                </c:pt>
                <c:pt idx="1086">
                  <c:v>#N/A</c:v>
                </c:pt>
                <c:pt idx="1087">
                  <c:v>#N/A</c:v>
                </c:pt>
                <c:pt idx="1088">
                  <c:v>#N/A</c:v>
                </c:pt>
                <c:pt idx="1089">
                  <c:v>#N/A</c:v>
                </c:pt>
                <c:pt idx="1090">
                  <c:v>#N/A</c:v>
                </c:pt>
                <c:pt idx="1091">
                  <c:v>#N/A</c:v>
                </c:pt>
                <c:pt idx="1092">
                  <c:v>#N/A</c:v>
                </c:pt>
                <c:pt idx="1093">
                  <c:v>#N/A</c:v>
                </c:pt>
                <c:pt idx="1094">
                  <c:v>#N/A</c:v>
                </c:pt>
                <c:pt idx="1095">
                  <c:v>#N/A</c:v>
                </c:pt>
                <c:pt idx="1096">
                  <c:v>#N/A</c:v>
                </c:pt>
                <c:pt idx="1097">
                  <c:v>#N/A</c:v>
                </c:pt>
                <c:pt idx="1098">
                  <c:v>#N/A</c:v>
                </c:pt>
                <c:pt idx="1099">
                  <c:v>#N/A</c:v>
                </c:pt>
                <c:pt idx="1100">
                  <c:v>#N/A</c:v>
                </c:pt>
                <c:pt idx="1101">
                  <c:v>#N/A</c:v>
                </c:pt>
                <c:pt idx="1102">
                  <c:v>#N/A</c:v>
                </c:pt>
                <c:pt idx="1103">
                  <c:v>#N/A</c:v>
                </c:pt>
                <c:pt idx="1104">
                  <c:v>#N/A</c:v>
                </c:pt>
              </c:numCache>
            </c:numRef>
          </c:yVal>
          <c:smooth val="0"/>
          <c:extLst>
            <c:ext xmlns:c16="http://schemas.microsoft.com/office/drawing/2014/chart" uri="{C3380CC4-5D6E-409C-BE32-E72D297353CC}">
              <c16:uniqueId val="{00000000-4D79-4277-A79C-8CFB0CC1AC4B}"/>
            </c:ext>
          </c:extLst>
        </c:ser>
        <c:dLbls>
          <c:showLegendKey val="0"/>
          <c:showVal val="0"/>
          <c:showCatName val="0"/>
          <c:showSerName val="0"/>
          <c:showPercent val="0"/>
          <c:showBubbleSize val="0"/>
        </c:dLbls>
        <c:axId val="329236200"/>
        <c:axId val="196118552"/>
      </c:scatterChart>
      <c:valAx>
        <c:axId val="329236200"/>
        <c:scaling>
          <c:orientation val="minMax"/>
          <c:max val="6"/>
          <c:min val="0"/>
        </c:scaling>
        <c:delete val="0"/>
        <c:axPos val="b"/>
        <c:majorGridlines/>
        <c:title>
          <c:tx>
            <c:rich>
              <a:bodyPr/>
              <a:lstStyle/>
              <a:p>
                <a:pPr>
                  <a:defRPr sz="1000" b="1" i="0" u="none" strike="noStrike" baseline="0">
                    <a:solidFill>
                      <a:srgbClr val="000000"/>
                    </a:solidFill>
                    <a:latin typeface="Calibri"/>
                    <a:ea typeface="Calibri"/>
                    <a:cs typeface="Calibri"/>
                  </a:defRPr>
                </a:pPr>
                <a:r>
                  <a:rPr lang="en-US"/>
                  <a:t>LAg-Avidity Initial ODn</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6118552"/>
        <c:crosses val="autoZero"/>
        <c:crossBetween val="midCat"/>
        <c:majorUnit val="1"/>
      </c:valAx>
      <c:valAx>
        <c:axId val="196118552"/>
        <c:scaling>
          <c:orientation val="minMax"/>
          <c:max val="6"/>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LAg-Avidity Confirmatory ODn</a:t>
                </a:r>
              </a:p>
            </c:rich>
          </c:tx>
          <c:overlay val="0"/>
        </c:title>
        <c:numFmt formatCode="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9236200"/>
        <c:crosses val="autoZero"/>
        <c:crossBetween val="midCat"/>
        <c:minorUnit val="0.5"/>
      </c:valAx>
    </c:plotArea>
    <c:plotVisOnly val="0"/>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QC OD Values </a:t>
            </a:r>
          </a:p>
        </c:rich>
      </c:tx>
      <c:layout>
        <c:manualLayout>
          <c:xMode val="edge"/>
          <c:yMode val="edge"/>
          <c:x val="0.45223000573204214"/>
          <c:y val="3.3419134790892258E-2"/>
        </c:manualLayout>
      </c:layout>
      <c:overlay val="0"/>
      <c:spPr>
        <a:noFill/>
        <a:ln w="25400">
          <a:noFill/>
        </a:ln>
      </c:spPr>
    </c:title>
    <c:autoTitleDeleted val="0"/>
    <c:plotArea>
      <c:layout>
        <c:manualLayout>
          <c:layoutTarget val="inner"/>
          <c:xMode val="edge"/>
          <c:yMode val="edge"/>
          <c:x val="7.3466033433765607E-2"/>
          <c:y val="0.17593472043931704"/>
          <c:w val="0.89379441502059231"/>
          <c:h val="0.69415033709869078"/>
        </c:manualLayout>
      </c:layout>
      <c:lineChart>
        <c:grouping val="standard"/>
        <c:varyColors val="0"/>
        <c:ser>
          <c:idx val="1"/>
          <c:order val="0"/>
          <c:tx>
            <c:strRef>
              <c:f>QC!$J$37</c:f>
              <c:strCache>
                <c:ptCount val="1"/>
                <c:pt idx="0">
                  <c:v>NC</c:v>
                </c:pt>
              </c:strCache>
            </c:strRef>
          </c:tx>
          <c:spPr>
            <a:ln w="25400">
              <a:noFill/>
              <a:prstDash val="solid"/>
            </a:ln>
          </c:spPr>
          <c:marker>
            <c:symbol val="circle"/>
            <c:size val="6"/>
            <c:spPr>
              <a:solidFill>
                <a:srgbClr val="0000FF"/>
              </a:solidFill>
              <a:ln>
                <a:solidFill>
                  <a:srgbClr val="FFFFFF"/>
                </a:solidFill>
                <a:prstDash val="solid"/>
              </a:ln>
            </c:spPr>
          </c:marker>
          <c:val>
            <c:numRef>
              <c:f>QC!$J$38:$J$78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295E-49A1-8BBF-5E24A1AC6BF3}"/>
            </c:ext>
          </c:extLst>
        </c:ser>
        <c:ser>
          <c:idx val="2"/>
          <c:order val="1"/>
          <c:tx>
            <c:strRef>
              <c:f>QC!$K$37</c:f>
              <c:strCache>
                <c:ptCount val="1"/>
                <c:pt idx="0">
                  <c:v>CAL</c:v>
                </c:pt>
              </c:strCache>
            </c:strRef>
          </c:tx>
          <c:spPr>
            <a:ln w="25400">
              <a:noFill/>
              <a:prstDash val="solid"/>
            </a:ln>
          </c:spPr>
          <c:marker>
            <c:symbol val="triangle"/>
            <c:size val="6"/>
            <c:spPr>
              <a:solidFill>
                <a:srgbClr val="339966"/>
              </a:solidFill>
              <a:ln>
                <a:solidFill>
                  <a:srgbClr val="00FF00"/>
                </a:solidFill>
                <a:prstDash val="solid"/>
              </a:ln>
            </c:spPr>
          </c:marker>
          <c:val>
            <c:numRef>
              <c:f>QC!$K$38:$K$78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1-295E-49A1-8BBF-5E24A1AC6BF3}"/>
            </c:ext>
          </c:extLst>
        </c:ser>
        <c:ser>
          <c:idx val="3"/>
          <c:order val="2"/>
          <c:tx>
            <c:strRef>
              <c:f>QC!$L$37</c:f>
              <c:strCache>
                <c:ptCount val="1"/>
                <c:pt idx="0">
                  <c:v>LPC</c:v>
                </c:pt>
              </c:strCache>
            </c:strRef>
          </c:tx>
          <c:spPr>
            <a:ln w="25400">
              <a:noFill/>
              <a:prstDash val="solid"/>
            </a:ln>
          </c:spPr>
          <c:marker>
            <c:symbol val="circle"/>
            <c:size val="7"/>
            <c:spPr>
              <a:solidFill>
                <a:srgbClr val="FFFF00"/>
              </a:solidFill>
              <a:ln>
                <a:solidFill>
                  <a:srgbClr val="FFFFFF"/>
                </a:solidFill>
                <a:prstDash val="solid"/>
              </a:ln>
            </c:spPr>
          </c:marker>
          <c:dPt>
            <c:idx val="3"/>
            <c:marker>
              <c:symbol val="circle"/>
              <c:size val="6"/>
            </c:marker>
            <c:bubble3D val="0"/>
            <c:extLst>
              <c:ext xmlns:c16="http://schemas.microsoft.com/office/drawing/2014/chart" uri="{C3380CC4-5D6E-409C-BE32-E72D297353CC}">
                <c16:uniqueId val="{00000002-295E-49A1-8BBF-5E24A1AC6BF3}"/>
              </c:ext>
            </c:extLst>
          </c:dPt>
          <c:val>
            <c:numRef>
              <c:f>QC!$L$38:$L$78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3-295E-49A1-8BBF-5E24A1AC6BF3}"/>
            </c:ext>
          </c:extLst>
        </c:ser>
        <c:ser>
          <c:idx val="4"/>
          <c:order val="3"/>
          <c:tx>
            <c:strRef>
              <c:f>QC!$M$37</c:f>
              <c:strCache>
                <c:ptCount val="1"/>
                <c:pt idx="0">
                  <c:v>HPC</c:v>
                </c:pt>
              </c:strCache>
            </c:strRef>
          </c:tx>
          <c:spPr>
            <a:ln w="25400">
              <a:noFill/>
              <a:prstDash val="solid"/>
            </a:ln>
          </c:spPr>
          <c:marker>
            <c:symbol val="diamond"/>
            <c:size val="5"/>
            <c:spPr>
              <a:solidFill>
                <a:srgbClr val="FF0000"/>
              </a:solidFill>
              <a:ln>
                <a:solidFill>
                  <a:srgbClr val="FF0000"/>
                </a:solidFill>
                <a:prstDash val="solid"/>
              </a:ln>
            </c:spPr>
          </c:marker>
          <c:val>
            <c:numRef>
              <c:f>QC!$M$38:$M$78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4-295E-49A1-8BBF-5E24A1AC6BF3}"/>
            </c:ext>
          </c:extLst>
        </c:ser>
        <c:dLbls>
          <c:showLegendKey val="0"/>
          <c:showVal val="0"/>
          <c:showCatName val="0"/>
          <c:showSerName val="0"/>
          <c:showPercent val="0"/>
          <c:showBubbleSize val="0"/>
        </c:dLbls>
        <c:marker val="1"/>
        <c:smooth val="0"/>
        <c:axId val="196118944"/>
        <c:axId val="196119728"/>
      </c:lineChart>
      <c:catAx>
        <c:axId val="196118944"/>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Run Number</a:t>
                </a:r>
              </a:p>
            </c:rich>
          </c:tx>
          <c:layout>
            <c:manualLayout>
              <c:xMode val="edge"/>
              <c:yMode val="edge"/>
              <c:x val="0.43312167013606057"/>
              <c:y val="0.944397724396125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6119728"/>
        <c:crosses val="autoZero"/>
        <c:auto val="1"/>
        <c:lblAlgn val="ctr"/>
        <c:lblOffset val="100"/>
        <c:tickLblSkip val="2"/>
        <c:tickMarkSkip val="1"/>
        <c:noMultiLvlLbl val="0"/>
      </c:catAx>
      <c:valAx>
        <c:axId val="196119728"/>
        <c:scaling>
          <c:orientation val="minMax"/>
          <c:max val="2.5"/>
        </c:scaling>
        <c:delete val="0"/>
        <c:axPos val="l"/>
        <c:majorGridlines>
          <c:spPr>
            <a:ln w="3175">
              <a:solidFill>
                <a:srgbClr val="000000"/>
              </a:solidFill>
              <a:prstDash val="sysDash"/>
            </a:ln>
          </c:spPr>
        </c:majorGridlines>
        <c:title>
          <c:tx>
            <c:rich>
              <a:bodyPr/>
              <a:lstStyle/>
              <a:p>
                <a:pPr>
                  <a:defRPr sz="975" b="1" i="0" u="none" strike="noStrike" baseline="0">
                    <a:solidFill>
                      <a:srgbClr val="000000"/>
                    </a:solidFill>
                    <a:latin typeface="Arial"/>
                    <a:ea typeface="Arial"/>
                    <a:cs typeface="Arial"/>
                  </a:defRPr>
                </a:pPr>
                <a:r>
                  <a:rPr lang="en-US"/>
                  <a:t>OD</a:t>
                </a:r>
              </a:p>
            </c:rich>
          </c:tx>
          <c:layout>
            <c:manualLayout>
              <c:xMode val="edge"/>
              <c:yMode val="edge"/>
              <c:x val="1.1309862129302803E-2"/>
              <c:y val="0.4614173228346456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6118944"/>
        <c:crosses val="autoZero"/>
        <c:crossBetween val="between"/>
      </c:valAx>
      <c:spPr>
        <a:solidFill>
          <a:srgbClr val="C0C0C0"/>
        </a:solidFill>
        <a:ln w="12700">
          <a:solidFill>
            <a:srgbClr val="808080"/>
          </a:solidFill>
          <a:prstDash val="solid"/>
        </a:ln>
      </c:spPr>
    </c:plotArea>
    <c:legend>
      <c:legendPos val="r"/>
      <c:layout>
        <c:manualLayout>
          <c:xMode val="edge"/>
          <c:yMode val="edge"/>
          <c:x val="0.22698850629382436"/>
          <c:y val="9.2337917485265236E-2"/>
          <c:w val="0.5647902991247914"/>
          <c:h val="5.5009823182711207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QC ODn Values </a:t>
            </a:r>
          </a:p>
        </c:rich>
      </c:tx>
      <c:layout>
        <c:manualLayout>
          <c:xMode val="edge"/>
          <c:yMode val="edge"/>
          <c:x val="0.45222997834490541"/>
          <c:y val="3.3419304729765918E-2"/>
        </c:manualLayout>
      </c:layout>
      <c:overlay val="0"/>
      <c:spPr>
        <a:noFill/>
        <a:ln w="25400">
          <a:noFill/>
        </a:ln>
      </c:spPr>
    </c:title>
    <c:autoTitleDeleted val="0"/>
    <c:plotArea>
      <c:layout>
        <c:manualLayout>
          <c:layoutTarget val="inner"/>
          <c:xMode val="edge"/>
          <c:yMode val="edge"/>
          <c:x val="7.3855617094243348E-2"/>
          <c:y val="0.15940270206949597"/>
          <c:w val="0.89340490480346457"/>
          <c:h val="0.71068244975776962"/>
        </c:manualLayout>
      </c:layout>
      <c:lineChart>
        <c:grouping val="standard"/>
        <c:varyColors val="0"/>
        <c:ser>
          <c:idx val="1"/>
          <c:order val="0"/>
          <c:tx>
            <c:strRef>
              <c:f>QC!$Y$37</c:f>
              <c:strCache>
                <c:ptCount val="1"/>
                <c:pt idx="0">
                  <c:v>NC</c:v>
                </c:pt>
              </c:strCache>
            </c:strRef>
          </c:tx>
          <c:spPr>
            <a:ln w="25400">
              <a:noFill/>
              <a:prstDash val="solid"/>
            </a:ln>
          </c:spPr>
          <c:marker>
            <c:symbol val="circle"/>
            <c:size val="6"/>
            <c:spPr>
              <a:solidFill>
                <a:srgbClr val="0000FF"/>
              </a:solidFill>
              <a:ln>
                <a:solidFill>
                  <a:srgbClr val="FFFFFF"/>
                </a:solidFill>
                <a:prstDash val="solid"/>
              </a:ln>
            </c:spPr>
          </c:marker>
          <c:val>
            <c:numRef>
              <c:f>QC!$Y$38:$Y$78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F005-4962-98DB-780F64A82DF4}"/>
            </c:ext>
          </c:extLst>
        </c:ser>
        <c:ser>
          <c:idx val="2"/>
          <c:order val="1"/>
          <c:tx>
            <c:strRef>
              <c:f>QC!$Z$37</c:f>
              <c:strCache>
                <c:ptCount val="1"/>
                <c:pt idx="0">
                  <c:v>CAL</c:v>
                </c:pt>
              </c:strCache>
            </c:strRef>
          </c:tx>
          <c:spPr>
            <a:ln w="25400">
              <a:noFill/>
              <a:prstDash val="solid"/>
            </a:ln>
          </c:spPr>
          <c:marker>
            <c:symbol val="triangle"/>
            <c:size val="6"/>
            <c:spPr>
              <a:solidFill>
                <a:srgbClr val="339966"/>
              </a:solidFill>
              <a:ln>
                <a:solidFill>
                  <a:srgbClr val="00FF00"/>
                </a:solidFill>
                <a:prstDash val="solid"/>
              </a:ln>
            </c:spPr>
          </c:marker>
          <c:val>
            <c:numRef>
              <c:f>QC!$Z$38:$Z$78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1-F005-4962-98DB-780F64A82DF4}"/>
            </c:ext>
          </c:extLst>
        </c:ser>
        <c:ser>
          <c:idx val="3"/>
          <c:order val="2"/>
          <c:tx>
            <c:strRef>
              <c:f>QC!$AA$37</c:f>
              <c:strCache>
                <c:ptCount val="1"/>
                <c:pt idx="0">
                  <c:v>LPC</c:v>
                </c:pt>
              </c:strCache>
            </c:strRef>
          </c:tx>
          <c:spPr>
            <a:ln w="25400">
              <a:noFill/>
              <a:prstDash val="solid"/>
            </a:ln>
          </c:spPr>
          <c:marker>
            <c:symbol val="circle"/>
            <c:size val="7"/>
            <c:spPr>
              <a:solidFill>
                <a:srgbClr val="FFFF00"/>
              </a:solidFill>
              <a:ln>
                <a:solidFill>
                  <a:srgbClr val="FFFFFF"/>
                </a:solidFill>
                <a:prstDash val="solid"/>
              </a:ln>
            </c:spPr>
          </c:marker>
          <c:dPt>
            <c:idx val="3"/>
            <c:marker>
              <c:symbol val="circle"/>
              <c:size val="6"/>
            </c:marker>
            <c:bubble3D val="0"/>
            <c:extLst>
              <c:ext xmlns:c16="http://schemas.microsoft.com/office/drawing/2014/chart" uri="{C3380CC4-5D6E-409C-BE32-E72D297353CC}">
                <c16:uniqueId val="{00000002-F005-4962-98DB-780F64A82DF4}"/>
              </c:ext>
            </c:extLst>
          </c:dPt>
          <c:val>
            <c:numRef>
              <c:f>QC!$AA$38:$AA$78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3-F005-4962-98DB-780F64A82DF4}"/>
            </c:ext>
          </c:extLst>
        </c:ser>
        <c:ser>
          <c:idx val="4"/>
          <c:order val="3"/>
          <c:tx>
            <c:strRef>
              <c:f>QC!$AB$37</c:f>
              <c:strCache>
                <c:ptCount val="1"/>
                <c:pt idx="0">
                  <c:v>HPC</c:v>
                </c:pt>
              </c:strCache>
            </c:strRef>
          </c:tx>
          <c:spPr>
            <a:ln w="25400">
              <a:noFill/>
              <a:prstDash val="solid"/>
            </a:ln>
          </c:spPr>
          <c:marker>
            <c:symbol val="diamond"/>
            <c:size val="5"/>
            <c:spPr>
              <a:solidFill>
                <a:srgbClr val="FF0000"/>
              </a:solidFill>
              <a:ln>
                <a:solidFill>
                  <a:srgbClr val="FF0000"/>
                </a:solidFill>
                <a:prstDash val="solid"/>
              </a:ln>
            </c:spPr>
          </c:marker>
          <c:val>
            <c:numRef>
              <c:f>QC!$AB$38:$AB$78</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4-F005-4962-98DB-780F64A82DF4}"/>
            </c:ext>
          </c:extLst>
        </c:ser>
        <c:dLbls>
          <c:showLegendKey val="0"/>
          <c:showVal val="0"/>
          <c:showCatName val="0"/>
          <c:showSerName val="0"/>
          <c:showPercent val="0"/>
          <c:showBubbleSize val="0"/>
        </c:dLbls>
        <c:marker val="1"/>
        <c:smooth val="0"/>
        <c:axId val="544580600"/>
        <c:axId val="544579816"/>
      </c:lineChart>
      <c:catAx>
        <c:axId val="544580600"/>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Run Number</a:t>
                </a:r>
              </a:p>
            </c:rich>
          </c:tx>
          <c:layout>
            <c:manualLayout>
              <c:xMode val="edge"/>
              <c:yMode val="edge"/>
              <c:x val="0.43312162220857142"/>
              <c:y val="0.944397664577642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44579816"/>
        <c:crosses val="autoZero"/>
        <c:auto val="1"/>
        <c:lblAlgn val="ctr"/>
        <c:lblOffset val="100"/>
        <c:tickLblSkip val="2"/>
        <c:tickMarkSkip val="1"/>
        <c:noMultiLvlLbl val="0"/>
      </c:catAx>
      <c:valAx>
        <c:axId val="544579816"/>
        <c:scaling>
          <c:orientation val="minMax"/>
          <c:max val="3.5"/>
        </c:scaling>
        <c:delete val="0"/>
        <c:axPos val="l"/>
        <c:majorGridlines>
          <c:spPr>
            <a:ln w="3175">
              <a:solidFill>
                <a:srgbClr val="000000"/>
              </a:solidFill>
              <a:prstDash val="sysDash"/>
            </a:ln>
          </c:spPr>
        </c:majorGridlines>
        <c:title>
          <c:tx>
            <c:rich>
              <a:bodyPr/>
              <a:lstStyle/>
              <a:p>
                <a:pPr>
                  <a:defRPr sz="975" b="1" i="0" u="none" strike="noStrike" baseline="0">
                    <a:solidFill>
                      <a:srgbClr val="000000"/>
                    </a:solidFill>
                    <a:latin typeface="Arial"/>
                    <a:ea typeface="Arial"/>
                    <a:cs typeface="Arial"/>
                  </a:defRPr>
                </a:pPr>
                <a:r>
                  <a:rPr lang="en-US"/>
                  <a:t>ODn</a:t>
                </a:r>
              </a:p>
            </c:rich>
          </c:tx>
          <c:layout>
            <c:manualLayout>
              <c:xMode val="edge"/>
              <c:yMode val="edge"/>
              <c:x val="1.1309916047728076E-2"/>
              <c:y val="0.4614173228346456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544580600"/>
        <c:crosses val="autoZero"/>
        <c:crossBetween val="between"/>
      </c:valAx>
      <c:spPr>
        <a:solidFill>
          <a:srgbClr val="C0C0C0"/>
        </a:solidFill>
        <a:ln w="12700">
          <a:solidFill>
            <a:srgbClr val="808080"/>
          </a:solidFill>
          <a:prstDash val="solid"/>
        </a:ln>
      </c:spPr>
    </c:plotArea>
    <c:legend>
      <c:legendPos val="r"/>
      <c:layout>
        <c:manualLayout>
          <c:xMode val="edge"/>
          <c:yMode val="edge"/>
          <c:x val="0.21783095567286626"/>
          <c:y val="8.0868064275125537E-2"/>
          <c:w val="0.56341930728889045"/>
          <c:h val="5.5226970724475986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tabColor rgb="FFFFFF00"/>
  </sheetPr>
  <sheetViews>
    <sheetView zoomScale="85"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317318</xdr:colOff>
      <xdr:row>10</xdr:row>
      <xdr:rowOff>158749</xdr:rowOff>
    </xdr:from>
    <xdr:to>
      <xdr:col>3</xdr:col>
      <xdr:colOff>983892</xdr:colOff>
      <xdr:row>13</xdr:row>
      <xdr:rowOff>190522</xdr:rowOff>
    </xdr:to>
    <xdr:sp macro="" textlink="">
      <xdr:nvSpPr>
        <xdr:cNvPr id="2" name="Down Arrow 1"/>
        <xdr:cNvSpPr/>
      </xdr:nvSpPr>
      <xdr:spPr>
        <a:xfrm>
          <a:off x="3127193" y="3270249"/>
          <a:ext cx="643850" cy="857273"/>
        </a:xfrm>
        <a:prstGeom prst="downArrow">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endParaRPr lang="en-US"/>
        </a:p>
      </xdr:txBody>
    </xdr:sp>
    <xdr:clientData/>
  </xdr:twoCellAnchor>
  <xdr:twoCellAnchor editAs="oneCell">
    <xdr:from>
      <xdr:col>0</xdr:col>
      <xdr:colOff>45720</xdr:colOff>
      <xdr:row>0</xdr:row>
      <xdr:rowOff>53340</xdr:rowOff>
    </xdr:from>
    <xdr:to>
      <xdr:col>1</xdr:col>
      <xdr:colOff>281940</xdr:colOff>
      <xdr:row>1</xdr:row>
      <xdr:rowOff>906780</xdr:rowOff>
    </xdr:to>
    <xdr:pic>
      <xdr:nvPicPr>
        <xdr:cNvPr id="1141"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505"/>
        <a:stretch>
          <a:fillRect/>
        </a:stretch>
      </xdr:blipFill>
      <xdr:spPr bwMode="auto">
        <a:xfrm>
          <a:off x="45720" y="53340"/>
          <a:ext cx="1470660" cy="1089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952500</xdr:colOff>
      <xdr:row>2</xdr:row>
      <xdr:rowOff>45720</xdr:rowOff>
    </xdr:from>
    <xdr:to>
      <xdr:col>19</xdr:col>
      <xdr:colOff>251460</xdr:colOff>
      <xdr:row>11</xdr:row>
      <xdr:rowOff>190500</xdr:rowOff>
    </xdr:to>
    <xdr:pic>
      <xdr:nvPicPr>
        <xdr:cNvPr id="1142"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242060"/>
          <a:ext cx="2156460" cy="2270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485216</xdr:colOff>
      <xdr:row>2</xdr:row>
      <xdr:rowOff>67236</xdr:rowOff>
    </xdr:from>
    <xdr:ext cx="2265099" cy="1768593"/>
    <xdr:sp macro="" textlink="">
      <xdr:nvSpPr>
        <xdr:cNvPr id="3" name="TextBox 2"/>
        <xdr:cNvSpPr txBox="1"/>
      </xdr:nvSpPr>
      <xdr:spPr>
        <a:xfrm>
          <a:off x="16970750" y="907677"/>
          <a:ext cx="2247899" cy="1778000"/>
        </a:xfrm>
        <a:prstGeom prst="rect">
          <a:avLst/>
        </a:prstGeom>
        <a:solidFill>
          <a:schemeClr val="bg1"/>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a:t>STEP 1:</a:t>
          </a:r>
          <a:r>
            <a:rPr lang="en-US" sz="1400" baseline="0"/>
            <a:t> </a:t>
          </a:r>
          <a:r>
            <a:rPr lang="en-US" sz="1400"/>
            <a:t>Filter "Result"</a:t>
          </a:r>
          <a:r>
            <a:rPr lang="en-US" sz="1400" baseline="0"/>
            <a:t> </a:t>
          </a:r>
          <a:r>
            <a:rPr lang="en-US" sz="1400"/>
            <a:t>by  unselect</a:t>
          </a:r>
          <a:r>
            <a:rPr lang="en-US" sz="1400" baseline="0"/>
            <a:t> "(Select All)" and select on </a:t>
          </a:r>
          <a:r>
            <a:rPr lang="en-US" sz="1400"/>
            <a:t>"CONFIRM" only</a:t>
          </a:r>
        </a:p>
        <a:p>
          <a:endParaRPr lang="en-US" sz="1400"/>
        </a:p>
        <a:p>
          <a:r>
            <a:rPr lang="en-US" sz="1400"/>
            <a:t>STEP 2: C</a:t>
          </a:r>
          <a:r>
            <a:rPr lang="en-US" sz="1400" baseline="0"/>
            <a:t>opy Spec ID list after filtering and paste in "Conf PMs" tab.</a:t>
          </a:r>
        </a:p>
        <a:p>
          <a:endParaRPr lang="en-US" sz="1400"/>
        </a:p>
      </xdr:txBody>
    </xdr:sp>
    <xdr:clientData/>
  </xdr:oneCellAnchor>
  <xdr:twoCellAnchor>
    <xdr:from>
      <xdr:col>21</xdr:col>
      <xdr:colOff>453725</xdr:colOff>
      <xdr:row>2</xdr:row>
      <xdr:rowOff>90431</xdr:rowOff>
    </xdr:from>
    <xdr:to>
      <xdr:col>23</xdr:col>
      <xdr:colOff>482096</xdr:colOff>
      <xdr:row>4</xdr:row>
      <xdr:rowOff>12885</xdr:rowOff>
    </xdr:to>
    <xdr:sp macro="" textlink="">
      <xdr:nvSpPr>
        <xdr:cNvPr id="4" name="Bent-Up Arrow 3"/>
        <xdr:cNvSpPr/>
      </xdr:nvSpPr>
      <xdr:spPr>
        <a:xfrm rot="10800000">
          <a:off x="15073591" y="930872"/>
          <a:ext cx="1892114" cy="617219"/>
        </a:xfrm>
        <a:prstGeom prst="bentUp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1</xdr:col>
      <xdr:colOff>548640</xdr:colOff>
      <xdr:row>2</xdr:row>
      <xdr:rowOff>0</xdr:rowOff>
    </xdr:from>
    <xdr:to>
      <xdr:col>2</xdr:col>
      <xdr:colOff>579120</xdr:colOff>
      <xdr:row>3</xdr:row>
      <xdr:rowOff>373380</xdr:rowOff>
    </xdr:to>
    <xdr:pic>
      <xdr:nvPicPr>
        <xdr:cNvPr id="227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7740" y="708660"/>
          <a:ext cx="7467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381817</xdr:colOff>
      <xdr:row>12</xdr:row>
      <xdr:rowOff>6350</xdr:rowOff>
    </xdr:from>
    <xdr:to>
      <xdr:col>2</xdr:col>
      <xdr:colOff>885116</xdr:colOff>
      <xdr:row>13</xdr:row>
      <xdr:rowOff>45876</xdr:rowOff>
    </xdr:to>
    <xdr:sp macro="" textlink="">
      <xdr:nvSpPr>
        <xdr:cNvPr id="2" name="Down Arrow 1"/>
        <xdr:cNvSpPr/>
      </xdr:nvSpPr>
      <xdr:spPr>
        <a:xfrm>
          <a:off x="967922" y="2244725"/>
          <a:ext cx="503464" cy="6259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0</xdr:col>
      <xdr:colOff>96611</xdr:colOff>
      <xdr:row>8</xdr:row>
      <xdr:rowOff>192767</xdr:rowOff>
    </xdr:from>
    <xdr:ext cx="2509947" cy="530680"/>
    <xdr:sp macro="" textlink="">
      <xdr:nvSpPr>
        <xdr:cNvPr id="3" name="TextBox 2"/>
        <xdr:cNvSpPr txBox="1"/>
      </xdr:nvSpPr>
      <xdr:spPr>
        <a:xfrm>
          <a:off x="96611" y="1621517"/>
          <a:ext cx="2530928" cy="530680"/>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en-US" sz="1400" b="1"/>
            <a:t>PASTE LIST OF SPECIMENS</a:t>
          </a:r>
          <a:r>
            <a:rPr lang="en-US" sz="1400" b="1" baseline="0"/>
            <a:t> FOR CONFIRMATION TESTING HERE</a:t>
          </a:r>
          <a:endParaRPr lang="en-US" sz="1400" b="1"/>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510540</xdr:colOff>
      <xdr:row>2</xdr:row>
      <xdr:rowOff>0</xdr:rowOff>
    </xdr:from>
    <xdr:to>
      <xdr:col>2</xdr:col>
      <xdr:colOff>541020</xdr:colOff>
      <xdr:row>3</xdr:row>
      <xdr:rowOff>373380</xdr:rowOff>
    </xdr:to>
    <xdr:pic>
      <xdr:nvPicPr>
        <xdr:cNvPr id="417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640" y="723900"/>
          <a:ext cx="74676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625840" cy="62636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76200</xdr:colOff>
      <xdr:row>9</xdr:row>
      <xdr:rowOff>152400</xdr:rowOff>
    </xdr:from>
    <xdr:to>
      <xdr:col>13</xdr:col>
      <xdr:colOff>68580</xdr:colOff>
      <xdr:row>33</xdr:row>
      <xdr:rowOff>7620</xdr:rowOff>
    </xdr:to>
    <xdr:graphicFrame macro="">
      <xdr:nvGraphicFramePr>
        <xdr:cNvPr id="636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60960</xdr:colOff>
      <xdr:row>10</xdr:row>
      <xdr:rowOff>0</xdr:rowOff>
    </xdr:from>
    <xdr:to>
      <xdr:col>27</xdr:col>
      <xdr:colOff>1036320</xdr:colOff>
      <xdr:row>33</xdr:row>
      <xdr:rowOff>7620</xdr:rowOff>
    </xdr:to>
    <xdr:graphicFrame macro="">
      <xdr:nvGraphicFramePr>
        <xdr:cNvPr id="636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431958</xdr:colOff>
      <xdr:row>13</xdr:row>
      <xdr:rowOff>107156</xdr:rowOff>
    </xdr:from>
    <xdr:to>
      <xdr:col>18</xdr:col>
      <xdr:colOff>431961</xdr:colOff>
      <xdr:row>30</xdr:row>
      <xdr:rowOff>31443</xdr:rowOff>
    </xdr:to>
    <xdr:cxnSp macro="">
      <xdr:nvCxnSpPr>
        <xdr:cNvPr id="5" name="Straight Connector 4"/>
        <xdr:cNvCxnSpPr/>
      </xdr:nvCxnSpPr>
      <xdr:spPr>
        <a:xfrm>
          <a:off x="11489531" y="3298031"/>
          <a:ext cx="3" cy="27503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372428</xdr:colOff>
      <xdr:row>13</xdr:row>
      <xdr:rowOff>126683</xdr:rowOff>
    </xdr:from>
    <xdr:to>
      <xdr:col>25</xdr:col>
      <xdr:colOff>372428</xdr:colOff>
      <xdr:row>30</xdr:row>
      <xdr:rowOff>3</xdr:rowOff>
    </xdr:to>
    <xdr:cxnSp macro="">
      <xdr:nvCxnSpPr>
        <xdr:cNvPr id="9" name="Straight Connector 8"/>
        <xdr:cNvCxnSpPr/>
      </xdr:nvCxnSpPr>
      <xdr:spPr>
        <a:xfrm>
          <a:off x="14037469" y="3309938"/>
          <a:ext cx="0" cy="27146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0.09742</cdr:x>
      <cdr:y>0.20454</cdr:y>
    </cdr:from>
    <cdr:to>
      <cdr:x>0.33554</cdr:x>
      <cdr:y>0.25187</cdr:y>
    </cdr:to>
    <cdr:sp macro="" textlink="">
      <cdr:nvSpPr>
        <cdr:cNvPr id="2" name="TextBox 1"/>
        <cdr:cNvSpPr txBox="1"/>
      </cdr:nvSpPr>
      <cdr:spPr>
        <a:xfrm xmlns:a="http://schemas.openxmlformats.org/drawingml/2006/main">
          <a:off x="796392" y="758013"/>
          <a:ext cx="1918233" cy="18258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nchorCtr="0"/>
        <a:lstStyle xmlns:a="http://schemas.openxmlformats.org/drawingml/2006/main"/>
        <a:p xmlns:a="http://schemas.openxmlformats.org/drawingml/2006/main">
          <a:pPr algn="ctr"/>
          <a:r>
            <a:rPr lang="en-US" sz="1100"/>
            <a:t>Initial Testing</a:t>
          </a:r>
        </a:p>
      </cdr:txBody>
    </cdr:sp>
  </cdr:relSizeAnchor>
  <cdr:relSizeAnchor xmlns:cdr="http://schemas.openxmlformats.org/drawingml/2006/chartDrawing">
    <cdr:from>
      <cdr:x>0.36429</cdr:x>
      <cdr:y>0.20656</cdr:y>
    </cdr:from>
    <cdr:to>
      <cdr:x>0.65019</cdr:x>
      <cdr:y>0.25187</cdr:y>
    </cdr:to>
    <cdr:sp macro="" textlink="">
      <cdr:nvSpPr>
        <cdr:cNvPr id="3" name="TextBox 1"/>
        <cdr:cNvSpPr txBox="1"/>
      </cdr:nvSpPr>
      <cdr:spPr>
        <a:xfrm xmlns:a="http://schemas.openxmlformats.org/drawingml/2006/main">
          <a:off x="2946655" y="764894"/>
          <a:ext cx="2304001" cy="175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Confirmatory</a:t>
          </a:r>
          <a:r>
            <a:rPr lang="en-US" sz="1100" baseline="0"/>
            <a:t> </a:t>
          </a:r>
          <a:r>
            <a:rPr lang="en-US" sz="1100"/>
            <a:t>Testing</a:t>
          </a:r>
        </a:p>
      </cdr:txBody>
    </cdr:sp>
  </cdr:relSizeAnchor>
  <cdr:relSizeAnchor xmlns:cdr="http://schemas.openxmlformats.org/drawingml/2006/chartDrawing">
    <cdr:from>
      <cdr:x>0.34439</cdr:x>
      <cdr:y>0.18112</cdr:y>
    </cdr:from>
    <cdr:to>
      <cdr:x>0.34439</cdr:x>
      <cdr:y>0.8711</cdr:y>
    </cdr:to>
    <cdr:cxnSp macro="">
      <cdr:nvCxnSpPr>
        <cdr:cNvPr id="5" name="Straight Connector 4"/>
        <cdr:cNvCxnSpPr/>
      </cdr:nvCxnSpPr>
      <cdr:spPr>
        <a:xfrm xmlns:a="http://schemas.openxmlformats.org/drawingml/2006/main" flipV="1">
          <a:off x="2786063" y="666749"/>
          <a:ext cx="0" cy="265509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0.66052</cdr:x>
      <cdr:y>0.18112</cdr:y>
    </cdr:from>
    <cdr:to>
      <cdr:x>0.66052</cdr:x>
      <cdr:y>0.88555</cdr:y>
    </cdr:to>
    <cdr:cxnSp macro="">
      <cdr:nvCxnSpPr>
        <cdr:cNvPr id="6" name="Straight Connector 5"/>
        <cdr:cNvCxnSpPr/>
      </cdr:nvCxnSpPr>
      <cdr:spPr>
        <a:xfrm xmlns:a="http://schemas.openxmlformats.org/drawingml/2006/main" flipV="1">
          <a:off x="5334001" y="666751"/>
          <a:ext cx="2" cy="2714623"/>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0.67197</cdr:x>
      <cdr:y>0.20972</cdr:y>
    </cdr:from>
    <cdr:to>
      <cdr:x>0.95814</cdr:x>
      <cdr:y>0.24902</cdr:y>
    </cdr:to>
    <cdr:sp macro="" textlink="">
      <cdr:nvSpPr>
        <cdr:cNvPr id="7" name="TextBox 1"/>
        <cdr:cNvSpPr txBox="1"/>
      </cdr:nvSpPr>
      <cdr:spPr>
        <a:xfrm xmlns:a="http://schemas.openxmlformats.org/drawingml/2006/main">
          <a:off x="5420519" y="777081"/>
          <a:ext cx="2304001" cy="15160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Failed Runs</a:t>
          </a:r>
        </a:p>
      </cdr:txBody>
    </cdr:sp>
  </cdr:relSizeAnchor>
</c:userShapes>
</file>

<file path=xl/drawings/drawing8.xml><?xml version="1.0" encoding="utf-8"?>
<c:userShapes xmlns:c="http://schemas.openxmlformats.org/drawingml/2006/chart">
  <cdr:relSizeAnchor xmlns:cdr="http://schemas.openxmlformats.org/drawingml/2006/chartDrawing">
    <cdr:from>
      <cdr:x>0.08343</cdr:x>
      <cdr:y>0.20047</cdr:y>
    </cdr:from>
    <cdr:to>
      <cdr:x>0.31509</cdr:x>
      <cdr:y>0.25596</cdr:y>
    </cdr:to>
    <cdr:sp macro="" textlink="">
      <cdr:nvSpPr>
        <cdr:cNvPr id="2" name="TextBox 1"/>
        <cdr:cNvSpPr txBox="1"/>
      </cdr:nvSpPr>
      <cdr:spPr>
        <a:xfrm xmlns:a="http://schemas.openxmlformats.org/drawingml/2006/main">
          <a:off x="734771" y="738189"/>
          <a:ext cx="2011894" cy="2143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Initial Testing</a:t>
          </a:r>
        </a:p>
      </cdr:txBody>
    </cdr:sp>
  </cdr:relSizeAnchor>
  <cdr:relSizeAnchor xmlns:cdr="http://schemas.openxmlformats.org/drawingml/2006/chartDrawing">
    <cdr:from>
      <cdr:x>0.37301</cdr:x>
      <cdr:y>0.20323</cdr:y>
    </cdr:from>
    <cdr:to>
      <cdr:x>0.64681</cdr:x>
      <cdr:y>0.25596</cdr:y>
    </cdr:to>
    <cdr:sp macro="" textlink="">
      <cdr:nvSpPr>
        <cdr:cNvPr id="3" name="TextBox 1"/>
        <cdr:cNvSpPr txBox="1"/>
      </cdr:nvSpPr>
      <cdr:spPr>
        <a:xfrm xmlns:a="http://schemas.openxmlformats.org/drawingml/2006/main">
          <a:off x="3250727" y="748799"/>
          <a:ext cx="2380930" cy="20370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100"/>
            <a:t>Confirmatory</a:t>
          </a:r>
          <a:r>
            <a:rPr lang="en-US" sz="1100" baseline="0"/>
            <a:t> </a:t>
          </a:r>
          <a:r>
            <a:rPr lang="en-US" sz="1100"/>
            <a:t>Testing</a:t>
          </a:r>
        </a:p>
      </cdr:txBody>
    </cdr:sp>
  </cdr:relSizeAnchor>
  <cdr:relSizeAnchor xmlns:cdr="http://schemas.openxmlformats.org/drawingml/2006/chartDrawing">
    <cdr:from>
      <cdr:x>0.68436</cdr:x>
      <cdr:y>0.20439</cdr:y>
    </cdr:from>
    <cdr:to>
      <cdr:x>0.95817</cdr:x>
      <cdr:y>0.25596</cdr:y>
    </cdr:to>
    <cdr:sp macro="" textlink="">
      <cdr:nvSpPr>
        <cdr:cNvPr id="4" name="TextBox 1"/>
        <cdr:cNvSpPr txBox="1"/>
      </cdr:nvSpPr>
      <cdr:spPr>
        <a:xfrm xmlns:a="http://schemas.openxmlformats.org/drawingml/2006/main">
          <a:off x="5956300" y="753269"/>
          <a:ext cx="2380930" cy="19923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Failed Runs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CEIA%20Training/Price%20&amp;%20Ned%20Train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xcel\CEIA%20Training\Price%20&amp;%20Ned%20Train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ordance OD-n"/>
      <sheetName val="Concordance OD"/>
      <sheetName val="All Data"/>
      <sheetName val="8x12 CONVERSION"/>
      <sheetName val="Plate Map "/>
      <sheetName val="QC OD"/>
      <sheetName val="TD"/>
      <sheetName val="AP"/>
      <sheetName val="RMN"/>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ordance OD-n"/>
      <sheetName val="Concordance OD"/>
      <sheetName val="All Data"/>
      <sheetName val="8x12 CONVERSION"/>
      <sheetName val="Plate Map "/>
      <sheetName val="QC OD"/>
      <sheetName val="TD"/>
      <sheetName val="AP"/>
      <sheetName val="RM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21"/>
  <sheetViews>
    <sheetView zoomScale="60" zoomScaleNormal="60" workbookViewId="0">
      <selection activeCell="A13" sqref="A13"/>
    </sheetView>
  </sheetViews>
  <sheetFormatPr defaultColWidth="9.07421875" defaultRowHeight="18.75" customHeight="1" x14ac:dyDescent="0.3"/>
  <cols>
    <col min="1" max="1" width="18" style="17" customWidth="1"/>
    <col min="2" max="2" width="11" style="17" bestFit="1" customWidth="1"/>
    <col min="3" max="3" width="13.07421875" style="17" customWidth="1"/>
    <col min="4" max="5" width="19" style="17" customWidth="1"/>
    <col min="6" max="6" width="4" style="6" customWidth="1"/>
    <col min="7" max="7" width="10.53515625" style="6" customWidth="1"/>
    <col min="8" max="8" width="15.07421875" style="6" customWidth="1"/>
    <col min="9" max="9" width="16.3046875" style="6" customWidth="1"/>
    <col min="10" max="19" width="13.84375" style="6" customWidth="1"/>
    <col min="20" max="20" width="6.07421875" style="6" customWidth="1"/>
    <col min="21" max="16384" width="9.07421875" style="6"/>
  </cols>
  <sheetData>
    <row r="1" spans="1:20" ht="18.75" customHeight="1" x14ac:dyDescent="0.3">
      <c r="A1" s="346" t="s">
        <v>404</v>
      </c>
      <c r="B1" s="346"/>
      <c r="C1" s="346"/>
      <c r="D1" s="346"/>
      <c r="E1" s="346"/>
      <c r="F1" s="346"/>
      <c r="G1" s="346"/>
      <c r="H1" s="346"/>
      <c r="I1" s="346"/>
      <c r="J1" s="346"/>
      <c r="K1" s="346"/>
      <c r="L1" s="346"/>
      <c r="M1" s="346"/>
      <c r="N1" s="346"/>
      <c r="O1" s="346"/>
      <c r="P1" s="346"/>
      <c r="Q1" s="346"/>
      <c r="R1" s="346"/>
      <c r="S1" s="346"/>
      <c r="T1" s="346"/>
    </row>
    <row r="2" spans="1:20" ht="75.75" customHeight="1" thickBot="1" x14ac:dyDescent="0.35">
      <c r="A2" s="347"/>
      <c r="B2" s="347"/>
      <c r="C2" s="347"/>
      <c r="D2" s="347"/>
      <c r="E2" s="347"/>
      <c r="F2" s="347"/>
      <c r="G2" s="347"/>
      <c r="H2" s="347"/>
      <c r="I2" s="347"/>
      <c r="J2" s="347"/>
      <c r="K2" s="347"/>
      <c r="L2" s="347"/>
      <c r="M2" s="347"/>
      <c r="N2" s="347"/>
      <c r="O2" s="347"/>
      <c r="P2" s="347"/>
      <c r="Q2" s="347"/>
      <c r="R2" s="347"/>
      <c r="S2" s="347"/>
      <c r="T2" s="347"/>
    </row>
    <row r="3" spans="1:20" ht="18.75" customHeight="1" x14ac:dyDescent="0.3">
      <c r="A3" s="301" t="s">
        <v>417</v>
      </c>
      <c r="B3" s="301"/>
      <c r="C3" s="301"/>
      <c r="D3" s="301"/>
      <c r="E3" s="301"/>
      <c r="F3" s="301"/>
      <c r="G3" s="301"/>
      <c r="H3" s="301"/>
      <c r="I3" s="301"/>
      <c r="J3" s="301"/>
      <c r="K3" s="301"/>
      <c r="L3" s="301"/>
      <c r="M3" s="301"/>
      <c r="N3" s="301"/>
      <c r="O3" s="301"/>
      <c r="P3" s="301"/>
      <c r="Q3" s="301"/>
      <c r="R3" s="296"/>
      <c r="S3" s="348"/>
      <c r="T3" s="349"/>
    </row>
    <row r="4" spans="1:20" ht="18.75" customHeight="1" x14ac:dyDescent="0.3">
      <c r="A4" s="302"/>
      <c r="B4" s="302"/>
      <c r="C4" s="302"/>
      <c r="D4" s="302"/>
      <c r="E4" s="302"/>
      <c r="F4" s="302"/>
      <c r="G4" s="302"/>
      <c r="H4" s="302"/>
      <c r="I4" s="302"/>
      <c r="J4" s="302"/>
      <c r="K4" s="302"/>
      <c r="L4" s="302"/>
      <c r="M4" s="302"/>
      <c r="N4" s="302"/>
      <c r="O4" s="302"/>
      <c r="P4" s="302"/>
      <c r="Q4" s="302"/>
      <c r="R4" s="297"/>
      <c r="S4" s="350"/>
      <c r="T4" s="351"/>
    </row>
    <row r="5" spans="1:20" ht="18.75" customHeight="1" x14ac:dyDescent="0.3">
      <c r="A5" s="302"/>
      <c r="B5" s="302"/>
      <c r="C5" s="302"/>
      <c r="D5" s="302"/>
      <c r="E5" s="302"/>
      <c r="F5" s="302"/>
      <c r="G5" s="302"/>
      <c r="H5" s="302"/>
      <c r="I5" s="302"/>
      <c r="J5" s="302"/>
      <c r="K5" s="302"/>
      <c r="L5" s="302"/>
      <c r="M5" s="302"/>
      <c r="N5" s="302"/>
      <c r="O5" s="302"/>
      <c r="P5" s="302"/>
      <c r="Q5" s="302"/>
      <c r="R5" s="297"/>
      <c r="S5" s="350"/>
      <c r="T5" s="351"/>
    </row>
    <row r="6" spans="1:20" ht="18.75" customHeight="1" x14ac:dyDescent="0.3">
      <c r="A6" s="302"/>
      <c r="B6" s="302"/>
      <c r="C6" s="302"/>
      <c r="D6" s="302"/>
      <c r="E6" s="302"/>
      <c r="F6" s="302"/>
      <c r="G6" s="302"/>
      <c r="H6" s="302"/>
      <c r="I6" s="302"/>
      <c r="J6" s="302"/>
      <c r="K6" s="302"/>
      <c r="L6" s="302"/>
      <c r="M6" s="302"/>
      <c r="N6" s="302"/>
      <c r="O6" s="302"/>
      <c r="P6" s="302"/>
      <c r="Q6" s="302"/>
      <c r="R6" s="297"/>
      <c r="S6" s="350"/>
      <c r="T6" s="351"/>
    </row>
    <row r="7" spans="1:20" ht="18.75" customHeight="1" x14ac:dyDescent="0.3">
      <c r="A7" s="302"/>
      <c r="B7" s="302"/>
      <c r="C7" s="302"/>
      <c r="D7" s="302"/>
      <c r="E7" s="302"/>
      <c r="F7" s="302"/>
      <c r="G7" s="302"/>
      <c r="H7" s="302"/>
      <c r="I7" s="302"/>
      <c r="J7" s="302"/>
      <c r="K7" s="302"/>
      <c r="L7" s="302"/>
      <c r="M7" s="302"/>
      <c r="N7" s="302"/>
      <c r="O7" s="302"/>
      <c r="P7" s="302"/>
      <c r="Q7" s="302"/>
      <c r="R7" s="297"/>
      <c r="S7" s="350"/>
      <c r="T7" s="351"/>
    </row>
    <row r="8" spans="1:20" ht="18.75" customHeight="1" x14ac:dyDescent="0.3">
      <c r="A8" s="302"/>
      <c r="B8" s="302"/>
      <c r="C8" s="302"/>
      <c r="D8" s="302"/>
      <c r="E8" s="302"/>
      <c r="F8" s="302"/>
      <c r="G8" s="302"/>
      <c r="H8" s="302"/>
      <c r="I8" s="302"/>
      <c r="J8" s="302"/>
      <c r="K8" s="302"/>
      <c r="L8" s="302"/>
      <c r="M8" s="302"/>
      <c r="N8" s="302"/>
      <c r="O8" s="302"/>
      <c r="P8" s="302"/>
      <c r="Q8" s="302"/>
      <c r="R8" s="297"/>
      <c r="S8" s="350"/>
      <c r="T8" s="351"/>
    </row>
    <row r="9" spans="1:20" ht="18.75" customHeight="1" x14ac:dyDescent="0.3">
      <c r="A9" s="302"/>
      <c r="B9" s="302"/>
      <c r="C9" s="302"/>
      <c r="D9" s="302"/>
      <c r="E9" s="302"/>
      <c r="F9" s="302"/>
      <c r="G9" s="302"/>
      <c r="H9" s="302"/>
      <c r="I9" s="302"/>
      <c r="J9" s="302"/>
      <c r="K9" s="302"/>
      <c r="L9" s="302"/>
      <c r="M9" s="302"/>
      <c r="N9" s="302"/>
      <c r="O9" s="302"/>
      <c r="P9" s="302"/>
      <c r="Q9" s="302"/>
      <c r="R9" s="297"/>
      <c r="S9" s="350"/>
      <c r="T9" s="351"/>
    </row>
    <row r="10" spans="1:20" ht="18.75" customHeight="1" x14ac:dyDescent="0.3">
      <c r="A10" s="302"/>
      <c r="B10" s="302"/>
      <c r="C10" s="302"/>
      <c r="D10" s="302"/>
      <c r="E10" s="302"/>
      <c r="F10" s="302"/>
      <c r="G10" s="302"/>
      <c r="H10" s="302"/>
      <c r="I10" s="302"/>
      <c r="J10" s="302"/>
      <c r="K10" s="302"/>
      <c r="L10" s="302"/>
      <c r="M10" s="302"/>
      <c r="N10" s="302"/>
      <c r="O10" s="302"/>
      <c r="P10" s="302"/>
      <c r="Q10" s="302"/>
      <c r="R10" s="297"/>
      <c r="S10" s="350"/>
      <c r="T10" s="351"/>
    </row>
    <row r="11" spans="1:20" ht="18.75" customHeight="1" x14ac:dyDescent="0.3">
      <c r="A11" s="302"/>
      <c r="B11" s="302"/>
      <c r="C11" s="302"/>
      <c r="D11" s="302"/>
      <c r="E11" s="302"/>
      <c r="F11" s="302"/>
      <c r="G11" s="302"/>
      <c r="H11" s="302"/>
      <c r="I11" s="302"/>
      <c r="J11" s="302"/>
      <c r="K11" s="302"/>
      <c r="L11" s="302"/>
      <c r="M11" s="302"/>
      <c r="N11" s="302"/>
      <c r="O11" s="302"/>
      <c r="P11" s="302"/>
      <c r="Q11" s="302"/>
      <c r="R11" s="297"/>
      <c r="S11" s="350"/>
      <c r="T11" s="351"/>
    </row>
    <row r="12" spans="1:20" ht="18.75" customHeight="1" thickBot="1" x14ac:dyDescent="0.35">
      <c r="A12" s="303"/>
      <c r="B12" s="303"/>
      <c r="C12" s="303"/>
      <c r="D12" s="303"/>
      <c r="E12" s="303"/>
      <c r="F12" s="303"/>
      <c r="G12" s="303"/>
      <c r="H12" s="303"/>
      <c r="I12" s="303"/>
      <c r="J12" s="303"/>
      <c r="K12" s="303"/>
      <c r="L12" s="303"/>
      <c r="M12" s="303"/>
      <c r="N12" s="303"/>
      <c r="O12" s="303"/>
      <c r="P12" s="303"/>
      <c r="Q12" s="303"/>
      <c r="R12" s="298"/>
      <c r="S12" s="352"/>
      <c r="T12" s="353"/>
    </row>
    <row r="13" spans="1:20" ht="27.75" customHeight="1" x14ac:dyDescent="0.4">
      <c r="A13" s="40"/>
      <c r="B13" s="40"/>
      <c r="C13" s="40"/>
      <c r="D13" s="178"/>
      <c r="E13" s="178"/>
      <c r="F13" s="40"/>
      <c r="G13" s="41" t="s">
        <v>132</v>
      </c>
      <c r="H13" s="40"/>
      <c r="I13" s="40"/>
      <c r="J13" s="40"/>
      <c r="K13" s="40"/>
      <c r="L13" s="40"/>
      <c r="M13" s="40"/>
      <c r="N13" s="40"/>
      <c r="O13" s="40"/>
      <c r="P13" s="40"/>
      <c r="Q13" s="40"/>
      <c r="R13" s="40"/>
      <c r="S13" s="40"/>
      <c r="T13" s="40"/>
    </row>
    <row r="14" spans="1:20" ht="18.75" customHeight="1" thickBot="1" x14ac:dyDescent="0.35">
      <c r="A14" s="39"/>
      <c r="B14" s="39"/>
      <c r="C14" s="39"/>
      <c r="D14" s="39"/>
    </row>
    <row r="15" spans="1:20" ht="18.75" customHeight="1" x14ac:dyDescent="0.3">
      <c r="A15" s="320" t="s">
        <v>107</v>
      </c>
      <c r="B15" s="362" t="s">
        <v>135</v>
      </c>
      <c r="C15" s="354" t="s">
        <v>118</v>
      </c>
      <c r="D15" s="356" t="s">
        <v>131</v>
      </c>
      <c r="E15" s="358" t="s">
        <v>359</v>
      </c>
      <c r="G15" s="324" t="s">
        <v>405</v>
      </c>
      <c r="H15" s="325"/>
      <c r="I15" s="325"/>
      <c r="J15" s="325"/>
      <c r="K15" s="325"/>
      <c r="L15" s="325"/>
      <c r="M15" s="325"/>
      <c r="N15" s="325"/>
      <c r="O15" s="325"/>
      <c r="P15" s="325"/>
      <c r="Q15" s="325"/>
      <c r="R15" s="325"/>
      <c r="S15" s="325"/>
      <c r="T15" s="326"/>
    </row>
    <row r="16" spans="1:20" ht="18.75" customHeight="1" thickBot="1" x14ac:dyDescent="0.45">
      <c r="A16" s="321"/>
      <c r="B16" s="321"/>
      <c r="C16" s="355"/>
      <c r="D16" s="357"/>
      <c r="E16" s="359"/>
      <c r="F16" s="13"/>
      <c r="G16" s="327"/>
      <c r="H16" s="328"/>
      <c r="I16" s="328"/>
      <c r="J16" s="328"/>
      <c r="K16" s="328"/>
      <c r="L16" s="328"/>
      <c r="M16" s="328"/>
      <c r="N16" s="328"/>
      <c r="O16" s="328"/>
      <c r="P16" s="328"/>
      <c r="Q16" s="328"/>
      <c r="R16" s="328"/>
      <c r="S16" s="328"/>
      <c r="T16" s="329"/>
    </row>
    <row r="17" spans="1:20" ht="18.75" customHeight="1" x14ac:dyDescent="0.35">
      <c r="A17" s="42">
        <v>1</v>
      </c>
      <c r="B17" s="42">
        <v>1</v>
      </c>
      <c r="C17" s="43" t="s">
        <v>20</v>
      </c>
      <c r="D17" s="179"/>
      <c r="E17" s="179"/>
      <c r="F17" s="161"/>
      <c r="G17" s="332" t="s">
        <v>403</v>
      </c>
      <c r="H17" s="333"/>
      <c r="I17" s="304"/>
      <c r="J17" s="336" t="s">
        <v>105</v>
      </c>
      <c r="K17" s="340"/>
      <c r="L17" s="341"/>
      <c r="M17" s="336" t="s">
        <v>300</v>
      </c>
      <c r="N17" s="340"/>
      <c r="O17" s="340"/>
      <c r="P17" s="341"/>
      <c r="Q17" s="163" t="s">
        <v>301</v>
      </c>
      <c r="R17" s="360"/>
      <c r="S17" s="360"/>
      <c r="T17" s="361"/>
    </row>
    <row r="18" spans="1:20" ht="18.75" customHeight="1" thickBot="1" x14ac:dyDescent="0.4">
      <c r="A18" s="42">
        <v>2</v>
      </c>
      <c r="B18" s="42">
        <v>1</v>
      </c>
      <c r="C18" s="42" t="s">
        <v>21</v>
      </c>
      <c r="D18" s="179"/>
      <c r="E18" s="179"/>
      <c r="F18" s="161"/>
      <c r="G18" s="334"/>
      <c r="H18" s="335"/>
      <c r="I18" s="305"/>
      <c r="J18" s="337"/>
      <c r="K18" s="342"/>
      <c r="L18" s="343"/>
      <c r="M18" s="337"/>
      <c r="N18" s="342"/>
      <c r="O18" s="342"/>
      <c r="P18" s="343"/>
      <c r="Q18" s="344" t="s">
        <v>302</v>
      </c>
      <c r="R18" s="345"/>
      <c r="S18" s="338"/>
      <c r="T18" s="339"/>
    </row>
    <row r="19" spans="1:20" ht="18.75" customHeight="1" x14ac:dyDescent="0.35">
      <c r="A19" s="42">
        <v>3</v>
      </c>
      <c r="B19" s="42">
        <v>1</v>
      </c>
      <c r="C19" s="42" t="s">
        <v>22</v>
      </c>
      <c r="D19" s="179"/>
      <c r="E19" s="179"/>
      <c r="F19" s="161"/>
      <c r="G19" s="312" t="s">
        <v>119</v>
      </c>
      <c r="H19" s="313"/>
      <c r="I19" s="313"/>
      <c r="J19" s="313"/>
      <c r="K19" s="313"/>
      <c r="L19" s="313"/>
      <c r="M19" s="313"/>
      <c r="N19" s="313"/>
      <c r="O19" s="313"/>
      <c r="P19" s="313"/>
      <c r="Q19" s="313"/>
      <c r="R19" s="313"/>
      <c r="S19" s="313"/>
      <c r="T19" s="314"/>
    </row>
    <row r="20" spans="1:20" ht="18.75" customHeight="1" x14ac:dyDescent="0.35">
      <c r="A20" s="42">
        <v>4</v>
      </c>
      <c r="B20" s="42">
        <v>1</v>
      </c>
      <c r="C20" s="42" t="s">
        <v>23</v>
      </c>
      <c r="D20" s="179"/>
      <c r="E20" s="179"/>
      <c r="F20" s="161"/>
      <c r="G20" s="315"/>
      <c r="H20" s="316"/>
      <c r="I20" s="316"/>
      <c r="J20" s="316"/>
      <c r="K20" s="316"/>
      <c r="L20" s="316"/>
      <c r="M20" s="316"/>
      <c r="N20" s="316"/>
      <c r="O20" s="316"/>
      <c r="P20" s="316"/>
      <c r="Q20" s="316"/>
      <c r="R20" s="316"/>
      <c r="S20" s="316"/>
      <c r="T20" s="317"/>
    </row>
    <row r="21" spans="1:20" ht="18.75" customHeight="1" thickBot="1" x14ac:dyDescent="0.45">
      <c r="A21" s="42">
        <v>5</v>
      </c>
      <c r="B21" s="42">
        <v>1</v>
      </c>
      <c r="C21" s="42" t="s">
        <v>24</v>
      </c>
      <c r="D21" s="179"/>
      <c r="E21" s="179"/>
      <c r="F21" s="161"/>
      <c r="G21" s="32"/>
      <c r="H21" s="18">
        <v>1</v>
      </c>
      <c r="I21" s="18">
        <v>2</v>
      </c>
      <c r="J21" s="18">
        <v>3</v>
      </c>
      <c r="K21" s="18">
        <v>4</v>
      </c>
      <c r="L21" s="18">
        <v>5</v>
      </c>
      <c r="M21" s="18">
        <v>6</v>
      </c>
      <c r="N21" s="18">
        <v>7</v>
      </c>
      <c r="O21" s="18">
        <v>8</v>
      </c>
      <c r="P21" s="18">
        <v>9</v>
      </c>
      <c r="Q21" s="18">
        <v>10</v>
      </c>
      <c r="R21" s="18">
        <v>11</v>
      </c>
      <c r="S21" s="18">
        <v>12</v>
      </c>
      <c r="T21" s="33"/>
    </row>
    <row r="22" spans="1:20" ht="18.75" customHeight="1" x14ac:dyDescent="0.4">
      <c r="A22" s="42">
        <v>6</v>
      </c>
      <c r="B22" s="42">
        <v>1</v>
      </c>
      <c r="C22" s="42" t="s">
        <v>25</v>
      </c>
      <c r="D22" s="179"/>
      <c r="E22" s="179"/>
      <c r="F22" s="161"/>
      <c r="G22" s="34" t="s">
        <v>0</v>
      </c>
      <c r="H22" s="24" t="s">
        <v>111</v>
      </c>
      <c r="I22" s="25" t="s">
        <v>114</v>
      </c>
      <c r="J22" s="26">
        <f t="shared" ref="J22:J29" si="0">D22</f>
        <v>0</v>
      </c>
      <c r="K22" s="26">
        <f t="shared" ref="K22:K29" si="1">D30</f>
        <v>0</v>
      </c>
      <c r="L22" s="26">
        <f t="shared" ref="L22:L29" si="2">D38</f>
        <v>0</v>
      </c>
      <c r="M22" s="26">
        <f t="shared" ref="M22:M29" si="3">D46</f>
        <v>0</v>
      </c>
      <c r="N22" s="26">
        <f t="shared" ref="N22:N29" si="4">D54</f>
        <v>0</v>
      </c>
      <c r="O22" s="26">
        <f t="shared" ref="O22:O29" si="5">D62</f>
        <v>0</v>
      </c>
      <c r="P22" s="26">
        <f t="shared" ref="P22:P29" si="6">D70</f>
        <v>0</v>
      </c>
      <c r="Q22" s="26">
        <f t="shared" ref="Q22:Q29" si="7">D78</f>
        <v>0</v>
      </c>
      <c r="R22" s="26">
        <f t="shared" ref="R22:R29" si="8">D86</f>
        <v>0</v>
      </c>
      <c r="S22" s="27">
        <f t="shared" ref="S22:S29" si="9">D94</f>
        <v>0</v>
      </c>
      <c r="T22" s="33"/>
    </row>
    <row r="23" spans="1:20" ht="18.75" customHeight="1" x14ac:dyDescent="0.4">
      <c r="A23" s="42">
        <v>7</v>
      </c>
      <c r="B23" s="42">
        <v>1</v>
      </c>
      <c r="C23" s="42" t="s">
        <v>26</v>
      </c>
      <c r="D23" s="179"/>
      <c r="E23" s="179"/>
      <c r="F23" s="161"/>
      <c r="G23" s="34" t="s">
        <v>1</v>
      </c>
      <c r="H23" s="28" t="s">
        <v>111</v>
      </c>
      <c r="I23" s="2" t="s">
        <v>114</v>
      </c>
      <c r="J23" s="19">
        <f t="shared" si="0"/>
        <v>0</v>
      </c>
      <c r="K23" s="19">
        <f t="shared" si="1"/>
        <v>0</v>
      </c>
      <c r="L23" s="19">
        <f t="shared" si="2"/>
        <v>0</v>
      </c>
      <c r="M23" s="19">
        <f t="shared" si="3"/>
        <v>0</v>
      </c>
      <c r="N23" s="19">
        <f t="shared" si="4"/>
        <v>0</v>
      </c>
      <c r="O23" s="19">
        <f t="shared" si="5"/>
        <v>0</v>
      </c>
      <c r="P23" s="19">
        <f t="shared" si="6"/>
        <v>0</v>
      </c>
      <c r="Q23" s="19">
        <f t="shared" si="7"/>
        <v>0</v>
      </c>
      <c r="R23" s="19">
        <f t="shared" si="8"/>
        <v>0</v>
      </c>
      <c r="S23" s="20">
        <f t="shared" si="9"/>
        <v>0</v>
      </c>
      <c r="T23" s="33"/>
    </row>
    <row r="24" spans="1:20" ht="18.75" customHeight="1" x14ac:dyDescent="0.4">
      <c r="A24" s="42">
        <v>8</v>
      </c>
      <c r="B24" s="42">
        <v>1</v>
      </c>
      <c r="C24" s="42" t="s">
        <v>27</v>
      </c>
      <c r="D24" s="179"/>
      <c r="E24" s="179"/>
      <c r="F24" s="161"/>
      <c r="G24" s="34" t="s">
        <v>2</v>
      </c>
      <c r="H24" s="29" t="s">
        <v>112</v>
      </c>
      <c r="I24" s="2" t="s">
        <v>114</v>
      </c>
      <c r="J24" s="19">
        <f t="shared" si="0"/>
        <v>0</v>
      </c>
      <c r="K24" s="19">
        <f t="shared" si="1"/>
        <v>0</v>
      </c>
      <c r="L24" s="19">
        <f t="shared" si="2"/>
        <v>0</v>
      </c>
      <c r="M24" s="19">
        <f t="shared" si="3"/>
        <v>0</v>
      </c>
      <c r="N24" s="19">
        <f t="shared" si="4"/>
        <v>0</v>
      </c>
      <c r="O24" s="19">
        <f t="shared" si="5"/>
        <v>0</v>
      </c>
      <c r="P24" s="19">
        <f t="shared" si="6"/>
        <v>0</v>
      </c>
      <c r="Q24" s="19">
        <f t="shared" si="7"/>
        <v>0</v>
      </c>
      <c r="R24" s="19">
        <f t="shared" si="8"/>
        <v>0</v>
      </c>
      <c r="S24" s="20">
        <f t="shared" si="9"/>
        <v>0</v>
      </c>
      <c r="T24" s="33"/>
    </row>
    <row r="25" spans="1:20" ht="18.75" customHeight="1" x14ac:dyDescent="0.4">
      <c r="A25" s="42">
        <v>9</v>
      </c>
      <c r="B25" s="42">
        <v>1</v>
      </c>
      <c r="C25" s="42" t="s">
        <v>28</v>
      </c>
      <c r="D25" s="179"/>
      <c r="E25" s="179"/>
      <c r="F25" s="161"/>
      <c r="G25" s="34" t="s">
        <v>3</v>
      </c>
      <c r="H25" s="29" t="s">
        <v>112</v>
      </c>
      <c r="I25" s="19">
        <f>D17</f>
        <v>0</v>
      </c>
      <c r="J25" s="19">
        <f t="shared" si="0"/>
        <v>0</v>
      </c>
      <c r="K25" s="19">
        <f t="shared" si="1"/>
        <v>0</v>
      </c>
      <c r="L25" s="19">
        <f t="shared" si="2"/>
        <v>0</v>
      </c>
      <c r="M25" s="19">
        <f t="shared" si="3"/>
        <v>0</v>
      </c>
      <c r="N25" s="19">
        <f t="shared" si="4"/>
        <v>0</v>
      </c>
      <c r="O25" s="19">
        <f t="shared" si="5"/>
        <v>0</v>
      </c>
      <c r="P25" s="19">
        <f t="shared" si="6"/>
        <v>0</v>
      </c>
      <c r="Q25" s="19">
        <f t="shared" si="7"/>
        <v>0</v>
      </c>
      <c r="R25" s="19">
        <f t="shared" si="8"/>
        <v>0</v>
      </c>
      <c r="S25" s="20">
        <f t="shared" si="9"/>
        <v>0</v>
      </c>
      <c r="T25" s="33"/>
    </row>
    <row r="26" spans="1:20" ht="18.75" customHeight="1" x14ac:dyDescent="0.4">
      <c r="A26" s="42">
        <v>10</v>
      </c>
      <c r="B26" s="42">
        <v>1</v>
      </c>
      <c r="C26" s="42" t="s">
        <v>29</v>
      </c>
      <c r="D26" s="179"/>
      <c r="E26" s="179"/>
      <c r="F26" s="161"/>
      <c r="G26" s="34" t="s">
        <v>4</v>
      </c>
      <c r="H26" s="29" t="s">
        <v>112</v>
      </c>
      <c r="I26" s="19">
        <f>D18</f>
        <v>0</v>
      </c>
      <c r="J26" s="19">
        <f t="shared" si="0"/>
        <v>0</v>
      </c>
      <c r="K26" s="19">
        <f t="shared" si="1"/>
        <v>0</v>
      </c>
      <c r="L26" s="19">
        <f t="shared" si="2"/>
        <v>0</v>
      </c>
      <c r="M26" s="19">
        <f t="shared" si="3"/>
        <v>0</v>
      </c>
      <c r="N26" s="19">
        <f t="shared" si="4"/>
        <v>0</v>
      </c>
      <c r="O26" s="19">
        <f t="shared" si="5"/>
        <v>0</v>
      </c>
      <c r="P26" s="19">
        <f t="shared" si="6"/>
        <v>0</v>
      </c>
      <c r="Q26" s="19">
        <f t="shared" si="7"/>
        <v>0</v>
      </c>
      <c r="R26" s="19">
        <f t="shared" si="8"/>
        <v>0</v>
      </c>
      <c r="S26" s="20">
        <f t="shared" si="9"/>
        <v>0</v>
      </c>
      <c r="T26" s="33"/>
    </row>
    <row r="27" spans="1:20" ht="18.75" customHeight="1" x14ac:dyDescent="0.4">
      <c r="A27" s="42">
        <v>11</v>
      </c>
      <c r="B27" s="42">
        <v>1</v>
      </c>
      <c r="C27" s="42" t="s">
        <v>30</v>
      </c>
      <c r="D27" s="179"/>
      <c r="E27" s="179"/>
      <c r="F27" s="161"/>
      <c r="G27" s="34" t="s">
        <v>5</v>
      </c>
      <c r="H27" s="30" t="s">
        <v>113</v>
      </c>
      <c r="I27" s="19">
        <f>D19</f>
        <v>0</v>
      </c>
      <c r="J27" s="19">
        <f t="shared" si="0"/>
        <v>0</v>
      </c>
      <c r="K27" s="19">
        <f t="shared" si="1"/>
        <v>0</v>
      </c>
      <c r="L27" s="19">
        <f t="shared" si="2"/>
        <v>0</v>
      </c>
      <c r="M27" s="19">
        <f t="shared" si="3"/>
        <v>0</v>
      </c>
      <c r="N27" s="19">
        <f t="shared" si="4"/>
        <v>0</v>
      </c>
      <c r="O27" s="19">
        <f t="shared" si="5"/>
        <v>0</v>
      </c>
      <c r="P27" s="19">
        <f t="shared" si="6"/>
        <v>0</v>
      </c>
      <c r="Q27" s="19">
        <f t="shared" si="7"/>
        <v>0</v>
      </c>
      <c r="R27" s="19">
        <f t="shared" si="8"/>
        <v>0</v>
      </c>
      <c r="S27" s="20">
        <f t="shared" si="9"/>
        <v>0</v>
      </c>
      <c r="T27" s="33"/>
    </row>
    <row r="28" spans="1:20" ht="18.75" customHeight="1" x14ac:dyDescent="0.4">
      <c r="A28" s="42">
        <v>12</v>
      </c>
      <c r="B28" s="42">
        <v>1</v>
      </c>
      <c r="C28" s="42" t="s">
        <v>31</v>
      </c>
      <c r="D28" s="179"/>
      <c r="E28" s="179"/>
      <c r="F28" s="161"/>
      <c r="G28" s="34" t="s">
        <v>6</v>
      </c>
      <c r="H28" s="30" t="s">
        <v>113</v>
      </c>
      <c r="I28" s="19">
        <f>D20</f>
        <v>0</v>
      </c>
      <c r="J28" s="19">
        <f t="shared" si="0"/>
        <v>0</v>
      </c>
      <c r="K28" s="19">
        <f t="shared" si="1"/>
        <v>0</v>
      </c>
      <c r="L28" s="19">
        <f t="shared" si="2"/>
        <v>0</v>
      </c>
      <c r="M28" s="19">
        <f t="shared" si="3"/>
        <v>0</v>
      </c>
      <c r="N28" s="19">
        <f t="shared" si="4"/>
        <v>0</v>
      </c>
      <c r="O28" s="19">
        <f t="shared" si="5"/>
        <v>0</v>
      </c>
      <c r="P28" s="19">
        <f t="shared" si="6"/>
        <v>0</v>
      </c>
      <c r="Q28" s="19">
        <f t="shared" si="7"/>
        <v>0</v>
      </c>
      <c r="R28" s="19">
        <f t="shared" si="8"/>
        <v>0</v>
      </c>
      <c r="S28" s="20">
        <f t="shared" si="9"/>
        <v>0</v>
      </c>
      <c r="T28" s="33"/>
    </row>
    <row r="29" spans="1:20" ht="18.75" customHeight="1" thickBot="1" x14ac:dyDescent="0.45">
      <c r="A29" s="42">
        <v>13</v>
      </c>
      <c r="B29" s="42">
        <v>1</v>
      </c>
      <c r="C29" s="42" t="s">
        <v>32</v>
      </c>
      <c r="D29" s="179"/>
      <c r="E29" s="179"/>
      <c r="F29" s="161"/>
      <c r="G29" s="34" t="s">
        <v>7</v>
      </c>
      <c r="H29" s="31" t="s">
        <v>113</v>
      </c>
      <c r="I29" s="21">
        <f>D21</f>
        <v>0</v>
      </c>
      <c r="J29" s="21">
        <f t="shared" si="0"/>
        <v>0</v>
      </c>
      <c r="K29" s="21">
        <f t="shared" si="1"/>
        <v>0</v>
      </c>
      <c r="L29" s="21">
        <f t="shared" si="2"/>
        <v>0</v>
      </c>
      <c r="M29" s="21">
        <f t="shared" si="3"/>
        <v>0</v>
      </c>
      <c r="N29" s="21">
        <f t="shared" si="4"/>
        <v>0</v>
      </c>
      <c r="O29" s="21">
        <f t="shared" si="5"/>
        <v>0</v>
      </c>
      <c r="P29" s="21">
        <f t="shared" si="6"/>
        <v>0</v>
      </c>
      <c r="Q29" s="21">
        <f t="shared" si="7"/>
        <v>0</v>
      </c>
      <c r="R29" s="21">
        <f t="shared" si="8"/>
        <v>0</v>
      </c>
      <c r="S29" s="22">
        <f t="shared" si="9"/>
        <v>0</v>
      </c>
      <c r="T29" s="33"/>
    </row>
    <row r="30" spans="1:20" ht="18.75" customHeight="1" thickBot="1" x14ac:dyDescent="0.45">
      <c r="A30" s="42">
        <v>14</v>
      </c>
      <c r="B30" s="42">
        <v>1</v>
      </c>
      <c r="C30" s="42" t="s">
        <v>33</v>
      </c>
      <c r="D30" s="179"/>
      <c r="E30" s="179"/>
      <c r="F30" s="161"/>
      <c r="G30" s="35"/>
      <c r="H30" s="36"/>
      <c r="I30" s="37"/>
      <c r="J30" s="37"/>
      <c r="K30" s="37"/>
      <c r="L30" s="37"/>
      <c r="M30" s="36"/>
      <c r="N30" s="36"/>
      <c r="O30" s="36"/>
      <c r="P30" s="36"/>
      <c r="Q30" s="36"/>
      <c r="R30" s="36"/>
      <c r="S30" s="37"/>
      <c r="T30" s="38"/>
    </row>
    <row r="31" spans="1:20" ht="18.75" customHeight="1" thickBot="1" x14ac:dyDescent="0.45">
      <c r="A31" s="42">
        <v>15</v>
      </c>
      <c r="B31" s="42">
        <v>1</v>
      </c>
      <c r="C31" s="42" t="s">
        <v>34</v>
      </c>
      <c r="D31" s="179"/>
      <c r="E31" s="179"/>
      <c r="F31" s="161"/>
      <c r="G31" s="8"/>
      <c r="H31" s="13"/>
      <c r="I31" s="11"/>
      <c r="J31" s="8"/>
    </row>
    <row r="32" spans="1:20" ht="18.75" customHeight="1" x14ac:dyDescent="0.35">
      <c r="A32" s="42">
        <v>16</v>
      </c>
      <c r="B32" s="42">
        <v>1</v>
      </c>
      <c r="C32" s="42" t="s">
        <v>35</v>
      </c>
      <c r="D32" s="179"/>
      <c r="E32" s="179"/>
      <c r="F32" s="161"/>
      <c r="G32" s="324" t="s">
        <v>405</v>
      </c>
      <c r="H32" s="325"/>
      <c r="I32" s="325"/>
      <c r="J32" s="325"/>
      <c r="K32" s="325"/>
      <c r="L32" s="325"/>
      <c r="M32" s="325"/>
      <c r="N32" s="325"/>
      <c r="O32" s="325"/>
      <c r="P32" s="325"/>
      <c r="Q32" s="325"/>
      <c r="R32" s="325"/>
      <c r="S32" s="325"/>
      <c r="T32" s="326"/>
    </row>
    <row r="33" spans="1:25" ht="18.75" customHeight="1" thickBot="1" x14ac:dyDescent="0.4">
      <c r="A33" s="42">
        <v>17</v>
      </c>
      <c r="B33" s="42">
        <v>1</v>
      </c>
      <c r="C33" s="42" t="s">
        <v>36</v>
      </c>
      <c r="D33" s="179"/>
      <c r="E33" s="179"/>
      <c r="F33" s="161"/>
      <c r="G33" s="327"/>
      <c r="H33" s="328"/>
      <c r="I33" s="328"/>
      <c r="J33" s="328"/>
      <c r="K33" s="328"/>
      <c r="L33" s="328"/>
      <c r="M33" s="328"/>
      <c r="N33" s="328"/>
      <c r="O33" s="328"/>
      <c r="P33" s="328"/>
      <c r="Q33" s="328"/>
      <c r="R33" s="328"/>
      <c r="S33" s="328"/>
      <c r="T33" s="329"/>
    </row>
    <row r="34" spans="1:25" ht="18.75" customHeight="1" x14ac:dyDescent="0.35">
      <c r="A34" s="42">
        <v>18</v>
      </c>
      <c r="B34" s="42">
        <v>1</v>
      </c>
      <c r="C34" s="42" t="s">
        <v>37</v>
      </c>
      <c r="D34" s="179"/>
      <c r="E34" s="179"/>
      <c r="F34" s="161"/>
      <c r="G34" s="332" t="s">
        <v>403</v>
      </c>
      <c r="H34" s="333"/>
      <c r="I34" s="304"/>
      <c r="J34" s="310" t="s">
        <v>105</v>
      </c>
      <c r="K34" s="306"/>
      <c r="L34" s="307"/>
      <c r="M34" s="310" t="s">
        <v>300</v>
      </c>
      <c r="N34" s="306"/>
      <c r="O34" s="306"/>
      <c r="P34" s="307"/>
      <c r="Q34" s="164" t="s">
        <v>301</v>
      </c>
      <c r="R34" s="318"/>
      <c r="S34" s="318"/>
      <c r="T34" s="319"/>
    </row>
    <row r="35" spans="1:25" ht="18.75" customHeight="1" thickBot="1" x14ac:dyDescent="0.4">
      <c r="A35" s="42">
        <v>19</v>
      </c>
      <c r="B35" s="42">
        <v>1</v>
      </c>
      <c r="C35" s="42" t="s">
        <v>38</v>
      </c>
      <c r="D35" s="179"/>
      <c r="E35" s="179"/>
      <c r="F35" s="161"/>
      <c r="G35" s="334"/>
      <c r="H35" s="335"/>
      <c r="I35" s="305"/>
      <c r="J35" s="311"/>
      <c r="K35" s="308"/>
      <c r="L35" s="309"/>
      <c r="M35" s="311"/>
      <c r="N35" s="308"/>
      <c r="O35" s="308"/>
      <c r="P35" s="309"/>
      <c r="Q35" s="330" t="s">
        <v>302</v>
      </c>
      <c r="R35" s="331"/>
      <c r="S35" s="322"/>
      <c r="T35" s="323"/>
    </row>
    <row r="36" spans="1:25" ht="18.75" customHeight="1" x14ac:dyDescent="0.35">
      <c r="A36" s="42">
        <v>20</v>
      </c>
      <c r="B36" s="42">
        <v>1</v>
      </c>
      <c r="C36" s="42" t="s">
        <v>39</v>
      </c>
      <c r="D36" s="179"/>
      <c r="E36" s="179"/>
      <c r="F36" s="161"/>
      <c r="G36" s="312" t="s">
        <v>120</v>
      </c>
      <c r="H36" s="313"/>
      <c r="I36" s="313"/>
      <c r="J36" s="313"/>
      <c r="K36" s="313"/>
      <c r="L36" s="313"/>
      <c r="M36" s="313"/>
      <c r="N36" s="313"/>
      <c r="O36" s="313"/>
      <c r="P36" s="313"/>
      <c r="Q36" s="313"/>
      <c r="R36" s="313"/>
      <c r="S36" s="313"/>
      <c r="T36" s="314"/>
    </row>
    <row r="37" spans="1:25" ht="18.75" customHeight="1" x14ac:dyDescent="0.35">
      <c r="A37" s="42">
        <v>21</v>
      </c>
      <c r="B37" s="42">
        <v>1</v>
      </c>
      <c r="C37" s="42" t="s">
        <v>40</v>
      </c>
      <c r="D37" s="179"/>
      <c r="E37" s="179"/>
      <c r="F37" s="161"/>
      <c r="G37" s="315"/>
      <c r="H37" s="316"/>
      <c r="I37" s="316"/>
      <c r="J37" s="316"/>
      <c r="K37" s="316"/>
      <c r="L37" s="316"/>
      <c r="M37" s="316"/>
      <c r="N37" s="316"/>
      <c r="O37" s="316"/>
      <c r="P37" s="316"/>
      <c r="Q37" s="316"/>
      <c r="R37" s="316"/>
      <c r="S37" s="316"/>
      <c r="T37" s="317"/>
    </row>
    <row r="38" spans="1:25" ht="18.75" customHeight="1" thickBot="1" x14ac:dyDescent="0.45">
      <c r="A38" s="42">
        <v>22</v>
      </c>
      <c r="B38" s="42">
        <v>1</v>
      </c>
      <c r="C38" s="42" t="s">
        <v>41</v>
      </c>
      <c r="D38" s="179"/>
      <c r="E38" s="179"/>
      <c r="F38" s="161"/>
      <c r="G38" s="32"/>
      <c r="H38" s="18">
        <v>1</v>
      </c>
      <c r="I38" s="18">
        <v>2</v>
      </c>
      <c r="J38" s="18">
        <v>3</v>
      </c>
      <c r="K38" s="18">
        <v>4</v>
      </c>
      <c r="L38" s="18">
        <v>5</v>
      </c>
      <c r="M38" s="18">
        <v>6</v>
      </c>
      <c r="N38" s="18">
        <v>7</v>
      </c>
      <c r="O38" s="18">
        <v>8</v>
      </c>
      <c r="P38" s="18">
        <v>9</v>
      </c>
      <c r="Q38" s="18">
        <v>10</v>
      </c>
      <c r="R38" s="18">
        <v>11</v>
      </c>
      <c r="S38" s="18">
        <v>12</v>
      </c>
      <c r="T38" s="33"/>
      <c r="U38" s="14"/>
      <c r="V38" s="14"/>
      <c r="W38" s="14"/>
      <c r="X38" s="14"/>
      <c r="Y38" s="14"/>
    </row>
    <row r="39" spans="1:25" ht="18.75" customHeight="1" x14ac:dyDescent="0.4">
      <c r="A39" s="42">
        <v>23</v>
      </c>
      <c r="B39" s="42">
        <v>1</v>
      </c>
      <c r="C39" s="42" t="s">
        <v>42</v>
      </c>
      <c r="D39" s="179"/>
      <c r="E39" s="179"/>
      <c r="F39" s="161"/>
      <c r="G39" s="34" t="s">
        <v>0</v>
      </c>
      <c r="H39" s="24" t="s">
        <v>111</v>
      </c>
      <c r="I39" s="25" t="s">
        <v>114</v>
      </c>
      <c r="J39" s="26">
        <f>D107</f>
        <v>0</v>
      </c>
      <c r="K39" s="26">
        <f>D115</f>
        <v>0</v>
      </c>
      <c r="L39" s="26">
        <f>D123</f>
        <v>0</v>
      </c>
      <c r="M39" s="26">
        <f>D131</f>
        <v>0</v>
      </c>
      <c r="N39" s="26">
        <f>D139</f>
        <v>0</v>
      </c>
      <c r="O39" s="26">
        <f>D147</f>
        <v>0</v>
      </c>
      <c r="P39" s="26">
        <f>D155</f>
        <v>0</v>
      </c>
      <c r="Q39" s="26">
        <f>D163</f>
        <v>0</v>
      </c>
      <c r="R39" s="26">
        <f>D171</f>
        <v>0</v>
      </c>
      <c r="S39" s="27">
        <f>D179</f>
        <v>0</v>
      </c>
      <c r="T39" s="33"/>
      <c r="U39" s="14"/>
      <c r="V39" s="14"/>
      <c r="W39" s="14"/>
      <c r="X39" s="14"/>
      <c r="Y39" s="14"/>
    </row>
    <row r="40" spans="1:25" ht="18.75" customHeight="1" x14ac:dyDescent="0.4">
      <c r="A40" s="42">
        <v>24</v>
      </c>
      <c r="B40" s="42">
        <v>1</v>
      </c>
      <c r="C40" s="42" t="s">
        <v>43</v>
      </c>
      <c r="D40" s="179"/>
      <c r="E40" s="179"/>
      <c r="F40" s="161"/>
      <c r="G40" s="34" t="s">
        <v>1</v>
      </c>
      <c r="H40" s="28" t="s">
        <v>111</v>
      </c>
      <c r="I40" s="2" t="s">
        <v>114</v>
      </c>
      <c r="J40" s="19">
        <f t="shared" ref="J40:J46" si="10">D108</f>
        <v>0</v>
      </c>
      <c r="K40" s="19">
        <f t="shared" ref="K40:K46" si="11">D116</f>
        <v>0</v>
      </c>
      <c r="L40" s="19">
        <f t="shared" ref="L40:L46" si="12">D124</f>
        <v>0</v>
      </c>
      <c r="M40" s="19">
        <f t="shared" ref="M40:M46" si="13">D132</f>
        <v>0</v>
      </c>
      <c r="N40" s="19">
        <f t="shared" ref="N40:N46" si="14">D140</f>
        <v>0</v>
      </c>
      <c r="O40" s="19">
        <f t="shared" ref="O40:O46" si="15">D148</f>
        <v>0</v>
      </c>
      <c r="P40" s="19">
        <f t="shared" ref="P40:P46" si="16">D156</f>
        <v>0</v>
      </c>
      <c r="Q40" s="19">
        <f t="shared" ref="Q40:Q46" si="17">D164</f>
        <v>0</v>
      </c>
      <c r="R40" s="19">
        <f t="shared" ref="R40:R46" si="18">D172</f>
        <v>0</v>
      </c>
      <c r="S40" s="20">
        <f t="shared" ref="S40:S45" si="19">D180</f>
        <v>0</v>
      </c>
      <c r="T40" s="33"/>
      <c r="U40" s="14"/>
      <c r="V40" s="14"/>
      <c r="W40" s="14"/>
      <c r="X40" s="14"/>
      <c r="Y40" s="14"/>
    </row>
    <row r="41" spans="1:25" ht="18.75" customHeight="1" x14ac:dyDescent="0.4">
      <c r="A41" s="42">
        <v>25</v>
      </c>
      <c r="B41" s="42">
        <v>1</v>
      </c>
      <c r="C41" s="42" t="s">
        <v>44</v>
      </c>
      <c r="D41" s="179"/>
      <c r="E41" s="179"/>
      <c r="F41" s="161"/>
      <c r="G41" s="34" t="s">
        <v>2</v>
      </c>
      <c r="H41" s="29" t="s">
        <v>112</v>
      </c>
      <c r="I41" s="2" t="s">
        <v>114</v>
      </c>
      <c r="J41" s="19">
        <f t="shared" si="10"/>
        <v>0</v>
      </c>
      <c r="K41" s="19">
        <f t="shared" si="11"/>
        <v>0</v>
      </c>
      <c r="L41" s="19">
        <f t="shared" si="12"/>
        <v>0</v>
      </c>
      <c r="M41" s="19">
        <f t="shared" si="13"/>
        <v>0</v>
      </c>
      <c r="N41" s="19">
        <f t="shared" si="14"/>
        <v>0</v>
      </c>
      <c r="O41" s="19">
        <f t="shared" si="15"/>
        <v>0</v>
      </c>
      <c r="P41" s="19">
        <f t="shared" si="16"/>
        <v>0</v>
      </c>
      <c r="Q41" s="19">
        <f t="shared" si="17"/>
        <v>0</v>
      </c>
      <c r="R41" s="19">
        <f t="shared" si="18"/>
        <v>0</v>
      </c>
      <c r="S41" s="20">
        <f t="shared" si="19"/>
        <v>0</v>
      </c>
      <c r="T41" s="33"/>
      <c r="U41" s="14"/>
      <c r="V41" s="14"/>
      <c r="W41" s="14"/>
      <c r="X41" s="14"/>
      <c r="Y41" s="14"/>
    </row>
    <row r="42" spans="1:25" ht="18.75" customHeight="1" x14ac:dyDescent="0.4">
      <c r="A42" s="42">
        <v>26</v>
      </c>
      <c r="B42" s="42">
        <v>1</v>
      </c>
      <c r="C42" s="42" t="s">
        <v>45</v>
      </c>
      <c r="D42" s="179"/>
      <c r="E42" s="179"/>
      <c r="F42" s="161"/>
      <c r="G42" s="34" t="s">
        <v>3</v>
      </c>
      <c r="H42" s="29" t="s">
        <v>112</v>
      </c>
      <c r="I42" s="19">
        <f>D102</f>
        <v>0</v>
      </c>
      <c r="J42" s="19">
        <f t="shared" si="10"/>
        <v>0</v>
      </c>
      <c r="K42" s="19">
        <f t="shared" si="11"/>
        <v>0</v>
      </c>
      <c r="L42" s="19">
        <f t="shared" si="12"/>
        <v>0</v>
      </c>
      <c r="M42" s="19">
        <f t="shared" si="13"/>
        <v>0</v>
      </c>
      <c r="N42" s="19">
        <f t="shared" si="14"/>
        <v>0</v>
      </c>
      <c r="O42" s="19">
        <f t="shared" si="15"/>
        <v>0</v>
      </c>
      <c r="P42" s="19">
        <f t="shared" si="16"/>
        <v>0</v>
      </c>
      <c r="Q42" s="19">
        <f t="shared" si="17"/>
        <v>0</v>
      </c>
      <c r="R42" s="19">
        <f t="shared" si="18"/>
        <v>0</v>
      </c>
      <c r="S42" s="20">
        <f t="shared" si="19"/>
        <v>0</v>
      </c>
      <c r="T42" s="33"/>
      <c r="U42" s="14"/>
      <c r="V42" s="14"/>
      <c r="W42" s="14"/>
      <c r="X42" s="14"/>
      <c r="Y42" s="14"/>
    </row>
    <row r="43" spans="1:25" ht="18.75" customHeight="1" x14ac:dyDescent="0.4">
      <c r="A43" s="42">
        <v>27</v>
      </c>
      <c r="B43" s="42">
        <v>1</v>
      </c>
      <c r="C43" s="42" t="s">
        <v>46</v>
      </c>
      <c r="D43" s="179"/>
      <c r="E43" s="179"/>
      <c r="F43" s="162"/>
      <c r="G43" s="34" t="s">
        <v>4</v>
      </c>
      <c r="H43" s="29" t="s">
        <v>112</v>
      </c>
      <c r="I43" s="19">
        <f>D103</f>
        <v>0</v>
      </c>
      <c r="J43" s="19">
        <f t="shared" si="10"/>
        <v>0</v>
      </c>
      <c r="K43" s="19">
        <f t="shared" si="11"/>
        <v>0</v>
      </c>
      <c r="L43" s="19">
        <f t="shared" si="12"/>
        <v>0</v>
      </c>
      <c r="M43" s="19">
        <f t="shared" si="13"/>
        <v>0</v>
      </c>
      <c r="N43" s="19">
        <f t="shared" si="14"/>
        <v>0</v>
      </c>
      <c r="O43" s="19">
        <f t="shared" si="15"/>
        <v>0</v>
      </c>
      <c r="P43" s="19">
        <f t="shared" si="16"/>
        <v>0</v>
      </c>
      <c r="Q43" s="19">
        <f t="shared" si="17"/>
        <v>0</v>
      </c>
      <c r="R43" s="19">
        <f t="shared" si="18"/>
        <v>0</v>
      </c>
      <c r="S43" s="20">
        <f t="shared" si="19"/>
        <v>0</v>
      </c>
      <c r="T43" s="33"/>
      <c r="U43" s="14"/>
      <c r="V43" s="14"/>
      <c r="W43" s="14"/>
      <c r="X43" s="14"/>
      <c r="Y43" s="14"/>
    </row>
    <row r="44" spans="1:25" ht="18.75" customHeight="1" x14ac:dyDescent="0.4">
      <c r="A44" s="42">
        <v>28</v>
      </c>
      <c r="B44" s="42">
        <v>1</v>
      </c>
      <c r="C44" s="42" t="s">
        <v>47</v>
      </c>
      <c r="D44" s="179"/>
      <c r="E44" s="179"/>
      <c r="F44" s="161"/>
      <c r="G44" s="34" t="s">
        <v>5</v>
      </c>
      <c r="H44" s="30" t="s">
        <v>113</v>
      </c>
      <c r="I44" s="19">
        <f>D104</f>
        <v>0</v>
      </c>
      <c r="J44" s="19">
        <f t="shared" si="10"/>
        <v>0</v>
      </c>
      <c r="K44" s="19">
        <f t="shared" si="11"/>
        <v>0</v>
      </c>
      <c r="L44" s="19">
        <f t="shared" si="12"/>
        <v>0</v>
      </c>
      <c r="M44" s="19">
        <f t="shared" si="13"/>
        <v>0</v>
      </c>
      <c r="N44" s="19">
        <f t="shared" si="14"/>
        <v>0</v>
      </c>
      <c r="O44" s="19">
        <f t="shared" si="15"/>
        <v>0</v>
      </c>
      <c r="P44" s="19">
        <f t="shared" si="16"/>
        <v>0</v>
      </c>
      <c r="Q44" s="19">
        <f t="shared" si="17"/>
        <v>0</v>
      </c>
      <c r="R44" s="19">
        <f t="shared" si="18"/>
        <v>0</v>
      </c>
      <c r="S44" s="20">
        <f t="shared" si="19"/>
        <v>0</v>
      </c>
      <c r="T44" s="33"/>
      <c r="U44" s="14"/>
      <c r="V44" s="14"/>
      <c r="W44" s="14"/>
      <c r="X44" s="14"/>
      <c r="Y44" s="14"/>
    </row>
    <row r="45" spans="1:25" ht="18.75" customHeight="1" x14ac:dyDescent="0.4">
      <c r="A45" s="42">
        <v>29</v>
      </c>
      <c r="B45" s="42">
        <v>1</v>
      </c>
      <c r="C45" s="42" t="s">
        <v>48</v>
      </c>
      <c r="D45" s="179"/>
      <c r="E45" s="179"/>
      <c r="F45" s="161"/>
      <c r="G45" s="34" t="s">
        <v>6</v>
      </c>
      <c r="H45" s="30" t="s">
        <v>113</v>
      </c>
      <c r="I45" s="19">
        <f>D105</f>
        <v>0</v>
      </c>
      <c r="J45" s="19">
        <f t="shared" si="10"/>
        <v>0</v>
      </c>
      <c r="K45" s="19">
        <f t="shared" si="11"/>
        <v>0</v>
      </c>
      <c r="L45" s="19">
        <f t="shared" si="12"/>
        <v>0</v>
      </c>
      <c r="M45" s="19">
        <f t="shared" si="13"/>
        <v>0</v>
      </c>
      <c r="N45" s="19">
        <f t="shared" si="14"/>
        <v>0</v>
      </c>
      <c r="O45" s="19">
        <f t="shared" si="15"/>
        <v>0</v>
      </c>
      <c r="P45" s="19">
        <f t="shared" si="16"/>
        <v>0</v>
      </c>
      <c r="Q45" s="19">
        <f t="shared" si="17"/>
        <v>0</v>
      </c>
      <c r="R45" s="19">
        <f t="shared" si="18"/>
        <v>0</v>
      </c>
      <c r="S45" s="20">
        <f t="shared" si="19"/>
        <v>0</v>
      </c>
      <c r="T45" s="33"/>
      <c r="U45" s="14"/>
      <c r="V45" s="14"/>
      <c r="W45" s="14"/>
      <c r="X45" s="14"/>
      <c r="Y45" s="14"/>
    </row>
    <row r="46" spans="1:25" ht="18.75" customHeight="1" thickBot="1" x14ac:dyDescent="0.45">
      <c r="A46" s="42">
        <v>30</v>
      </c>
      <c r="B46" s="42">
        <v>1</v>
      </c>
      <c r="C46" s="42" t="s">
        <v>49</v>
      </c>
      <c r="D46" s="179"/>
      <c r="E46" s="179"/>
      <c r="F46" s="161"/>
      <c r="G46" s="34" t="s">
        <v>7</v>
      </c>
      <c r="H46" s="31" t="s">
        <v>113</v>
      </c>
      <c r="I46" s="21">
        <f>D106</f>
        <v>0</v>
      </c>
      <c r="J46" s="21">
        <f t="shared" si="10"/>
        <v>0</v>
      </c>
      <c r="K46" s="21">
        <f t="shared" si="11"/>
        <v>0</v>
      </c>
      <c r="L46" s="21">
        <f t="shared" si="12"/>
        <v>0</v>
      </c>
      <c r="M46" s="21">
        <f t="shared" si="13"/>
        <v>0</v>
      </c>
      <c r="N46" s="21">
        <f t="shared" si="14"/>
        <v>0</v>
      </c>
      <c r="O46" s="21">
        <f t="shared" si="15"/>
        <v>0</v>
      </c>
      <c r="P46" s="21">
        <f t="shared" si="16"/>
        <v>0</v>
      </c>
      <c r="Q46" s="21">
        <f t="shared" si="17"/>
        <v>0</v>
      </c>
      <c r="R46" s="21">
        <f t="shared" si="18"/>
        <v>0</v>
      </c>
      <c r="S46" s="22">
        <f>D186</f>
        <v>0</v>
      </c>
      <c r="T46" s="33"/>
      <c r="U46" s="14"/>
      <c r="V46" s="14"/>
      <c r="W46" s="14"/>
      <c r="X46" s="14"/>
      <c r="Y46" s="14"/>
    </row>
    <row r="47" spans="1:25" ht="18.75" customHeight="1" thickBot="1" x14ac:dyDescent="0.45">
      <c r="A47" s="42">
        <v>31</v>
      </c>
      <c r="B47" s="42">
        <v>1</v>
      </c>
      <c r="C47" s="42" t="s">
        <v>50</v>
      </c>
      <c r="D47" s="179"/>
      <c r="E47" s="179"/>
      <c r="F47" s="161"/>
      <c r="G47" s="35"/>
      <c r="H47" s="36"/>
      <c r="I47" s="37"/>
      <c r="J47" s="37"/>
      <c r="K47" s="37"/>
      <c r="L47" s="37"/>
      <c r="M47" s="36"/>
      <c r="N47" s="36"/>
      <c r="O47" s="36"/>
      <c r="P47" s="36"/>
      <c r="Q47" s="36"/>
      <c r="R47" s="36"/>
      <c r="S47" s="37"/>
      <c r="T47" s="38"/>
      <c r="U47" s="14"/>
      <c r="V47" s="14"/>
      <c r="W47" s="14"/>
      <c r="X47" s="14"/>
      <c r="Y47" s="14"/>
    </row>
    <row r="48" spans="1:25" ht="18.75" customHeight="1" thickBot="1" x14ac:dyDescent="0.4">
      <c r="A48" s="42">
        <v>32</v>
      </c>
      <c r="B48" s="42">
        <v>1</v>
      </c>
      <c r="C48" s="42" t="s">
        <v>51</v>
      </c>
      <c r="D48" s="179"/>
      <c r="E48" s="179"/>
      <c r="F48" s="161"/>
      <c r="G48" s="7"/>
      <c r="H48" s="11"/>
      <c r="I48" s="11"/>
      <c r="J48" s="11"/>
      <c r="K48" s="11"/>
      <c r="L48" s="11"/>
      <c r="M48" s="11"/>
      <c r="N48" s="11"/>
      <c r="O48" s="11"/>
      <c r="P48" s="11"/>
      <c r="Q48" s="11"/>
      <c r="R48" s="11"/>
      <c r="S48" s="11"/>
      <c r="T48" s="14"/>
      <c r="U48" s="14"/>
      <c r="V48" s="14"/>
      <c r="W48" s="14"/>
      <c r="X48" s="14"/>
      <c r="Y48" s="14"/>
    </row>
    <row r="49" spans="1:25" ht="18.75" customHeight="1" x14ac:dyDescent="0.35">
      <c r="A49" s="42">
        <v>33</v>
      </c>
      <c r="B49" s="42">
        <v>1</v>
      </c>
      <c r="C49" s="42" t="s">
        <v>52</v>
      </c>
      <c r="D49" s="179"/>
      <c r="E49" s="179"/>
      <c r="F49" s="161"/>
      <c r="G49" s="324" t="s">
        <v>405</v>
      </c>
      <c r="H49" s="325"/>
      <c r="I49" s="325"/>
      <c r="J49" s="325"/>
      <c r="K49" s="325"/>
      <c r="L49" s="325"/>
      <c r="M49" s="325"/>
      <c r="N49" s="325"/>
      <c r="O49" s="325"/>
      <c r="P49" s="325"/>
      <c r="Q49" s="325"/>
      <c r="R49" s="325"/>
      <c r="S49" s="325"/>
      <c r="T49" s="326"/>
      <c r="U49" s="14"/>
      <c r="V49" s="14"/>
      <c r="W49" s="14"/>
      <c r="X49" s="14"/>
      <c r="Y49" s="14"/>
    </row>
    <row r="50" spans="1:25" ht="18.75" customHeight="1" thickBot="1" x14ac:dyDescent="0.4">
      <c r="A50" s="42">
        <v>34</v>
      </c>
      <c r="B50" s="42">
        <v>1</v>
      </c>
      <c r="C50" s="42" t="s">
        <v>53</v>
      </c>
      <c r="D50" s="179"/>
      <c r="E50" s="179"/>
      <c r="F50" s="161"/>
      <c r="G50" s="327"/>
      <c r="H50" s="328"/>
      <c r="I50" s="328"/>
      <c r="J50" s="328"/>
      <c r="K50" s="328"/>
      <c r="L50" s="328"/>
      <c r="M50" s="328"/>
      <c r="N50" s="328"/>
      <c r="O50" s="328"/>
      <c r="P50" s="328"/>
      <c r="Q50" s="328"/>
      <c r="R50" s="328"/>
      <c r="S50" s="328"/>
      <c r="T50" s="329"/>
      <c r="U50" s="14"/>
      <c r="V50" s="14"/>
      <c r="W50" s="14"/>
      <c r="X50" s="14"/>
      <c r="Y50" s="14"/>
    </row>
    <row r="51" spans="1:25" ht="18.75" customHeight="1" x14ac:dyDescent="0.35">
      <c r="A51" s="42">
        <v>35</v>
      </c>
      <c r="B51" s="42">
        <v>1</v>
      </c>
      <c r="C51" s="42" t="s">
        <v>54</v>
      </c>
      <c r="D51" s="179"/>
      <c r="E51" s="179"/>
      <c r="F51" s="161"/>
      <c r="G51" s="332" t="s">
        <v>403</v>
      </c>
      <c r="H51" s="333"/>
      <c r="I51" s="304"/>
      <c r="J51" s="310" t="s">
        <v>105</v>
      </c>
      <c r="K51" s="306"/>
      <c r="L51" s="307"/>
      <c r="M51" s="310" t="s">
        <v>300</v>
      </c>
      <c r="N51" s="306"/>
      <c r="O51" s="306"/>
      <c r="P51" s="307"/>
      <c r="Q51" s="164" t="s">
        <v>301</v>
      </c>
      <c r="R51" s="318"/>
      <c r="S51" s="318"/>
      <c r="T51" s="319"/>
      <c r="U51" s="14"/>
      <c r="V51" s="14"/>
      <c r="W51" s="14"/>
      <c r="X51" s="14"/>
      <c r="Y51" s="14"/>
    </row>
    <row r="52" spans="1:25" ht="18.75" customHeight="1" thickBot="1" x14ac:dyDescent="0.4">
      <c r="A52" s="42">
        <v>36</v>
      </c>
      <c r="B52" s="42">
        <v>1</v>
      </c>
      <c r="C52" s="42" t="s">
        <v>55</v>
      </c>
      <c r="D52" s="179"/>
      <c r="E52" s="179"/>
      <c r="F52" s="161"/>
      <c r="G52" s="334"/>
      <c r="H52" s="335"/>
      <c r="I52" s="305"/>
      <c r="J52" s="311"/>
      <c r="K52" s="308"/>
      <c r="L52" s="309"/>
      <c r="M52" s="311"/>
      <c r="N52" s="308"/>
      <c r="O52" s="308"/>
      <c r="P52" s="309"/>
      <c r="Q52" s="330" t="s">
        <v>302</v>
      </c>
      <c r="R52" s="331"/>
      <c r="S52" s="322"/>
      <c r="T52" s="323"/>
      <c r="U52" s="14"/>
      <c r="V52" s="14"/>
      <c r="W52" s="14"/>
      <c r="X52" s="14"/>
      <c r="Y52" s="14"/>
    </row>
    <row r="53" spans="1:25" ht="18.75" customHeight="1" x14ac:dyDescent="0.35">
      <c r="A53" s="42">
        <v>37</v>
      </c>
      <c r="B53" s="42">
        <v>1</v>
      </c>
      <c r="C53" s="42" t="s">
        <v>56</v>
      </c>
      <c r="D53" s="179"/>
      <c r="E53" s="179"/>
      <c r="F53" s="161"/>
      <c r="G53" s="312" t="s">
        <v>121</v>
      </c>
      <c r="H53" s="313"/>
      <c r="I53" s="313"/>
      <c r="J53" s="313"/>
      <c r="K53" s="313"/>
      <c r="L53" s="313"/>
      <c r="M53" s="313"/>
      <c r="N53" s="313"/>
      <c r="O53" s="313"/>
      <c r="P53" s="313"/>
      <c r="Q53" s="313"/>
      <c r="R53" s="313"/>
      <c r="S53" s="313"/>
      <c r="T53" s="314"/>
      <c r="U53" s="14"/>
      <c r="V53" s="14"/>
      <c r="W53" s="14"/>
      <c r="X53" s="14"/>
      <c r="Y53" s="14"/>
    </row>
    <row r="54" spans="1:25" ht="18.75" customHeight="1" x14ac:dyDescent="0.35">
      <c r="A54" s="42">
        <v>38</v>
      </c>
      <c r="B54" s="42">
        <v>1</v>
      </c>
      <c r="C54" s="42" t="s">
        <v>57</v>
      </c>
      <c r="D54" s="179"/>
      <c r="E54" s="179"/>
      <c r="F54" s="161"/>
      <c r="G54" s="315"/>
      <c r="H54" s="316"/>
      <c r="I54" s="316"/>
      <c r="J54" s="316"/>
      <c r="K54" s="316"/>
      <c r="L54" s="316"/>
      <c r="M54" s="316"/>
      <c r="N54" s="316"/>
      <c r="O54" s="316"/>
      <c r="P54" s="316"/>
      <c r="Q54" s="316"/>
      <c r="R54" s="316"/>
      <c r="S54" s="316"/>
      <c r="T54" s="317"/>
      <c r="U54" s="14"/>
      <c r="V54" s="14"/>
      <c r="W54" s="14"/>
      <c r="X54" s="14"/>
      <c r="Y54" s="14"/>
    </row>
    <row r="55" spans="1:25" ht="18.75" customHeight="1" thickBot="1" x14ac:dyDescent="0.45">
      <c r="A55" s="42">
        <v>39</v>
      </c>
      <c r="B55" s="42">
        <v>1</v>
      </c>
      <c r="C55" s="42" t="s">
        <v>58</v>
      </c>
      <c r="D55" s="179"/>
      <c r="E55" s="179"/>
      <c r="F55" s="161"/>
      <c r="G55" s="32"/>
      <c r="H55" s="18">
        <v>1</v>
      </c>
      <c r="I55" s="18">
        <v>2</v>
      </c>
      <c r="J55" s="18">
        <v>3</v>
      </c>
      <c r="K55" s="18">
        <v>4</v>
      </c>
      <c r="L55" s="18">
        <v>5</v>
      </c>
      <c r="M55" s="18">
        <v>6</v>
      </c>
      <c r="N55" s="18">
        <v>7</v>
      </c>
      <c r="O55" s="18">
        <v>8</v>
      </c>
      <c r="P55" s="18">
        <v>9</v>
      </c>
      <c r="Q55" s="18">
        <v>10</v>
      </c>
      <c r="R55" s="18">
        <v>11</v>
      </c>
      <c r="S55" s="18">
        <v>12</v>
      </c>
      <c r="T55" s="33"/>
      <c r="U55" s="14"/>
      <c r="V55" s="14"/>
      <c r="W55" s="14"/>
      <c r="X55" s="14"/>
      <c r="Y55" s="14"/>
    </row>
    <row r="56" spans="1:25" ht="18.75" customHeight="1" x14ac:dyDescent="0.4">
      <c r="A56" s="42">
        <v>40</v>
      </c>
      <c r="B56" s="42">
        <v>1</v>
      </c>
      <c r="C56" s="42" t="s">
        <v>59</v>
      </c>
      <c r="D56" s="179"/>
      <c r="E56" s="179"/>
      <c r="F56" s="161"/>
      <c r="G56" s="34" t="s">
        <v>0</v>
      </c>
      <c r="H56" s="24" t="s">
        <v>111</v>
      </c>
      <c r="I56" s="25" t="s">
        <v>114</v>
      </c>
      <c r="J56" s="26">
        <f>D192</f>
        <v>0</v>
      </c>
      <c r="K56" s="26">
        <f>D200</f>
        <v>0</v>
      </c>
      <c r="L56" s="26">
        <f>D208</f>
        <v>0</v>
      </c>
      <c r="M56" s="26">
        <f>D216</f>
        <v>0</v>
      </c>
      <c r="N56" s="26">
        <f>D224</f>
        <v>0</v>
      </c>
      <c r="O56" s="26">
        <f>D232</f>
        <v>0</v>
      </c>
      <c r="P56" s="26">
        <f>D240</f>
        <v>0</v>
      </c>
      <c r="Q56" s="26">
        <f>D248</f>
        <v>0</v>
      </c>
      <c r="R56" s="26">
        <f>D256</f>
        <v>0</v>
      </c>
      <c r="S56" s="27">
        <f>D264</f>
        <v>0</v>
      </c>
      <c r="T56" s="33"/>
      <c r="U56" s="14"/>
      <c r="V56" s="14"/>
      <c r="W56" s="14"/>
      <c r="X56" s="14"/>
      <c r="Y56" s="14"/>
    </row>
    <row r="57" spans="1:25" ht="18.75" customHeight="1" x14ac:dyDescent="0.4">
      <c r="A57" s="42">
        <v>41</v>
      </c>
      <c r="B57" s="42">
        <v>1</v>
      </c>
      <c r="C57" s="42" t="s">
        <v>60</v>
      </c>
      <c r="D57" s="179"/>
      <c r="E57" s="179"/>
      <c r="F57" s="161"/>
      <c r="G57" s="34" t="s">
        <v>1</v>
      </c>
      <c r="H57" s="28" t="s">
        <v>111</v>
      </c>
      <c r="I57" s="2" t="s">
        <v>114</v>
      </c>
      <c r="J57" s="19">
        <f t="shared" ref="J57:J63" si="20">D193</f>
        <v>0</v>
      </c>
      <c r="K57" s="19">
        <f t="shared" ref="K57:K63" si="21">D201</f>
        <v>0</v>
      </c>
      <c r="L57" s="19">
        <f t="shared" ref="L57:L63" si="22">D209</f>
        <v>0</v>
      </c>
      <c r="M57" s="19">
        <f t="shared" ref="M57:M63" si="23">D217</f>
        <v>0</v>
      </c>
      <c r="N57" s="19">
        <f t="shared" ref="N57:N63" si="24">D225</f>
        <v>0</v>
      </c>
      <c r="O57" s="19">
        <f t="shared" ref="O57:O63" si="25">D233</f>
        <v>0</v>
      </c>
      <c r="P57" s="19">
        <f t="shared" ref="P57:P63" si="26">D241</f>
        <v>0</v>
      </c>
      <c r="Q57" s="19">
        <f t="shared" ref="Q57:Q63" si="27">D249</f>
        <v>0</v>
      </c>
      <c r="R57" s="19">
        <f t="shared" ref="R57:R63" si="28">D257</f>
        <v>0</v>
      </c>
      <c r="S57" s="20">
        <f t="shared" ref="S57:S63" si="29">D265</f>
        <v>0</v>
      </c>
      <c r="T57" s="33"/>
      <c r="U57" s="14"/>
      <c r="V57" s="14"/>
      <c r="W57" s="14"/>
      <c r="X57" s="14"/>
      <c r="Y57" s="14"/>
    </row>
    <row r="58" spans="1:25" ht="18.75" customHeight="1" x14ac:dyDescent="0.4">
      <c r="A58" s="42">
        <v>42</v>
      </c>
      <c r="B58" s="42">
        <v>1</v>
      </c>
      <c r="C58" s="42" t="s">
        <v>61</v>
      </c>
      <c r="D58" s="179"/>
      <c r="E58" s="179"/>
      <c r="F58" s="161"/>
      <c r="G58" s="34" t="s">
        <v>2</v>
      </c>
      <c r="H58" s="29" t="s">
        <v>112</v>
      </c>
      <c r="I58" s="2" t="s">
        <v>114</v>
      </c>
      <c r="J58" s="19">
        <f t="shared" si="20"/>
        <v>0</v>
      </c>
      <c r="K58" s="19">
        <f t="shared" si="21"/>
        <v>0</v>
      </c>
      <c r="L58" s="19">
        <f t="shared" si="22"/>
        <v>0</v>
      </c>
      <c r="M58" s="19">
        <f t="shared" si="23"/>
        <v>0</v>
      </c>
      <c r="N58" s="19">
        <f t="shared" si="24"/>
        <v>0</v>
      </c>
      <c r="O58" s="19">
        <f t="shared" si="25"/>
        <v>0</v>
      </c>
      <c r="P58" s="19">
        <f t="shared" si="26"/>
        <v>0</v>
      </c>
      <c r="Q58" s="19">
        <f t="shared" si="27"/>
        <v>0</v>
      </c>
      <c r="R58" s="19">
        <f t="shared" si="28"/>
        <v>0</v>
      </c>
      <c r="S58" s="20">
        <f t="shared" si="29"/>
        <v>0</v>
      </c>
      <c r="T58" s="33"/>
      <c r="U58" s="14"/>
      <c r="V58" s="14"/>
      <c r="W58" s="14"/>
      <c r="X58" s="14"/>
      <c r="Y58" s="14"/>
    </row>
    <row r="59" spans="1:25" ht="18.75" customHeight="1" x14ac:dyDescent="0.4">
      <c r="A59" s="42">
        <v>43</v>
      </c>
      <c r="B59" s="42">
        <v>1</v>
      </c>
      <c r="C59" s="42" t="s">
        <v>62</v>
      </c>
      <c r="D59" s="179"/>
      <c r="E59" s="179"/>
      <c r="F59" s="161"/>
      <c r="G59" s="34" t="s">
        <v>3</v>
      </c>
      <c r="H59" s="29" t="s">
        <v>112</v>
      </c>
      <c r="I59" s="19">
        <f>D187</f>
        <v>0</v>
      </c>
      <c r="J59" s="19">
        <f t="shared" si="20"/>
        <v>0</v>
      </c>
      <c r="K59" s="19">
        <f t="shared" si="21"/>
        <v>0</v>
      </c>
      <c r="L59" s="19">
        <f t="shared" si="22"/>
        <v>0</v>
      </c>
      <c r="M59" s="19">
        <f t="shared" si="23"/>
        <v>0</v>
      </c>
      <c r="N59" s="19">
        <f t="shared" si="24"/>
        <v>0</v>
      </c>
      <c r="O59" s="19">
        <f t="shared" si="25"/>
        <v>0</v>
      </c>
      <c r="P59" s="19">
        <f t="shared" si="26"/>
        <v>0</v>
      </c>
      <c r="Q59" s="19">
        <f t="shared" si="27"/>
        <v>0</v>
      </c>
      <c r="R59" s="19">
        <f t="shared" si="28"/>
        <v>0</v>
      </c>
      <c r="S59" s="20">
        <f t="shared" si="29"/>
        <v>0</v>
      </c>
      <c r="T59" s="33"/>
      <c r="U59" s="14"/>
      <c r="V59" s="14"/>
      <c r="W59" s="14"/>
      <c r="X59" s="14"/>
      <c r="Y59" s="14"/>
    </row>
    <row r="60" spans="1:25" ht="18.75" customHeight="1" x14ac:dyDescent="0.4">
      <c r="A60" s="42">
        <v>44</v>
      </c>
      <c r="B60" s="42">
        <v>1</v>
      </c>
      <c r="C60" s="42" t="s">
        <v>63</v>
      </c>
      <c r="D60" s="179"/>
      <c r="E60" s="179"/>
      <c r="F60" s="161"/>
      <c r="G60" s="34" t="s">
        <v>4</v>
      </c>
      <c r="H60" s="29" t="s">
        <v>112</v>
      </c>
      <c r="I60" s="19">
        <f>D188</f>
        <v>0</v>
      </c>
      <c r="J60" s="19">
        <f t="shared" si="20"/>
        <v>0</v>
      </c>
      <c r="K60" s="19">
        <f t="shared" si="21"/>
        <v>0</v>
      </c>
      <c r="L60" s="19">
        <f t="shared" si="22"/>
        <v>0</v>
      </c>
      <c r="M60" s="19">
        <f t="shared" si="23"/>
        <v>0</v>
      </c>
      <c r="N60" s="19">
        <f t="shared" si="24"/>
        <v>0</v>
      </c>
      <c r="O60" s="19">
        <f t="shared" si="25"/>
        <v>0</v>
      </c>
      <c r="P60" s="19">
        <f t="shared" si="26"/>
        <v>0</v>
      </c>
      <c r="Q60" s="19">
        <f t="shared" si="27"/>
        <v>0</v>
      </c>
      <c r="R60" s="19">
        <f t="shared" si="28"/>
        <v>0</v>
      </c>
      <c r="S60" s="20">
        <f t="shared" si="29"/>
        <v>0</v>
      </c>
      <c r="T60" s="33"/>
      <c r="U60" s="14"/>
      <c r="V60" s="14"/>
      <c r="W60" s="14"/>
      <c r="X60" s="14"/>
      <c r="Y60" s="14"/>
    </row>
    <row r="61" spans="1:25" ht="18.75" customHeight="1" x14ac:dyDescent="0.4">
      <c r="A61" s="42">
        <v>45</v>
      </c>
      <c r="B61" s="42">
        <v>1</v>
      </c>
      <c r="C61" s="42" t="s">
        <v>64</v>
      </c>
      <c r="D61" s="179"/>
      <c r="E61" s="179"/>
      <c r="F61" s="161"/>
      <c r="G61" s="34" t="s">
        <v>5</v>
      </c>
      <c r="H61" s="30" t="s">
        <v>113</v>
      </c>
      <c r="I61" s="19">
        <f>D189</f>
        <v>0</v>
      </c>
      <c r="J61" s="19">
        <f t="shared" si="20"/>
        <v>0</v>
      </c>
      <c r="K61" s="19">
        <f t="shared" si="21"/>
        <v>0</v>
      </c>
      <c r="L61" s="19">
        <f t="shared" si="22"/>
        <v>0</v>
      </c>
      <c r="M61" s="19">
        <f t="shared" si="23"/>
        <v>0</v>
      </c>
      <c r="N61" s="19">
        <f t="shared" si="24"/>
        <v>0</v>
      </c>
      <c r="O61" s="19">
        <f t="shared" si="25"/>
        <v>0</v>
      </c>
      <c r="P61" s="19">
        <f t="shared" si="26"/>
        <v>0</v>
      </c>
      <c r="Q61" s="19">
        <f t="shared" si="27"/>
        <v>0</v>
      </c>
      <c r="R61" s="19">
        <f t="shared" si="28"/>
        <v>0</v>
      </c>
      <c r="S61" s="20">
        <f t="shared" si="29"/>
        <v>0</v>
      </c>
      <c r="T61" s="33"/>
      <c r="U61" s="14"/>
      <c r="V61" s="14"/>
      <c r="W61" s="14"/>
      <c r="X61" s="14"/>
      <c r="Y61" s="14"/>
    </row>
    <row r="62" spans="1:25" ht="18.75" customHeight="1" x14ac:dyDescent="0.4">
      <c r="A62" s="42">
        <v>46</v>
      </c>
      <c r="B62" s="42">
        <v>1</v>
      </c>
      <c r="C62" s="42" t="s">
        <v>65</v>
      </c>
      <c r="D62" s="179"/>
      <c r="E62" s="179"/>
      <c r="F62" s="161"/>
      <c r="G62" s="34" t="s">
        <v>6</v>
      </c>
      <c r="H62" s="30" t="s">
        <v>113</v>
      </c>
      <c r="I62" s="19">
        <f>D190</f>
        <v>0</v>
      </c>
      <c r="J62" s="19">
        <f t="shared" si="20"/>
        <v>0</v>
      </c>
      <c r="K62" s="19">
        <f t="shared" si="21"/>
        <v>0</v>
      </c>
      <c r="L62" s="19">
        <f t="shared" si="22"/>
        <v>0</v>
      </c>
      <c r="M62" s="19">
        <f t="shared" si="23"/>
        <v>0</v>
      </c>
      <c r="N62" s="19">
        <f t="shared" si="24"/>
        <v>0</v>
      </c>
      <c r="O62" s="19">
        <f t="shared" si="25"/>
        <v>0</v>
      </c>
      <c r="P62" s="19">
        <f t="shared" si="26"/>
        <v>0</v>
      </c>
      <c r="Q62" s="19">
        <f t="shared" si="27"/>
        <v>0</v>
      </c>
      <c r="R62" s="19">
        <f t="shared" si="28"/>
        <v>0</v>
      </c>
      <c r="S62" s="20">
        <f t="shared" si="29"/>
        <v>0</v>
      </c>
      <c r="T62" s="33"/>
      <c r="U62" s="14"/>
      <c r="V62" s="14"/>
      <c r="W62" s="14"/>
      <c r="X62" s="14"/>
      <c r="Y62" s="14"/>
    </row>
    <row r="63" spans="1:25" ht="18.75" customHeight="1" thickBot="1" x14ac:dyDescent="0.45">
      <c r="A63" s="42">
        <v>47</v>
      </c>
      <c r="B63" s="42">
        <v>1</v>
      </c>
      <c r="C63" s="42" t="s">
        <v>66</v>
      </c>
      <c r="D63" s="179"/>
      <c r="E63" s="179"/>
      <c r="F63" s="161"/>
      <c r="G63" s="34" t="s">
        <v>7</v>
      </c>
      <c r="H63" s="31" t="s">
        <v>113</v>
      </c>
      <c r="I63" s="21">
        <f>D191</f>
        <v>0</v>
      </c>
      <c r="J63" s="21">
        <f t="shared" si="20"/>
        <v>0</v>
      </c>
      <c r="K63" s="21">
        <f t="shared" si="21"/>
        <v>0</v>
      </c>
      <c r="L63" s="21">
        <f t="shared" si="22"/>
        <v>0</v>
      </c>
      <c r="M63" s="21">
        <f t="shared" si="23"/>
        <v>0</v>
      </c>
      <c r="N63" s="21">
        <f t="shared" si="24"/>
        <v>0</v>
      </c>
      <c r="O63" s="21">
        <f t="shared" si="25"/>
        <v>0</v>
      </c>
      <c r="P63" s="21">
        <f t="shared" si="26"/>
        <v>0</v>
      </c>
      <c r="Q63" s="21">
        <f t="shared" si="27"/>
        <v>0</v>
      </c>
      <c r="R63" s="21">
        <f t="shared" si="28"/>
        <v>0</v>
      </c>
      <c r="S63" s="22">
        <f t="shared" si="29"/>
        <v>0</v>
      </c>
      <c r="T63" s="33"/>
      <c r="U63" s="14"/>
      <c r="V63" s="14"/>
      <c r="W63" s="14"/>
      <c r="X63" s="14"/>
      <c r="Y63" s="14"/>
    </row>
    <row r="64" spans="1:25" ht="18.75" customHeight="1" thickBot="1" x14ac:dyDescent="0.45">
      <c r="A64" s="42">
        <v>48</v>
      </c>
      <c r="B64" s="42">
        <v>1</v>
      </c>
      <c r="C64" s="42" t="s">
        <v>67</v>
      </c>
      <c r="D64" s="180"/>
      <c r="E64" s="180"/>
      <c r="F64" s="161"/>
      <c r="G64" s="35"/>
      <c r="H64" s="36"/>
      <c r="I64" s="37"/>
      <c r="J64" s="37"/>
      <c r="K64" s="37"/>
      <c r="L64" s="37"/>
      <c r="M64" s="36"/>
      <c r="N64" s="36"/>
      <c r="O64" s="36"/>
      <c r="P64" s="36"/>
      <c r="Q64" s="36"/>
      <c r="R64" s="36"/>
      <c r="S64" s="37"/>
      <c r="T64" s="38"/>
      <c r="U64" s="14"/>
      <c r="V64" s="14"/>
      <c r="W64" s="14"/>
      <c r="X64" s="14"/>
      <c r="Y64" s="14"/>
    </row>
    <row r="65" spans="1:25" ht="18.75" customHeight="1" thickBot="1" x14ac:dyDescent="0.4">
      <c r="A65" s="42">
        <v>49</v>
      </c>
      <c r="B65" s="42">
        <v>1</v>
      </c>
      <c r="C65" s="42" t="s">
        <v>68</v>
      </c>
      <c r="D65" s="180"/>
      <c r="E65" s="180"/>
      <c r="F65" s="161"/>
      <c r="G65" s="14"/>
      <c r="H65" s="14"/>
      <c r="I65" s="14"/>
      <c r="J65" s="14"/>
      <c r="K65" s="14"/>
      <c r="L65" s="14"/>
      <c r="M65" s="14"/>
      <c r="N65" s="14"/>
      <c r="O65" s="14"/>
      <c r="P65" s="14"/>
      <c r="Q65" s="14"/>
      <c r="R65" s="14"/>
      <c r="S65" s="14"/>
      <c r="T65" s="14"/>
      <c r="U65" s="14"/>
      <c r="V65" s="14"/>
      <c r="W65" s="14"/>
      <c r="X65" s="14"/>
      <c r="Y65" s="14"/>
    </row>
    <row r="66" spans="1:25" ht="18.75" customHeight="1" x14ac:dyDescent="0.35">
      <c r="A66" s="42">
        <v>50</v>
      </c>
      <c r="B66" s="42">
        <v>1</v>
      </c>
      <c r="C66" s="42" t="s">
        <v>69</v>
      </c>
      <c r="D66" s="180"/>
      <c r="E66" s="180"/>
      <c r="F66" s="161"/>
      <c r="G66" s="324" t="s">
        <v>405</v>
      </c>
      <c r="H66" s="325"/>
      <c r="I66" s="325"/>
      <c r="J66" s="325"/>
      <c r="K66" s="325"/>
      <c r="L66" s="325"/>
      <c r="M66" s="325"/>
      <c r="N66" s="325"/>
      <c r="O66" s="325"/>
      <c r="P66" s="325"/>
      <c r="Q66" s="325"/>
      <c r="R66" s="325"/>
      <c r="S66" s="325"/>
      <c r="T66" s="326"/>
      <c r="U66" s="14"/>
      <c r="V66" s="14"/>
      <c r="W66" s="14"/>
      <c r="X66" s="14"/>
      <c r="Y66" s="14"/>
    </row>
    <row r="67" spans="1:25" ht="18.75" customHeight="1" thickBot="1" x14ac:dyDescent="0.4">
      <c r="A67" s="42">
        <v>51</v>
      </c>
      <c r="B67" s="42">
        <v>1</v>
      </c>
      <c r="C67" s="42" t="s">
        <v>70</v>
      </c>
      <c r="D67" s="180"/>
      <c r="E67" s="180"/>
      <c r="F67" s="161"/>
      <c r="G67" s="327"/>
      <c r="H67" s="328"/>
      <c r="I67" s="328"/>
      <c r="J67" s="328"/>
      <c r="K67" s="328"/>
      <c r="L67" s="328"/>
      <c r="M67" s="328"/>
      <c r="N67" s="328"/>
      <c r="O67" s="328"/>
      <c r="P67" s="328"/>
      <c r="Q67" s="328"/>
      <c r="R67" s="328"/>
      <c r="S67" s="328"/>
      <c r="T67" s="329"/>
      <c r="U67" s="14"/>
      <c r="V67" s="14"/>
      <c r="W67" s="14"/>
      <c r="X67" s="14"/>
      <c r="Y67" s="14"/>
    </row>
    <row r="68" spans="1:25" ht="18.75" customHeight="1" x14ac:dyDescent="0.35">
      <c r="A68" s="42">
        <v>52</v>
      </c>
      <c r="B68" s="42">
        <v>1</v>
      </c>
      <c r="C68" s="42" t="s">
        <v>71</v>
      </c>
      <c r="D68" s="180"/>
      <c r="E68" s="180"/>
      <c r="F68" s="161"/>
      <c r="G68" s="332" t="s">
        <v>403</v>
      </c>
      <c r="H68" s="333"/>
      <c r="I68" s="304"/>
      <c r="J68" s="310" t="s">
        <v>105</v>
      </c>
      <c r="K68" s="306"/>
      <c r="L68" s="307"/>
      <c r="M68" s="310" t="s">
        <v>300</v>
      </c>
      <c r="N68" s="306"/>
      <c r="O68" s="306"/>
      <c r="P68" s="307"/>
      <c r="Q68" s="164" t="s">
        <v>301</v>
      </c>
      <c r="R68" s="318"/>
      <c r="S68" s="318"/>
      <c r="T68" s="319"/>
      <c r="U68" s="14"/>
      <c r="V68" s="14"/>
      <c r="W68" s="14"/>
      <c r="X68" s="14"/>
      <c r="Y68" s="14"/>
    </row>
    <row r="69" spans="1:25" ht="18.75" customHeight="1" thickBot="1" x14ac:dyDescent="0.4">
      <c r="A69" s="42">
        <v>53</v>
      </c>
      <c r="B69" s="42">
        <v>1</v>
      </c>
      <c r="C69" s="42" t="s">
        <v>72</v>
      </c>
      <c r="D69" s="180"/>
      <c r="E69" s="180"/>
      <c r="F69" s="161"/>
      <c r="G69" s="334"/>
      <c r="H69" s="335"/>
      <c r="I69" s="305"/>
      <c r="J69" s="311"/>
      <c r="K69" s="308"/>
      <c r="L69" s="309"/>
      <c r="M69" s="311"/>
      <c r="N69" s="308"/>
      <c r="O69" s="308"/>
      <c r="P69" s="309"/>
      <c r="Q69" s="330" t="s">
        <v>302</v>
      </c>
      <c r="R69" s="331"/>
      <c r="S69" s="322"/>
      <c r="T69" s="323"/>
      <c r="U69" s="14"/>
      <c r="V69" s="14"/>
      <c r="W69" s="14"/>
      <c r="X69" s="14"/>
      <c r="Y69" s="14"/>
    </row>
    <row r="70" spans="1:25" ht="18.75" customHeight="1" x14ac:dyDescent="0.35">
      <c r="A70" s="42">
        <v>54</v>
      </c>
      <c r="B70" s="42">
        <v>1</v>
      </c>
      <c r="C70" s="42" t="s">
        <v>73</v>
      </c>
      <c r="D70" s="180"/>
      <c r="E70" s="180"/>
      <c r="F70" s="161"/>
      <c r="G70" s="312" t="s">
        <v>122</v>
      </c>
      <c r="H70" s="313"/>
      <c r="I70" s="313"/>
      <c r="J70" s="313"/>
      <c r="K70" s="313"/>
      <c r="L70" s="313"/>
      <c r="M70" s="313"/>
      <c r="N70" s="313"/>
      <c r="O70" s="313"/>
      <c r="P70" s="313"/>
      <c r="Q70" s="313"/>
      <c r="R70" s="313"/>
      <c r="S70" s="313"/>
      <c r="T70" s="314"/>
      <c r="U70" s="14"/>
      <c r="V70" s="14"/>
      <c r="W70" s="14"/>
      <c r="X70" s="14"/>
      <c r="Y70" s="14"/>
    </row>
    <row r="71" spans="1:25" ht="18.75" customHeight="1" x14ac:dyDescent="0.35">
      <c r="A71" s="42">
        <v>55</v>
      </c>
      <c r="B71" s="42">
        <v>1</v>
      </c>
      <c r="C71" s="42" t="s">
        <v>74</v>
      </c>
      <c r="D71" s="180"/>
      <c r="E71" s="180"/>
      <c r="F71" s="161"/>
      <c r="G71" s="315"/>
      <c r="H71" s="316"/>
      <c r="I71" s="316"/>
      <c r="J71" s="316"/>
      <c r="K71" s="316"/>
      <c r="L71" s="316"/>
      <c r="M71" s="316"/>
      <c r="N71" s="316"/>
      <c r="O71" s="316"/>
      <c r="P71" s="316"/>
      <c r="Q71" s="316"/>
      <c r="R71" s="316"/>
      <c r="S71" s="316"/>
      <c r="T71" s="317"/>
      <c r="U71" s="14"/>
      <c r="V71" s="14"/>
      <c r="W71" s="14"/>
      <c r="X71" s="14"/>
      <c r="Y71" s="14"/>
    </row>
    <row r="72" spans="1:25" ht="18.75" customHeight="1" thickBot="1" x14ac:dyDescent="0.45">
      <c r="A72" s="42">
        <v>56</v>
      </c>
      <c r="B72" s="42">
        <v>1</v>
      </c>
      <c r="C72" s="42" t="s">
        <v>75</v>
      </c>
      <c r="D72" s="180"/>
      <c r="E72" s="180"/>
      <c r="F72" s="161"/>
      <c r="G72" s="32"/>
      <c r="H72" s="18">
        <v>1</v>
      </c>
      <c r="I72" s="18">
        <v>2</v>
      </c>
      <c r="J72" s="18">
        <v>3</v>
      </c>
      <c r="K72" s="18">
        <v>4</v>
      </c>
      <c r="L72" s="18">
        <v>5</v>
      </c>
      <c r="M72" s="18">
        <v>6</v>
      </c>
      <c r="N72" s="18">
        <v>7</v>
      </c>
      <c r="O72" s="18">
        <v>8</v>
      </c>
      <c r="P72" s="18">
        <v>9</v>
      </c>
      <c r="Q72" s="18">
        <v>10</v>
      </c>
      <c r="R72" s="18">
        <v>11</v>
      </c>
      <c r="S72" s="18">
        <v>12</v>
      </c>
      <c r="T72" s="33"/>
      <c r="U72" s="14"/>
      <c r="V72" s="14"/>
      <c r="W72" s="14"/>
      <c r="X72" s="14"/>
      <c r="Y72" s="14"/>
    </row>
    <row r="73" spans="1:25" ht="18.75" customHeight="1" x14ac:dyDescent="0.4">
      <c r="A73" s="42">
        <v>57</v>
      </c>
      <c r="B73" s="42">
        <v>1</v>
      </c>
      <c r="C73" s="42" t="s">
        <v>76</v>
      </c>
      <c r="D73" s="180"/>
      <c r="E73" s="180"/>
      <c r="F73" s="161"/>
      <c r="G73" s="34" t="s">
        <v>0</v>
      </c>
      <c r="H73" s="24" t="s">
        <v>111</v>
      </c>
      <c r="I73" s="25" t="s">
        <v>114</v>
      </c>
      <c r="J73" s="26">
        <f>D277</f>
        <v>0</v>
      </c>
      <c r="K73" s="26">
        <f>D285</f>
        <v>0</v>
      </c>
      <c r="L73" s="26">
        <f>D293</f>
        <v>0</v>
      </c>
      <c r="M73" s="26">
        <f>D301</f>
        <v>0</v>
      </c>
      <c r="N73" s="26">
        <f>D309</f>
        <v>0</v>
      </c>
      <c r="O73" s="26">
        <f>D317</f>
        <v>0</v>
      </c>
      <c r="P73" s="26">
        <f>D325</f>
        <v>0</v>
      </c>
      <c r="Q73" s="26">
        <f>D333</f>
        <v>0</v>
      </c>
      <c r="R73" s="26">
        <f>D341</f>
        <v>0</v>
      </c>
      <c r="S73" s="27">
        <f>D349</f>
        <v>0</v>
      </c>
      <c r="T73" s="33"/>
      <c r="U73" s="14"/>
      <c r="V73" s="14"/>
      <c r="W73" s="14"/>
      <c r="X73" s="14"/>
      <c r="Y73" s="14"/>
    </row>
    <row r="74" spans="1:25" ht="18.75" customHeight="1" x14ac:dyDescent="0.4">
      <c r="A74" s="42">
        <v>58</v>
      </c>
      <c r="B74" s="42">
        <v>1</v>
      </c>
      <c r="C74" s="42" t="s">
        <v>77</v>
      </c>
      <c r="D74" s="180"/>
      <c r="E74" s="180"/>
      <c r="F74" s="161"/>
      <c r="G74" s="34" t="s">
        <v>1</v>
      </c>
      <c r="H74" s="28" t="s">
        <v>111</v>
      </c>
      <c r="I74" s="2" t="s">
        <v>114</v>
      </c>
      <c r="J74" s="19">
        <f t="shared" ref="J74:J80" si="30">D278</f>
        <v>0</v>
      </c>
      <c r="K74" s="19">
        <f t="shared" ref="K74:K80" si="31">D286</f>
        <v>0</v>
      </c>
      <c r="L74" s="19">
        <f t="shared" ref="L74:L80" si="32">D294</f>
        <v>0</v>
      </c>
      <c r="M74" s="19">
        <f t="shared" ref="M74:M80" si="33">D302</f>
        <v>0</v>
      </c>
      <c r="N74" s="19">
        <f t="shared" ref="N74:N80" si="34">D310</f>
        <v>0</v>
      </c>
      <c r="O74" s="19">
        <f t="shared" ref="O74:O80" si="35">D318</f>
        <v>0</v>
      </c>
      <c r="P74" s="19">
        <f t="shared" ref="P74:P80" si="36">D326</f>
        <v>0</v>
      </c>
      <c r="Q74" s="19">
        <f t="shared" ref="Q74:Q80" si="37">D334</f>
        <v>0</v>
      </c>
      <c r="R74" s="19">
        <f t="shared" ref="R74:R80" si="38">D342</f>
        <v>0</v>
      </c>
      <c r="S74" s="20">
        <f t="shared" ref="S74:S80" si="39">D350</f>
        <v>0</v>
      </c>
      <c r="T74" s="33"/>
      <c r="U74" s="14"/>
      <c r="V74" s="14"/>
      <c r="W74" s="14"/>
      <c r="X74" s="14"/>
      <c r="Y74" s="14"/>
    </row>
    <row r="75" spans="1:25" ht="18.75" customHeight="1" x14ac:dyDescent="0.4">
      <c r="A75" s="42">
        <v>59</v>
      </c>
      <c r="B75" s="42">
        <v>1</v>
      </c>
      <c r="C75" s="42" t="s">
        <v>78</v>
      </c>
      <c r="D75" s="179"/>
      <c r="E75" s="179"/>
      <c r="F75" s="161"/>
      <c r="G75" s="34" t="s">
        <v>2</v>
      </c>
      <c r="H75" s="29" t="s">
        <v>112</v>
      </c>
      <c r="I75" s="2" t="s">
        <v>114</v>
      </c>
      <c r="J75" s="19">
        <f t="shared" si="30"/>
        <v>0</v>
      </c>
      <c r="K75" s="19">
        <f t="shared" si="31"/>
        <v>0</v>
      </c>
      <c r="L75" s="19">
        <f t="shared" si="32"/>
        <v>0</v>
      </c>
      <c r="M75" s="19">
        <f t="shared" si="33"/>
        <v>0</v>
      </c>
      <c r="N75" s="19">
        <f t="shared" si="34"/>
        <v>0</v>
      </c>
      <c r="O75" s="19">
        <f t="shared" si="35"/>
        <v>0</v>
      </c>
      <c r="P75" s="19">
        <f t="shared" si="36"/>
        <v>0</v>
      </c>
      <c r="Q75" s="19">
        <f t="shared" si="37"/>
        <v>0</v>
      </c>
      <c r="R75" s="19">
        <f t="shared" si="38"/>
        <v>0</v>
      </c>
      <c r="S75" s="20">
        <f t="shared" si="39"/>
        <v>0</v>
      </c>
      <c r="T75" s="33"/>
      <c r="U75" s="14"/>
      <c r="V75" s="14"/>
      <c r="W75" s="14"/>
      <c r="X75" s="14"/>
      <c r="Y75" s="14"/>
    </row>
    <row r="76" spans="1:25" ht="18.75" customHeight="1" x14ac:dyDescent="0.4">
      <c r="A76" s="42">
        <v>60</v>
      </c>
      <c r="B76" s="42">
        <v>1</v>
      </c>
      <c r="C76" s="42" t="s">
        <v>79</v>
      </c>
      <c r="D76" s="179"/>
      <c r="E76" s="179"/>
      <c r="F76" s="161"/>
      <c r="G76" s="34" t="s">
        <v>3</v>
      </c>
      <c r="H76" s="29" t="s">
        <v>112</v>
      </c>
      <c r="I76" s="19">
        <f>D272</f>
        <v>0</v>
      </c>
      <c r="J76" s="19">
        <f t="shared" si="30"/>
        <v>0</v>
      </c>
      <c r="K76" s="19">
        <f t="shared" si="31"/>
        <v>0</v>
      </c>
      <c r="L76" s="19">
        <f t="shared" si="32"/>
        <v>0</v>
      </c>
      <c r="M76" s="19">
        <f t="shared" si="33"/>
        <v>0</v>
      </c>
      <c r="N76" s="19">
        <f t="shared" si="34"/>
        <v>0</v>
      </c>
      <c r="O76" s="19">
        <f t="shared" si="35"/>
        <v>0</v>
      </c>
      <c r="P76" s="19">
        <f t="shared" si="36"/>
        <v>0</v>
      </c>
      <c r="Q76" s="19">
        <f t="shared" si="37"/>
        <v>0</v>
      </c>
      <c r="R76" s="19">
        <f t="shared" si="38"/>
        <v>0</v>
      </c>
      <c r="S76" s="20">
        <f t="shared" si="39"/>
        <v>0</v>
      </c>
      <c r="T76" s="33"/>
      <c r="U76" s="14"/>
      <c r="V76" s="14"/>
      <c r="W76" s="14"/>
      <c r="X76" s="14"/>
      <c r="Y76" s="14"/>
    </row>
    <row r="77" spans="1:25" ht="18.75" customHeight="1" x14ac:dyDescent="0.4">
      <c r="A77" s="42">
        <v>61</v>
      </c>
      <c r="B77" s="42">
        <v>1</v>
      </c>
      <c r="C77" s="42" t="s">
        <v>80</v>
      </c>
      <c r="D77" s="179"/>
      <c r="E77" s="179"/>
      <c r="F77" s="161"/>
      <c r="G77" s="34" t="s">
        <v>4</v>
      </c>
      <c r="H77" s="29" t="s">
        <v>112</v>
      </c>
      <c r="I77" s="19">
        <f>D273</f>
        <v>0</v>
      </c>
      <c r="J77" s="19">
        <f t="shared" si="30"/>
        <v>0</v>
      </c>
      <c r="K77" s="19">
        <f t="shared" si="31"/>
        <v>0</v>
      </c>
      <c r="L77" s="19">
        <f t="shared" si="32"/>
        <v>0</v>
      </c>
      <c r="M77" s="19">
        <f t="shared" si="33"/>
        <v>0</v>
      </c>
      <c r="N77" s="19">
        <f t="shared" si="34"/>
        <v>0</v>
      </c>
      <c r="O77" s="19">
        <f t="shared" si="35"/>
        <v>0</v>
      </c>
      <c r="P77" s="19">
        <f t="shared" si="36"/>
        <v>0</v>
      </c>
      <c r="Q77" s="19">
        <f t="shared" si="37"/>
        <v>0</v>
      </c>
      <c r="R77" s="19">
        <f t="shared" si="38"/>
        <v>0</v>
      </c>
      <c r="S77" s="20">
        <f t="shared" si="39"/>
        <v>0</v>
      </c>
      <c r="T77" s="33"/>
    </row>
    <row r="78" spans="1:25" ht="18.75" customHeight="1" x14ac:dyDescent="0.4">
      <c r="A78" s="42">
        <v>62</v>
      </c>
      <c r="B78" s="42">
        <v>1</v>
      </c>
      <c r="C78" s="42" t="s">
        <v>81</v>
      </c>
      <c r="D78" s="179"/>
      <c r="E78" s="179"/>
      <c r="F78" s="161"/>
      <c r="G78" s="34" t="s">
        <v>5</v>
      </c>
      <c r="H78" s="30" t="s">
        <v>113</v>
      </c>
      <c r="I78" s="19">
        <f>D274</f>
        <v>0</v>
      </c>
      <c r="J78" s="19">
        <f t="shared" si="30"/>
        <v>0</v>
      </c>
      <c r="K78" s="19">
        <f t="shared" si="31"/>
        <v>0</v>
      </c>
      <c r="L78" s="19">
        <f t="shared" si="32"/>
        <v>0</v>
      </c>
      <c r="M78" s="19">
        <f t="shared" si="33"/>
        <v>0</v>
      </c>
      <c r="N78" s="19">
        <f t="shared" si="34"/>
        <v>0</v>
      </c>
      <c r="O78" s="19">
        <f t="shared" si="35"/>
        <v>0</v>
      </c>
      <c r="P78" s="19">
        <f t="shared" si="36"/>
        <v>0</v>
      </c>
      <c r="Q78" s="19">
        <f t="shared" si="37"/>
        <v>0</v>
      </c>
      <c r="R78" s="19">
        <f t="shared" si="38"/>
        <v>0</v>
      </c>
      <c r="S78" s="20">
        <f t="shared" si="39"/>
        <v>0</v>
      </c>
      <c r="T78" s="33"/>
    </row>
    <row r="79" spans="1:25" ht="18.75" customHeight="1" x14ac:dyDescent="0.4">
      <c r="A79" s="42">
        <v>63</v>
      </c>
      <c r="B79" s="42">
        <v>1</v>
      </c>
      <c r="C79" s="42" t="s">
        <v>82</v>
      </c>
      <c r="D79" s="179"/>
      <c r="E79" s="179"/>
      <c r="F79" s="161"/>
      <c r="G79" s="34" t="s">
        <v>6</v>
      </c>
      <c r="H79" s="30" t="s">
        <v>113</v>
      </c>
      <c r="I79" s="19">
        <f>D275</f>
        <v>0</v>
      </c>
      <c r="J79" s="19">
        <f t="shared" si="30"/>
        <v>0</v>
      </c>
      <c r="K79" s="19">
        <f t="shared" si="31"/>
        <v>0</v>
      </c>
      <c r="L79" s="19">
        <f t="shared" si="32"/>
        <v>0</v>
      </c>
      <c r="M79" s="19">
        <f t="shared" si="33"/>
        <v>0</v>
      </c>
      <c r="N79" s="19">
        <f t="shared" si="34"/>
        <v>0</v>
      </c>
      <c r="O79" s="19">
        <f t="shared" si="35"/>
        <v>0</v>
      </c>
      <c r="P79" s="19">
        <f t="shared" si="36"/>
        <v>0</v>
      </c>
      <c r="Q79" s="19">
        <f t="shared" si="37"/>
        <v>0</v>
      </c>
      <c r="R79" s="19">
        <f t="shared" si="38"/>
        <v>0</v>
      </c>
      <c r="S79" s="20">
        <f t="shared" si="39"/>
        <v>0</v>
      </c>
      <c r="T79" s="33"/>
    </row>
    <row r="80" spans="1:25" ht="18.75" customHeight="1" thickBot="1" x14ac:dyDescent="0.45">
      <c r="A80" s="42">
        <v>64</v>
      </c>
      <c r="B80" s="42">
        <v>1</v>
      </c>
      <c r="C80" s="42" t="s">
        <v>83</v>
      </c>
      <c r="D80" s="179"/>
      <c r="E80" s="179"/>
      <c r="F80" s="161"/>
      <c r="G80" s="34" t="s">
        <v>7</v>
      </c>
      <c r="H80" s="31" t="s">
        <v>113</v>
      </c>
      <c r="I80" s="21">
        <f>D276</f>
        <v>0</v>
      </c>
      <c r="J80" s="21">
        <f t="shared" si="30"/>
        <v>0</v>
      </c>
      <c r="K80" s="21">
        <f t="shared" si="31"/>
        <v>0</v>
      </c>
      <c r="L80" s="21">
        <f t="shared" si="32"/>
        <v>0</v>
      </c>
      <c r="M80" s="21">
        <f t="shared" si="33"/>
        <v>0</v>
      </c>
      <c r="N80" s="21">
        <f t="shared" si="34"/>
        <v>0</v>
      </c>
      <c r="O80" s="21">
        <f t="shared" si="35"/>
        <v>0</v>
      </c>
      <c r="P80" s="21">
        <f t="shared" si="36"/>
        <v>0</v>
      </c>
      <c r="Q80" s="21">
        <f t="shared" si="37"/>
        <v>0</v>
      </c>
      <c r="R80" s="21">
        <f t="shared" si="38"/>
        <v>0</v>
      </c>
      <c r="S80" s="22">
        <f t="shared" si="39"/>
        <v>0</v>
      </c>
      <c r="T80" s="33"/>
    </row>
    <row r="81" spans="1:20" ht="18.75" customHeight="1" thickBot="1" x14ac:dyDescent="0.45">
      <c r="A81" s="42">
        <v>65</v>
      </c>
      <c r="B81" s="42">
        <v>1</v>
      </c>
      <c r="C81" s="42" t="s">
        <v>84</v>
      </c>
      <c r="D81" s="179"/>
      <c r="E81" s="179"/>
      <c r="F81" s="161"/>
      <c r="G81" s="35"/>
      <c r="H81" s="36"/>
      <c r="I81" s="37"/>
      <c r="J81" s="37"/>
      <c r="K81" s="37"/>
      <c r="L81" s="37"/>
      <c r="M81" s="36"/>
      <c r="N81" s="36"/>
      <c r="O81" s="36"/>
      <c r="P81" s="36"/>
      <c r="Q81" s="36"/>
      <c r="R81" s="36"/>
      <c r="S81" s="37"/>
      <c r="T81" s="38"/>
    </row>
    <row r="82" spans="1:20" ht="18.75" customHeight="1" thickBot="1" x14ac:dyDescent="0.4">
      <c r="A82" s="42">
        <v>66</v>
      </c>
      <c r="B82" s="42">
        <v>1</v>
      </c>
      <c r="C82" s="42" t="s">
        <v>85</v>
      </c>
      <c r="D82" s="179"/>
      <c r="E82" s="179"/>
      <c r="F82" s="161"/>
    </row>
    <row r="83" spans="1:20" ht="18.75" customHeight="1" x14ac:dyDescent="0.35">
      <c r="A83" s="42">
        <v>67</v>
      </c>
      <c r="B83" s="42">
        <v>1</v>
      </c>
      <c r="C83" s="42" t="s">
        <v>86</v>
      </c>
      <c r="D83" s="179"/>
      <c r="E83" s="179"/>
      <c r="F83" s="161"/>
      <c r="G83" s="324" t="s">
        <v>405</v>
      </c>
      <c r="H83" s="325"/>
      <c r="I83" s="325"/>
      <c r="J83" s="325"/>
      <c r="K83" s="325"/>
      <c r="L83" s="325"/>
      <c r="M83" s="325"/>
      <c r="N83" s="325"/>
      <c r="O83" s="325"/>
      <c r="P83" s="325"/>
      <c r="Q83" s="325"/>
      <c r="R83" s="325"/>
      <c r="S83" s="325"/>
      <c r="T83" s="326"/>
    </row>
    <row r="84" spans="1:20" ht="18.75" customHeight="1" thickBot="1" x14ac:dyDescent="0.4">
      <c r="A84" s="42">
        <v>68</v>
      </c>
      <c r="B84" s="42">
        <v>1</v>
      </c>
      <c r="C84" s="42" t="s">
        <v>87</v>
      </c>
      <c r="D84" s="179"/>
      <c r="E84" s="179"/>
      <c r="F84" s="161"/>
      <c r="G84" s="327"/>
      <c r="H84" s="328"/>
      <c r="I84" s="328"/>
      <c r="J84" s="328"/>
      <c r="K84" s="328"/>
      <c r="L84" s="328"/>
      <c r="M84" s="328"/>
      <c r="N84" s="328"/>
      <c r="O84" s="328"/>
      <c r="P84" s="328"/>
      <c r="Q84" s="328"/>
      <c r="R84" s="328"/>
      <c r="S84" s="328"/>
      <c r="T84" s="329"/>
    </row>
    <row r="85" spans="1:20" ht="18.75" customHeight="1" x14ac:dyDescent="0.35">
      <c r="A85" s="42">
        <v>69</v>
      </c>
      <c r="B85" s="42">
        <v>1</v>
      </c>
      <c r="C85" s="42" t="s">
        <v>88</v>
      </c>
      <c r="D85" s="179"/>
      <c r="E85" s="179"/>
      <c r="F85" s="161"/>
      <c r="G85" s="332" t="s">
        <v>403</v>
      </c>
      <c r="H85" s="333"/>
      <c r="I85" s="304"/>
      <c r="J85" s="310" t="s">
        <v>105</v>
      </c>
      <c r="K85" s="306"/>
      <c r="L85" s="307"/>
      <c r="M85" s="310" t="s">
        <v>300</v>
      </c>
      <c r="N85" s="306"/>
      <c r="O85" s="306"/>
      <c r="P85" s="307"/>
      <c r="Q85" s="164" t="s">
        <v>301</v>
      </c>
      <c r="R85" s="318"/>
      <c r="S85" s="318"/>
      <c r="T85" s="319"/>
    </row>
    <row r="86" spans="1:20" ht="18.75" customHeight="1" thickBot="1" x14ac:dyDescent="0.4">
      <c r="A86" s="42">
        <v>70</v>
      </c>
      <c r="B86" s="42">
        <v>1</v>
      </c>
      <c r="C86" s="42" t="s">
        <v>89</v>
      </c>
      <c r="D86" s="179"/>
      <c r="E86" s="179"/>
      <c r="F86" s="161"/>
      <c r="G86" s="334"/>
      <c r="H86" s="335"/>
      <c r="I86" s="305"/>
      <c r="J86" s="311"/>
      <c r="K86" s="308"/>
      <c r="L86" s="309"/>
      <c r="M86" s="311"/>
      <c r="N86" s="308"/>
      <c r="O86" s="308"/>
      <c r="P86" s="309"/>
      <c r="Q86" s="330" t="s">
        <v>302</v>
      </c>
      <c r="R86" s="331"/>
      <c r="S86" s="322"/>
      <c r="T86" s="323"/>
    </row>
    <row r="87" spans="1:20" ht="18.75" customHeight="1" x14ac:dyDescent="0.35">
      <c r="A87" s="42">
        <v>71</v>
      </c>
      <c r="B87" s="42">
        <v>1</v>
      </c>
      <c r="C87" s="42" t="s">
        <v>90</v>
      </c>
      <c r="D87" s="179"/>
      <c r="E87" s="179"/>
      <c r="F87" s="161"/>
      <c r="G87" s="312" t="s">
        <v>123</v>
      </c>
      <c r="H87" s="313"/>
      <c r="I87" s="313"/>
      <c r="J87" s="313"/>
      <c r="K87" s="313"/>
      <c r="L87" s="313"/>
      <c r="M87" s="313"/>
      <c r="N87" s="313"/>
      <c r="O87" s="313"/>
      <c r="P87" s="313"/>
      <c r="Q87" s="313"/>
      <c r="R87" s="313"/>
      <c r="S87" s="313"/>
      <c r="T87" s="314"/>
    </row>
    <row r="88" spans="1:20" ht="18.75" customHeight="1" x14ac:dyDescent="0.35">
      <c r="A88" s="42">
        <v>72</v>
      </c>
      <c r="B88" s="42">
        <v>1</v>
      </c>
      <c r="C88" s="42" t="s">
        <v>91</v>
      </c>
      <c r="D88" s="179"/>
      <c r="E88" s="179"/>
      <c r="F88" s="161"/>
      <c r="G88" s="315"/>
      <c r="H88" s="316"/>
      <c r="I88" s="316"/>
      <c r="J88" s="316"/>
      <c r="K88" s="316"/>
      <c r="L88" s="316"/>
      <c r="M88" s="316"/>
      <c r="N88" s="316"/>
      <c r="O88" s="316"/>
      <c r="P88" s="316"/>
      <c r="Q88" s="316"/>
      <c r="R88" s="316"/>
      <c r="S88" s="316"/>
      <c r="T88" s="317"/>
    </row>
    <row r="89" spans="1:20" ht="18.75" customHeight="1" thickBot="1" x14ac:dyDescent="0.45">
      <c r="A89" s="42">
        <v>73</v>
      </c>
      <c r="B89" s="42">
        <v>1</v>
      </c>
      <c r="C89" s="42" t="s">
        <v>92</v>
      </c>
      <c r="D89" s="179"/>
      <c r="E89" s="179"/>
      <c r="F89" s="161"/>
      <c r="G89" s="32"/>
      <c r="H89" s="18">
        <v>1</v>
      </c>
      <c r="I89" s="18">
        <v>2</v>
      </c>
      <c r="J89" s="18">
        <v>3</v>
      </c>
      <c r="K89" s="18">
        <v>4</v>
      </c>
      <c r="L89" s="18">
        <v>5</v>
      </c>
      <c r="M89" s="18">
        <v>6</v>
      </c>
      <c r="N89" s="18">
        <v>7</v>
      </c>
      <c r="O89" s="18">
        <v>8</v>
      </c>
      <c r="P89" s="18">
        <v>9</v>
      </c>
      <c r="Q89" s="18">
        <v>10</v>
      </c>
      <c r="R89" s="18">
        <v>11</v>
      </c>
      <c r="S89" s="18">
        <v>12</v>
      </c>
      <c r="T89" s="33"/>
    </row>
    <row r="90" spans="1:20" ht="18.75" customHeight="1" x14ac:dyDescent="0.4">
      <c r="A90" s="42">
        <v>74</v>
      </c>
      <c r="B90" s="42">
        <v>1</v>
      </c>
      <c r="C90" s="42" t="s">
        <v>93</v>
      </c>
      <c r="D90" s="179"/>
      <c r="E90" s="179"/>
      <c r="F90" s="161"/>
      <c r="G90" s="34" t="s">
        <v>0</v>
      </c>
      <c r="H90" s="24" t="s">
        <v>111</v>
      </c>
      <c r="I90" s="25" t="s">
        <v>114</v>
      </c>
      <c r="J90" s="26">
        <f>D362</f>
        <v>0</v>
      </c>
      <c r="K90" s="26">
        <f>D370</f>
        <v>0</v>
      </c>
      <c r="L90" s="26">
        <f>D378</f>
        <v>0</v>
      </c>
      <c r="M90" s="26">
        <f>D386</f>
        <v>0</v>
      </c>
      <c r="N90" s="26">
        <f>D394</f>
        <v>0</v>
      </c>
      <c r="O90" s="26">
        <f>D402</f>
        <v>0</v>
      </c>
      <c r="P90" s="26">
        <f>D410</f>
        <v>0</v>
      </c>
      <c r="Q90" s="26">
        <f>D418</f>
        <v>0</v>
      </c>
      <c r="R90" s="26">
        <f>D426</f>
        <v>0</v>
      </c>
      <c r="S90" s="27">
        <f>D434</f>
        <v>0</v>
      </c>
      <c r="T90" s="33"/>
    </row>
    <row r="91" spans="1:20" ht="18.75" customHeight="1" x14ac:dyDescent="0.4">
      <c r="A91" s="42">
        <v>75</v>
      </c>
      <c r="B91" s="42">
        <v>1</v>
      </c>
      <c r="C91" s="42" t="s">
        <v>94</v>
      </c>
      <c r="D91" s="179"/>
      <c r="E91" s="179"/>
      <c r="F91" s="161"/>
      <c r="G91" s="34" t="s">
        <v>1</v>
      </c>
      <c r="H91" s="28" t="s">
        <v>111</v>
      </c>
      <c r="I91" s="2" t="s">
        <v>114</v>
      </c>
      <c r="J91" s="19">
        <f t="shared" ref="J91:J97" si="40">D363</f>
        <v>0</v>
      </c>
      <c r="K91" s="19">
        <f t="shared" ref="K91:K97" si="41">D371</f>
        <v>0</v>
      </c>
      <c r="L91" s="19">
        <f t="shared" ref="L91:L97" si="42">D379</f>
        <v>0</v>
      </c>
      <c r="M91" s="19">
        <f t="shared" ref="M91:M97" si="43">D387</f>
        <v>0</v>
      </c>
      <c r="N91" s="19">
        <f t="shared" ref="N91:N97" si="44">D395</f>
        <v>0</v>
      </c>
      <c r="O91" s="19">
        <f t="shared" ref="O91:O97" si="45">D403</f>
        <v>0</v>
      </c>
      <c r="P91" s="19">
        <f t="shared" ref="P91:P97" si="46">D411</f>
        <v>0</v>
      </c>
      <c r="Q91" s="19">
        <f t="shared" ref="Q91:Q97" si="47">D419</f>
        <v>0</v>
      </c>
      <c r="R91" s="19">
        <f t="shared" ref="R91:R97" si="48">D427</f>
        <v>0</v>
      </c>
      <c r="S91" s="20">
        <f t="shared" ref="S91:S97" si="49">D435</f>
        <v>0</v>
      </c>
      <c r="T91" s="33"/>
    </row>
    <row r="92" spans="1:20" ht="18.75" customHeight="1" x14ac:dyDescent="0.4">
      <c r="A92" s="42">
        <v>76</v>
      </c>
      <c r="B92" s="42">
        <v>1</v>
      </c>
      <c r="C92" s="42" t="s">
        <v>95</v>
      </c>
      <c r="D92" s="179"/>
      <c r="E92" s="179"/>
      <c r="F92" s="161"/>
      <c r="G92" s="34" t="s">
        <v>2</v>
      </c>
      <c r="H92" s="29" t="s">
        <v>112</v>
      </c>
      <c r="I92" s="2" t="s">
        <v>114</v>
      </c>
      <c r="J92" s="19">
        <f t="shared" si="40"/>
        <v>0</v>
      </c>
      <c r="K92" s="19">
        <f t="shared" si="41"/>
        <v>0</v>
      </c>
      <c r="L92" s="19">
        <f t="shared" si="42"/>
        <v>0</v>
      </c>
      <c r="M92" s="19">
        <f t="shared" si="43"/>
        <v>0</v>
      </c>
      <c r="N92" s="19">
        <f t="shared" si="44"/>
        <v>0</v>
      </c>
      <c r="O92" s="19">
        <f t="shared" si="45"/>
        <v>0</v>
      </c>
      <c r="P92" s="19">
        <f t="shared" si="46"/>
        <v>0</v>
      </c>
      <c r="Q92" s="19">
        <f t="shared" si="47"/>
        <v>0</v>
      </c>
      <c r="R92" s="19">
        <f t="shared" si="48"/>
        <v>0</v>
      </c>
      <c r="S92" s="20">
        <f t="shared" si="49"/>
        <v>0</v>
      </c>
      <c r="T92" s="33"/>
    </row>
    <row r="93" spans="1:20" ht="18.75" customHeight="1" x14ac:dyDescent="0.4">
      <c r="A93" s="42">
        <v>77</v>
      </c>
      <c r="B93" s="42">
        <v>1</v>
      </c>
      <c r="C93" s="42" t="s">
        <v>96</v>
      </c>
      <c r="D93" s="179"/>
      <c r="E93" s="179"/>
      <c r="F93" s="161"/>
      <c r="G93" s="34" t="s">
        <v>3</v>
      </c>
      <c r="H93" s="29" t="s">
        <v>112</v>
      </c>
      <c r="I93" s="19">
        <f>D357</f>
        <v>0</v>
      </c>
      <c r="J93" s="19">
        <f t="shared" si="40"/>
        <v>0</v>
      </c>
      <c r="K93" s="19">
        <f t="shared" si="41"/>
        <v>0</v>
      </c>
      <c r="L93" s="19">
        <f t="shared" si="42"/>
        <v>0</v>
      </c>
      <c r="M93" s="19">
        <f t="shared" si="43"/>
        <v>0</v>
      </c>
      <c r="N93" s="19">
        <f t="shared" si="44"/>
        <v>0</v>
      </c>
      <c r="O93" s="19">
        <f t="shared" si="45"/>
        <v>0</v>
      </c>
      <c r="P93" s="19">
        <f t="shared" si="46"/>
        <v>0</v>
      </c>
      <c r="Q93" s="19">
        <f t="shared" si="47"/>
        <v>0</v>
      </c>
      <c r="R93" s="19">
        <f t="shared" si="48"/>
        <v>0</v>
      </c>
      <c r="S93" s="20">
        <f t="shared" si="49"/>
        <v>0</v>
      </c>
      <c r="T93" s="33"/>
    </row>
    <row r="94" spans="1:20" ht="18.75" customHeight="1" x14ac:dyDescent="0.4">
      <c r="A94" s="42">
        <v>78</v>
      </c>
      <c r="B94" s="42">
        <v>1</v>
      </c>
      <c r="C94" s="42" t="s">
        <v>97</v>
      </c>
      <c r="D94" s="180"/>
      <c r="E94" s="180"/>
      <c r="F94" s="161"/>
      <c r="G94" s="34" t="s">
        <v>4</v>
      </c>
      <c r="H94" s="29" t="s">
        <v>112</v>
      </c>
      <c r="I94" s="19">
        <f>D358</f>
        <v>0</v>
      </c>
      <c r="J94" s="19">
        <f t="shared" si="40"/>
        <v>0</v>
      </c>
      <c r="K94" s="19">
        <f t="shared" si="41"/>
        <v>0</v>
      </c>
      <c r="L94" s="19">
        <f t="shared" si="42"/>
        <v>0</v>
      </c>
      <c r="M94" s="19">
        <f t="shared" si="43"/>
        <v>0</v>
      </c>
      <c r="N94" s="19">
        <f t="shared" si="44"/>
        <v>0</v>
      </c>
      <c r="O94" s="19">
        <f t="shared" si="45"/>
        <v>0</v>
      </c>
      <c r="P94" s="19">
        <f t="shared" si="46"/>
        <v>0</v>
      </c>
      <c r="Q94" s="19">
        <f t="shared" si="47"/>
        <v>0</v>
      </c>
      <c r="R94" s="19">
        <f t="shared" si="48"/>
        <v>0</v>
      </c>
      <c r="S94" s="20">
        <f t="shared" si="49"/>
        <v>0</v>
      </c>
      <c r="T94" s="33"/>
    </row>
    <row r="95" spans="1:20" ht="18.75" customHeight="1" x14ac:dyDescent="0.4">
      <c r="A95" s="42">
        <v>79</v>
      </c>
      <c r="B95" s="42">
        <v>1</v>
      </c>
      <c r="C95" s="42" t="s">
        <v>98</v>
      </c>
      <c r="D95" s="180"/>
      <c r="E95" s="180"/>
      <c r="F95" s="161"/>
      <c r="G95" s="34" t="s">
        <v>5</v>
      </c>
      <c r="H95" s="30" t="s">
        <v>113</v>
      </c>
      <c r="I95" s="19">
        <f>D359</f>
        <v>0</v>
      </c>
      <c r="J95" s="19">
        <f t="shared" si="40"/>
        <v>0</v>
      </c>
      <c r="K95" s="19">
        <f t="shared" si="41"/>
        <v>0</v>
      </c>
      <c r="L95" s="19">
        <f t="shared" si="42"/>
        <v>0</v>
      </c>
      <c r="M95" s="19">
        <f t="shared" si="43"/>
        <v>0</v>
      </c>
      <c r="N95" s="19">
        <f t="shared" si="44"/>
        <v>0</v>
      </c>
      <c r="O95" s="19">
        <f t="shared" si="45"/>
        <v>0</v>
      </c>
      <c r="P95" s="19">
        <f t="shared" si="46"/>
        <v>0</v>
      </c>
      <c r="Q95" s="19">
        <f t="shared" si="47"/>
        <v>0</v>
      </c>
      <c r="R95" s="19">
        <f t="shared" si="48"/>
        <v>0</v>
      </c>
      <c r="S95" s="20">
        <f t="shared" si="49"/>
        <v>0</v>
      </c>
      <c r="T95" s="33"/>
    </row>
    <row r="96" spans="1:20" ht="18.75" customHeight="1" x14ac:dyDescent="0.4">
      <c r="A96" s="42">
        <v>80</v>
      </c>
      <c r="B96" s="42">
        <v>1</v>
      </c>
      <c r="C96" s="42" t="s">
        <v>99</v>
      </c>
      <c r="D96" s="180"/>
      <c r="E96" s="180"/>
      <c r="F96" s="161"/>
      <c r="G96" s="34" t="s">
        <v>6</v>
      </c>
      <c r="H96" s="30" t="s">
        <v>113</v>
      </c>
      <c r="I96" s="19">
        <f>D360</f>
        <v>0</v>
      </c>
      <c r="J96" s="19">
        <f t="shared" si="40"/>
        <v>0</v>
      </c>
      <c r="K96" s="19">
        <f t="shared" si="41"/>
        <v>0</v>
      </c>
      <c r="L96" s="19">
        <f t="shared" si="42"/>
        <v>0</v>
      </c>
      <c r="M96" s="19">
        <f t="shared" si="43"/>
        <v>0</v>
      </c>
      <c r="N96" s="19">
        <f t="shared" si="44"/>
        <v>0</v>
      </c>
      <c r="O96" s="19">
        <f t="shared" si="45"/>
        <v>0</v>
      </c>
      <c r="P96" s="19">
        <f t="shared" si="46"/>
        <v>0</v>
      </c>
      <c r="Q96" s="19">
        <f t="shared" si="47"/>
        <v>0</v>
      </c>
      <c r="R96" s="19">
        <f t="shared" si="48"/>
        <v>0</v>
      </c>
      <c r="S96" s="20">
        <f t="shared" si="49"/>
        <v>0</v>
      </c>
      <c r="T96" s="33"/>
    </row>
    <row r="97" spans="1:20" ht="18.75" customHeight="1" thickBot="1" x14ac:dyDescent="0.45">
      <c r="A97" s="42">
        <v>81</v>
      </c>
      <c r="B97" s="42">
        <v>1</v>
      </c>
      <c r="C97" s="42" t="s">
        <v>100</v>
      </c>
      <c r="D97" s="180"/>
      <c r="E97" s="180"/>
      <c r="F97" s="9"/>
      <c r="G97" s="34" t="s">
        <v>7</v>
      </c>
      <c r="H97" s="31" t="s">
        <v>113</v>
      </c>
      <c r="I97" s="21">
        <f>D361</f>
        <v>0</v>
      </c>
      <c r="J97" s="21">
        <f t="shared" si="40"/>
        <v>0</v>
      </c>
      <c r="K97" s="21">
        <f t="shared" si="41"/>
        <v>0</v>
      </c>
      <c r="L97" s="21">
        <f t="shared" si="42"/>
        <v>0</v>
      </c>
      <c r="M97" s="21">
        <f t="shared" si="43"/>
        <v>0</v>
      </c>
      <c r="N97" s="21">
        <f t="shared" si="44"/>
        <v>0</v>
      </c>
      <c r="O97" s="21">
        <f t="shared" si="45"/>
        <v>0</v>
      </c>
      <c r="P97" s="21">
        <f t="shared" si="46"/>
        <v>0</v>
      </c>
      <c r="Q97" s="21">
        <f t="shared" si="47"/>
        <v>0</v>
      </c>
      <c r="R97" s="21">
        <f t="shared" si="48"/>
        <v>0</v>
      </c>
      <c r="S97" s="22">
        <f t="shared" si="49"/>
        <v>0</v>
      </c>
      <c r="T97" s="33"/>
    </row>
    <row r="98" spans="1:20" ht="18.75" customHeight="1" thickBot="1" x14ac:dyDescent="0.45">
      <c r="A98" s="42">
        <v>82</v>
      </c>
      <c r="B98" s="42">
        <v>1</v>
      </c>
      <c r="C98" s="42" t="s">
        <v>101</v>
      </c>
      <c r="D98" s="180"/>
      <c r="E98" s="180"/>
      <c r="F98" s="9"/>
      <c r="G98" s="35"/>
      <c r="H98" s="36"/>
      <c r="I98" s="37"/>
      <c r="J98" s="37"/>
      <c r="K98" s="37"/>
      <c r="L98" s="37"/>
      <c r="M98" s="36"/>
      <c r="N98" s="36"/>
      <c r="O98" s="36"/>
      <c r="P98" s="36"/>
      <c r="Q98" s="36"/>
      <c r="R98" s="36"/>
      <c r="S98" s="37"/>
      <c r="T98" s="38"/>
    </row>
    <row r="99" spans="1:20" ht="18.75" customHeight="1" thickBot="1" x14ac:dyDescent="0.4">
      <c r="A99" s="42">
        <v>83</v>
      </c>
      <c r="B99" s="42">
        <v>1</v>
      </c>
      <c r="C99" s="42" t="s">
        <v>102</v>
      </c>
      <c r="D99" s="180"/>
      <c r="E99" s="180"/>
      <c r="F99" s="9"/>
    </row>
    <row r="100" spans="1:20" ht="18.75" customHeight="1" x14ac:dyDescent="0.35">
      <c r="A100" s="42">
        <v>84</v>
      </c>
      <c r="B100" s="42">
        <v>1</v>
      </c>
      <c r="C100" s="42" t="s">
        <v>103</v>
      </c>
      <c r="D100" s="180"/>
      <c r="E100" s="180"/>
      <c r="F100" s="9"/>
      <c r="G100" s="324" t="s">
        <v>405</v>
      </c>
      <c r="H100" s="325"/>
      <c r="I100" s="325"/>
      <c r="J100" s="325"/>
      <c r="K100" s="325"/>
      <c r="L100" s="325"/>
      <c r="M100" s="325"/>
      <c r="N100" s="325"/>
      <c r="O100" s="325"/>
      <c r="P100" s="325"/>
      <c r="Q100" s="325"/>
      <c r="R100" s="325"/>
      <c r="S100" s="325"/>
      <c r="T100" s="326"/>
    </row>
    <row r="101" spans="1:20" ht="18.75" customHeight="1" thickBot="1" x14ac:dyDescent="0.4">
      <c r="A101" s="42">
        <v>85</v>
      </c>
      <c r="B101" s="42">
        <v>1</v>
      </c>
      <c r="C101" s="42" t="s">
        <v>104</v>
      </c>
      <c r="D101" s="180"/>
      <c r="E101" s="180"/>
      <c r="F101" s="9"/>
      <c r="G101" s="327"/>
      <c r="H101" s="328"/>
      <c r="I101" s="328"/>
      <c r="J101" s="328"/>
      <c r="K101" s="328"/>
      <c r="L101" s="328"/>
      <c r="M101" s="328"/>
      <c r="N101" s="328"/>
      <c r="O101" s="328"/>
      <c r="P101" s="328"/>
      <c r="Q101" s="328"/>
      <c r="R101" s="328"/>
      <c r="S101" s="328"/>
      <c r="T101" s="329"/>
    </row>
    <row r="102" spans="1:20" ht="18.75" customHeight="1" x14ac:dyDescent="0.35">
      <c r="A102" s="42">
        <v>86</v>
      </c>
      <c r="B102" s="42">
        <v>2</v>
      </c>
      <c r="C102" s="43" t="s">
        <v>20</v>
      </c>
      <c r="D102" s="180"/>
      <c r="E102" s="180"/>
      <c r="G102" s="332" t="s">
        <v>403</v>
      </c>
      <c r="H102" s="333"/>
      <c r="I102" s="304"/>
      <c r="J102" s="310" t="s">
        <v>105</v>
      </c>
      <c r="K102" s="306"/>
      <c r="L102" s="307"/>
      <c r="M102" s="310" t="s">
        <v>300</v>
      </c>
      <c r="N102" s="306"/>
      <c r="O102" s="306"/>
      <c r="P102" s="307"/>
      <c r="Q102" s="164" t="s">
        <v>301</v>
      </c>
      <c r="R102" s="318"/>
      <c r="S102" s="318"/>
      <c r="T102" s="319"/>
    </row>
    <row r="103" spans="1:20" ht="18.75" customHeight="1" thickBot="1" x14ac:dyDescent="0.4">
      <c r="A103" s="42">
        <v>87</v>
      </c>
      <c r="B103" s="42">
        <v>2</v>
      </c>
      <c r="C103" s="42" t="s">
        <v>21</v>
      </c>
      <c r="D103" s="180"/>
      <c r="E103" s="180"/>
      <c r="G103" s="334"/>
      <c r="H103" s="335"/>
      <c r="I103" s="305"/>
      <c r="J103" s="311"/>
      <c r="K103" s="308"/>
      <c r="L103" s="309"/>
      <c r="M103" s="311"/>
      <c r="N103" s="308"/>
      <c r="O103" s="308"/>
      <c r="P103" s="309"/>
      <c r="Q103" s="330" t="s">
        <v>302</v>
      </c>
      <c r="R103" s="331"/>
      <c r="S103" s="322"/>
      <c r="T103" s="323"/>
    </row>
    <row r="104" spans="1:20" ht="18.75" customHeight="1" x14ac:dyDescent="0.35">
      <c r="A104" s="42">
        <v>88</v>
      </c>
      <c r="B104" s="42">
        <v>2</v>
      </c>
      <c r="C104" s="42" t="s">
        <v>22</v>
      </c>
      <c r="D104" s="180"/>
      <c r="E104" s="180"/>
      <c r="G104" s="312" t="s">
        <v>124</v>
      </c>
      <c r="H104" s="313"/>
      <c r="I104" s="313"/>
      <c r="J104" s="313"/>
      <c r="K104" s="313"/>
      <c r="L104" s="313"/>
      <c r="M104" s="313"/>
      <c r="N104" s="313"/>
      <c r="O104" s="313"/>
      <c r="P104" s="313"/>
      <c r="Q104" s="313"/>
      <c r="R104" s="313"/>
      <c r="S104" s="313"/>
      <c r="T104" s="314"/>
    </row>
    <row r="105" spans="1:20" ht="18.75" customHeight="1" x14ac:dyDescent="0.35">
      <c r="A105" s="42">
        <v>89</v>
      </c>
      <c r="B105" s="42">
        <v>2</v>
      </c>
      <c r="C105" s="42" t="s">
        <v>23</v>
      </c>
      <c r="D105" s="180"/>
      <c r="E105" s="180"/>
      <c r="G105" s="315"/>
      <c r="H105" s="316"/>
      <c r="I105" s="316"/>
      <c r="J105" s="316"/>
      <c r="K105" s="316"/>
      <c r="L105" s="316"/>
      <c r="M105" s="316"/>
      <c r="N105" s="316"/>
      <c r="O105" s="316"/>
      <c r="P105" s="316"/>
      <c r="Q105" s="316"/>
      <c r="R105" s="316"/>
      <c r="S105" s="316"/>
      <c r="T105" s="317"/>
    </row>
    <row r="106" spans="1:20" ht="18.75" customHeight="1" thickBot="1" x14ac:dyDescent="0.45">
      <c r="A106" s="42">
        <v>90</v>
      </c>
      <c r="B106" s="42">
        <v>2</v>
      </c>
      <c r="C106" s="42" t="s">
        <v>24</v>
      </c>
      <c r="D106" s="180"/>
      <c r="E106" s="180"/>
      <c r="G106" s="32"/>
      <c r="H106" s="18">
        <v>1</v>
      </c>
      <c r="I106" s="18">
        <v>2</v>
      </c>
      <c r="J106" s="18">
        <v>3</v>
      </c>
      <c r="K106" s="18">
        <v>4</v>
      </c>
      <c r="L106" s="18">
        <v>5</v>
      </c>
      <c r="M106" s="18">
        <v>6</v>
      </c>
      <c r="N106" s="18">
        <v>7</v>
      </c>
      <c r="O106" s="18">
        <v>8</v>
      </c>
      <c r="P106" s="18">
        <v>9</v>
      </c>
      <c r="Q106" s="18">
        <v>10</v>
      </c>
      <c r="R106" s="18">
        <v>11</v>
      </c>
      <c r="S106" s="18">
        <v>12</v>
      </c>
      <c r="T106" s="33"/>
    </row>
    <row r="107" spans="1:20" ht="18.75" customHeight="1" x14ac:dyDescent="0.4">
      <c r="A107" s="42">
        <v>91</v>
      </c>
      <c r="B107" s="42">
        <v>2</v>
      </c>
      <c r="C107" s="42" t="s">
        <v>25</v>
      </c>
      <c r="D107" s="180"/>
      <c r="E107" s="180"/>
      <c r="G107" s="34" t="s">
        <v>0</v>
      </c>
      <c r="H107" s="24" t="s">
        <v>111</v>
      </c>
      <c r="I107" s="25" t="s">
        <v>114</v>
      </c>
      <c r="J107" s="26">
        <f>D447</f>
        <v>0</v>
      </c>
      <c r="K107" s="26">
        <f>D455</f>
        <v>0</v>
      </c>
      <c r="L107" s="26">
        <f>D463</f>
        <v>0</v>
      </c>
      <c r="M107" s="26">
        <f>D471</f>
        <v>0</v>
      </c>
      <c r="N107" s="26">
        <f>D479</f>
        <v>0</v>
      </c>
      <c r="O107" s="26">
        <f>D487</f>
        <v>0</v>
      </c>
      <c r="P107" s="26">
        <f>D495</f>
        <v>0</v>
      </c>
      <c r="Q107" s="26">
        <f>D503</f>
        <v>0</v>
      </c>
      <c r="R107" s="26">
        <f>D511</f>
        <v>0</v>
      </c>
      <c r="S107" s="27">
        <f>D519</f>
        <v>0</v>
      </c>
      <c r="T107" s="33"/>
    </row>
    <row r="108" spans="1:20" ht="18.75" customHeight="1" x14ac:dyDescent="0.4">
      <c r="A108" s="42">
        <v>92</v>
      </c>
      <c r="B108" s="42">
        <v>2</v>
      </c>
      <c r="C108" s="42" t="s">
        <v>26</v>
      </c>
      <c r="D108" s="180"/>
      <c r="E108" s="180"/>
      <c r="G108" s="34" t="s">
        <v>1</v>
      </c>
      <c r="H108" s="28" t="s">
        <v>111</v>
      </c>
      <c r="I108" s="2" t="s">
        <v>114</v>
      </c>
      <c r="J108" s="19">
        <f t="shared" ref="J108:J114" si="50">D448</f>
        <v>0</v>
      </c>
      <c r="K108" s="19">
        <f t="shared" ref="K108:K114" si="51">D456</f>
        <v>0</v>
      </c>
      <c r="L108" s="19">
        <f t="shared" ref="L108:L114" si="52">D464</f>
        <v>0</v>
      </c>
      <c r="M108" s="19">
        <f t="shared" ref="M108:M114" si="53">D472</f>
        <v>0</v>
      </c>
      <c r="N108" s="19">
        <f t="shared" ref="N108:N114" si="54">D480</f>
        <v>0</v>
      </c>
      <c r="O108" s="19">
        <f t="shared" ref="O108:O114" si="55">D488</f>
        <v>0</v>
      </c>
      <c r="P108" s="19">
        <f t="shared" ref="P108:P114" si="56">D496</f>
        <v>0</v>
      </c>
      <c r="Q108" s="19">
        <f t="shared" ref="Q108:Q114" si="57">D504</f>
        <v>0</v>
      </c>
      <c r="R108" s="19">
        <f t="shared" ref="R108:R114" si="58">D512</f>
        <v>0</v>
      </c>
      <c r="S108" s="20">
        <f t="shared" ref="S108:S114" si="59">D520</f>
        <v>0</v>
      </c>
      <c r="T108" s="33"/>
    </row>
    <row r="109" spans="1:20" ht="18.75" customHeight="1" x14ac:dyDescent="0.4">
      <c r="A109" s="42">
        <v>93</v>
      </c>
      <c r="B109" s="42">
        <v>2</v>
      </c>
      <c r="C109" s="42" t="s">
        <v>27</v>
      </c>
      <c r="D109" s="180"/>
      <c r="E109" s="180"/>
      <c r="G109" s="34" t="s">
        <v>2</v>
      </c>
      <c r="H109" s="29" t="s">
        <v>112</v>
      </c>
      <c r="I109" s="2" t="s">
        <v>114</v>
      </c>
      <c r="J109" s="19">
        <f t="shared" si="50"/>
        <v>0</v>
      </c>
      <c r="K109" s="19">
        <f t="shared" si="51"/>
        <v>0</v>
      </c>
      <c r="L109" s="19">
        <f t="shared" si="52"/>
        <v>0</v>
      </c>
      <c r="M109" s="19">
        <f t="shared" si="53"/>
        <v>0</v>
      </c>
      <c r="N109" s="19">
        <f t="shared" si="54"/>
        <v>0</v>
      </c>
      <c r="O109" s="19">
        <f t="shared" si="55"/>
        <v>0</v>
      </c>
      <c r="P109" s="19">
        <f t="shared" si="56"/>
        <v>0</v>
      </c>
      <c r="Q109" s="19">
        <f t="shared" si="57"/>
        <v>0</v>
      </c>
      <c r="R109" s="19">
        <f t="shared" si="58"/>
        <v>0</v>
      </c>
      <c r="S109" s="20">
        <f t="shared" si="59"/>
        <v>0</v>
      </c>
      <c r="T109" s="33"/>
    </row>
    <row r="110" spans="1:20" ht="18.75" customHeight="1" x14ac:dyDescent="0.4">
      <c r="A110" s="42">
        <v>94</v>
      </c>
      <c r="B110" s="42">
        <v>2</v>
      </c>
      <c r="C110" s="42" t="s">
        <v>28</v>
      </c>
      <c r="D110" s="180"/>
      <c r="E110" s="180"/>
      <c r="G110" s="34" t="s">
        <v>3</v>
      </c>
      <c r="H110" s="29" t="s">
        <v>112</v>
      </c>
      <c r="I110" s="19">
        <f>D442</f>
        <v>0</v>
      </c>
      <c r="J110" s="19">
        <f t="shared" si="50"/>
        <v>0</v>
      </c>
      <c r="K110" s="19">
        <f t="shared" si="51"/>
        <v>0</v>
      </c>
      <c r="L110" s="19">
        <f t="shared" si="52"/>
        <v>0</v>
      </c>
      <c r="M110" s="19">
        <f t="shared" si="53"/>
        <v>0</v>
      </c>
      <c r="N110" s="19">
        <f t="shared" si="54"/>
        <v>0</v>
      </c>
      <c r="O110" s="19">
        <f t="shared" si="55"/>
        <v>0</v>
      </c>
      <c r="P110" s="19">
        <f t="shared" si="56"/>
        <v>0</v>
      </c>
      <c r="Q110" s="19">
        <f t="shared" si="57"/>
        <v>0</v>
      </c>
      <c r="R110" s="19">
        <f t="shared" si="58"/>
        <v>0</v>
      </c>
      <c r="S110" s="20">
        <f t="shared" si="59"/>
        <v>0</v>
      </c>
      <c r="T110" s="33"/>
    </row>
    <row r="111" spans="1:20" ht="18.75" customHeight="1" x14ac:dyDescent="0.4">
      <c r="A111" s="42">
        <v>95</v>
      </c>
      <c r="B111" s="42">
        <v>2</v>
      </c>
      <c r="C111" s="42" t="s">
        <v>29</v>
      </c>
      <c r="D111" s="180"/>
      <c r="E111" s="180"/>
      <c r="G111" s="34" t="s">
        <v>4</v>
      </c>
      <c r="H111" s="29" t="s">
        <v>112</v>
      </c>
      <c r="I111" s="19">
        <f>D443</f>
        <v>0</v>
      </c>
      <c r="J111" s="19">
        <f t="shared" si="50"/>
        <v>0</v>
      </c>
      <c r="K111" s="19">
        <f t="shared" si="51"/>
        <v>0</v>
      </c>
      <c r="L111" s="19">
        <f t="shared" si="52"/>
        <v>0</v>
      </c>
      <c r="M111" s="19">
        <f t="shared" si="53"/>
        <v>0</v>
      </c>
      <c r="N111" s="19">
        <f t="shared" si="54"/>
        <v>0</v>
      </c>
      <c r="O111" s="19">
        <f t="shared" si="55"/>
        <v>0</v>
      </c>
      <c r="P111" s="19">
        <f t="shared" si="56"/>
        <v>0</v>
      </c>
      <c r="Q111" s="19">
        <f t="shared" si="57"/>
        <v>0</v>
      </c>
      <c r="R111" s="19">
        <f t="shared" si="58"/>
        <v>0</v>
      </c>
      <c r="S111" s="20">
        <f t="shared" si="59"/>
        <v>0</v>
      </c>
      <c r="T111" s="33"/>
    </row>
    <row r="112" spans="1:20" ht="18.75" customHeight="1" x14ac:dyDescent="0.4">
      <c r="A112" s="42">
        <v>96</v>
      </c>
      <c r="B112" s="42">
        <v>2</v>
      </c>
      <c r="C112" s="42" t="s">
        <v>30</v>
      </c>
      <c r="D112" s="180"/>
      <c r="E112" s="180"/>
      <c r="G112" s="34" t="s">
        <v>5</v>
      </c>
      <c r="H112" s="30" t="s">
        <v>113</v>
      </c>
      <c r="I112" s="19">
        <f>D444</f>
        <v>0</v>
      </c>
      <c r="J112" s="19">
        <f t="shared" si="50"/>
        <v>0</v>
      </c>
      <c r="K112" s="19">
        <f t="shared" si="51"/>
        <v>0</v>
      </c>
      <c r="L112" s="19">
        <f t="shared" si="52"/>
        <v>0</v>
      </c>
      <c r="M112" s="19">
        <f t="shared" si="53"/>
        <v>0</v>
      </c>
      <c r="N112" s="19">
        <f t="shared" si="54"/>
        <v>0</v>
      </c>
      <c r="O112" s="19">
        <f t="shared" si="55"/>
        <v>0</v>
      </c>
      <c r="P112" s="19">
        <f t="shared" si="56"/>
        <v>0</v>
      </c>
      <c r="Q112" s="19">
        <f t="shared" si="57"/>
        <v>0</v>
      </c>
      <c r="R112" s="19">
        <f t="shared" si="58"/>
        <v>0</v>
      </c>
      <c r="S112" s="20">
        <f t="shared" si="59"/>
        <v>0</v>
      </c>
      <c r="T112" s="33"/>
    </row>
    <row r="113" spans="1:20" ht="18.75" customHeight="1" x14ac:dyDescent="0.4">
      <c r="A113" s="42">
        <v>97</v>
      </c>
      <c r="B113" s="42">
        <v>2</v>
      </c>
      <c r="C113" s="42" t="s">
        <v>31</v>
      </c>
      <c r="D113" s="180"/>
      <c r="E113" s="180"/>
      <c r="G113" s="34" t="s">
        <v>6</v>
      </c>
      <c r="H113" s="30" t="s">
        <v>113</v>
      </c>
      <c r="I113" s="19">
        <f>D445</f>
        <v>0</v>
      </c>
      <c r="J113" s="19">
        <f t="shared" si="50"/>
        <v>0</v>
      </c>
      <c r="K113" s="19">
        <f t="shared" si="51"/>
        <v>0</v>
      </c>
      <c r="L113" s="19">
        <f t="shared" si="52"/>
        <v>0</v>
      </c>
      <c r="M113" s="19">
        <f t="shared" si="53"/>
        <v>0</v>
      </c>
      <c r="N113" s="19">
        <f t="shared" si="54"/>
        <v>0</v>
      </c>
      <c r="O113" s="19">
        <f t="shared" si="55"/>
        <v>0</v>
      </c>
      <c r="P113" s="19">
        <f t="shared" si="56"/>
        <v>0</v>
      </c>
      <c r="Q113" s="19">
        <f t="shared" si="57"/>
        <v>0</v>
      </c>
      <c r="R113" s="19">
        <f t="shared" si="58"/>
        <v>0</v>
      </c>
      <c r="S113" s="20">
        <f t="shared" si="59"/>
        <v>0</v>
      </c>
      <c r="T113" s="33"/>
    </row>
    <row r="114" spans="1:20" ht="18.75" customHeight="1" thickBot="1" x14ac:dyDescent="0.45">
      <c r="A114" s="42">
        <v>98</v>
      </c>
      <c r="B114" s="42">
        <v>2</v>
      </c>
      <c r="C114" s="42" t="s">
        <v>32</v>
      </c>
      <c r="D114" s="180"/>
      <c r="E114" s="180"/>
      <c r="G114" s="34" t="s">
        <v>7</v>
      </c>
      <c r="H114" s="31" t="s">
        <v>113</v>
      </c>
      <c r="I114" s="21">
        <f>D446</f>
        <v>0</v>
      </c>
      <c r="J114" s="21">
        <f t="shared" si="50"/>
        <v>0</v>
      </c>
      <c r="K114" s="21">
        <f t="shared" si="51"/>
        <v>0</v>
      </c>
      <c r="L114" s="21">
        <f t="shared" si="52"/>
        <v>0</v>
      </c>
      <c r="M114" s="21">
        <f t="shared" si="53"/>
        <v>0</v>
      </c>
      <c r="N114" s="21">
        <f t="shared" si="54"/>
        <v>0</v>
      </c>
      <c r="O114" s="21">
        <f t="shared" si="55"/>
        <v>0</v>
      </c>
      <c r="P114" s="21">
        <f t="shared" si="56"/>
        <v>0</v>
      </c>
      <c r="Q114" s="21">
        <f t="shared" si="57"/>
        <v>0</v>
      </c>
      <c r="R114" s="21">
        <f t="shared" si="58"/>
        <v>0</v>
      </c>
      <c r="S114" s="22">
        <f t="shared" si="59"/>
        <v>0</v>
      </c>
      <c r="T114" s="33"/>
    </row>
    <row r="115" spans="1:20" ht="18.75" customHeight="1" thickBot="1" x14ac:dyDescent="0.45">
      <c r="A115" s="42">
        <v>99</v>
      </c>
      <c r="B115" s="42">
        <v>2</v>
      </c>
      <c r="C115" s="42" t="s">
        <v>33</v>
      </c>
      <c r="D115" s="180"/>
      <c r="E115" s="180"/>
      <c r="G115" s="35"/>
      <c r="H115" s="36"/>
      <c r="I115" s="37"/>
      <c r="J115" s="37"/>
      <c r="K115" s="37"/>
      <c r="L115" s="37"/>
      <c r="M115" s="36"/>
      <c r="N115" s="36"/>
      <c r="O115" s="36"/>
      <c r="P115" s="36"/>
      <c r="Q115" s="36"/>
      <c r="R115" s="36"/>
      <c r="S115" s="37"/>
      <c r="T115" s="38"/>
    </row>
    <row r="116" spans="1:20" ht="18.75" customHeight="1" thickBot="1" x14ac:dyDescent="0.4">
      <c r="A116" s="42">
        <v>100</v>
      </c>
      <c r="B116" s="42">
        <v>2</v>
      </c>
      <c r="C116" s="42" t="s">
        <v>34</v>
      </c>
      <c r="D116" s="180"/>
      <c r="E116" s="180"/>
    </row>
    <row r="117" spans="1:20" ht="18.75" customHeight="1" x14ac:dyDescent="0.35">
      <c r="A117" s="42">
        <v>101</v>
      </c>
      <c r="B117" s="42">
        <v>2</v>
      </c>
      <c r="C117" s="42" t="s">
        <v>35</v>
      </c>
      <c r="D117" s="180"/>
      <c r="E117" s="180"/>
      <c r="G117" s="324" t="s">
        <v>405</v>
      </c>
      <c r="H117" s="325"/>
      <c r="I117" s="325"/>
      <c r="J117" s="325"/>
      <c r="K117" s="325"/>
      <c r="L117" s="325"/>
      <c r="M117" s="325"/>
      <c r="N117" s="325"/>
      <c r="O117" s="325"/>
      <c r="P117" s="325"/>
      <c r="Q117" s="325"/>
      <c r="R117" s="325"/>
      <c r="S117" s="325"/>
      <c r="T117" s="326"/>
    </row>
    <row r="118" spans="1:20" ht="18.75" customHeight="1" thickBot="1" x14ac:dyDescent="0.4">
      <c r="A118" s="42">
        <v>102</v>
      </c>
      <c r="B118" s="42">
        <v>2</v>
      </c>
      <c r="C118" s="42" t="s">
        <v>36</v>
      </c>
      <c r="D118" s="180"/>
      <c r="E118" s="180"/>
      <c r="G118" s="327"/>
      <c r="H118" s="328"/>
      <c r="I118" s="328"/>
      <c r="J118" s="328"/>
      <c r="K118" s="328"/>
      <c r="L118" s="328"/>
      <c r="M118" s="328"/>
      <c r="N118" s="328"/>
      <c r="O118" s="328"/>
      <c r="P118" s="328"/>
      <c r="Q118" s="328"/>
      <c r="R118" s="328"/>
      <c r="S118" s="328"/>
      <c r="T118" s="329"/>
    </row>
    <row r="119" spans="1:20" ht="18.75" customHeight="1" x14ac:dyDescent="0.35">
      <c r="A119" s="42">
        <v>103</v>
      </c>
      <c r="B119" s="42">
        <v>2</v>
      </c>
      <c r="C119" s="42" t="s">
        <v>37</v>
      </c>
      <c r="D119" s="180"/>
      <c r="E119" s="180"/>
      <c r="G119" s="332" t="s">
        <v>403</v>
      </c>
      <c r="H119" s="333"/>
      <c r="I119" s="304"/>
      <c r="J119" s="310" t="s">
        <v>105</v>
      </c>
      <c r="K119" s="306"/>
      <c r="L119" s="307"/>
      <c r="M119" s="310" t="s">
        <v>300</v>
      </c>
      <c r="N119" s="306"/>
      <c r="O119" s="306"/>
      <c r="P119" s="307"/>
      <c r="Q119" s="164" t="s">
        <v>301</v>
      </c>
      <c r="R119" s="318"/>
      <c r="S119" s="318"/>
      <c r="T119" s="319"/>
    </row>
    <row r="120" spans="1:20" ht="18.75" customHeight="1" thickBot="1" x14ac:dyDescent="0.4">
      <c r="A120" s="42">
        <v>104</v>
      </c>
      <c r="B120" s="42">
        <v>2</v>
      </c>
      <c r="C120" s="42" t="s">
        <v>38</v>
      </c>
      <c r="D120" s="180"/>
      <c r="E120" s="180"/>
      <c r="G120" s="334"/>
      <c r="H120" s="335"/>
      <c r="I120" s="305"/>
      <c r="J120" s="311"/>
      <c r="K120" s="308"/>
      <c r="L120" s="309"/>
      <c r="M120" s="311"/>
      <c r="N120" s="308"/>
      <c r="O120" s="308"/>
      <c r="P120" s="309"/>
      <c r="Q120" s="330" t="s">
        <v>302</v>
      </c>
      <c r="R120" s="331"/>
      <c r="S120" s="322"/>
      <c r="T120" s="323"/>
    </row>
    <row r="121" spans="1:20" ht="18.75" customHeight="1" x14ac:dyDescent="0.35">
      <c r="A121" s="42">
        <v>105</v>
      </c>
      <c r="B121" s="42">
        <v>2</v>
      </c>
      <c r="C121" s="42" t="s">
        <v>39</v>
      </c>
      <c r="D121" s="180"/>
      <c r="E121" s="180"/>
      <c r="G121" s="312" t="s">
        <v>125</v>
      </c>
      <c r="H121" s="313"/>
      <c r="I121" s="313"/>
      <c r="J121" s="313"/>
      <c r="K121" s="313"/>
      <c r="L121" s="313"/>
      <c r="M121" s="313"/>
      <c r="N121" s="313"/>
      <c r="O121" s="313"/>
      <c r="P121" s="313"/>
      <c r="Q121" s="313"/>
      <c r="R121" s="313"/>
      <c r="S121" s="313"/>
      <c r="T121" s="314"/>
    </row>
    <row r="122" spans="1:20" ht="18.75" customHeight="1" x14ac:dyDescent="0.35">
      <c r="A122" s="42">
        <v>106</v>
      </c>
      <c r="B122" s="42">
        <v>2</v>
      </c>
      <c r="C122" s="42" t="s">
        <v>40</v>
      </c>
      <c r="D122" s="180"/>
      <c r="E122" s="180"/>
      <c r="G122" s="315"/>
      <c r="H122" s="316"/>
      <c r="I122" s="316"/>
      <c r="J122" s="316"/>
      <c r="K122" s="316"/>
      <c r="L122" s="316"/>
      <c r="M122" s="316"/>
      <c r="N122" s="316"/>
      <c r="O122" s="316"/>
      <c r="P122" s="316"/>
      <c r="Q122" s="316"/>
      <c r="R122" s="316"/>
      <c r="S122" s="316"/>
      <c r="T122" s="317"/>
    </row>
    <row r="123" spans="1:20" ht="18.75" customHeight="1" thickBot="1" x14ac:dyDescent="0.45">
      <c r="A123" s="42">
        <v>107</v>
      </c>
      <c r="B123" s="42">
        <v>2</v>
      </c>
      <c r="C123" s="42" t="s">
        <v>41</v>
      </c>
      <c r="D123" s="180"/>
      <c r="E123" s="180"/>
      <c r="G123" s="32"/>
      <c r="H123" s="18">
        <v>1</v>
      </c>
      <c r="I123" s="18">
        <v>2</v>
      </c>
      <c r="J123" s="18">
        <v>3</v>
      </c>
      <c r="K123" s="18">
        <v>4</v>
      </c>
      <c r="L123" s="18">
        <v>5</v>
      </c>
      <c r="M123" s="18">
        <v>6</v>
      </c>
      <c r="N123" s="18">
        <v>7</v>
      </c>
      <c r="O123" s="18">
        <v>8</v>
      </c>
      <c r="P123" s="18">
        <v>9</v>
      </c>
      <c r="Q123" s="18">
        <v>10</v>
      </c>
      <c r="R123" s="18">
        <v>11</v>
      </c>
      <c r="S123" s="18">
        <v>12</v>
      </c>
      <c r="T123" s="33"/>
    </row>
    <row r="124" spans="1:20" ht="18.75" customHeight="1" x14ac:dyDescent="0.4">
      <c r="A124" s="42">
        <v>108</v>
      </c>
      <c r="B124" s="42">
        <v>2</v>
      </c>
      <c r="C124" s="42" t="s">
        <v>42</v>
      </c>
      <c r="D124" s="180"/>
      <c r="E124" s="180"/>
      <c r="G124" s="34" t="s">
        <v>0</v>
      </c>
      <c r="H124" s="24" t="s">
        <v>111</v>
      </c>
      <c r="I124" s="25" t="s">
        <v>114</v>
      </c>
      <c r="J124" s="26">
        <f>D532</f>
        <v>0</v>
      </c>
      <c r="K124" s="26">
        <f>D540</f>
        <v>0</v>
      </c>
      <c r="L124" s="26">
        <f>D548</f>
        <v>0</v>
      </c>
      <c r="M124" s="26">
        <f>D556</f>
        <v>0</v>
      </c>
      <c r="N124" s="26">
        <f>D564</f>
        <v>0</v>
      </c>
      <c r="O124" s="26">
        <f>D572</f>
        <v>0</v>
      </c>
      <c r="P124" s="26">
        <f>D580</f>
        <v>0</v>
      </c>
      <c r="Q124" s="26">
        <f>D588</f>
        <v>0</v>
      </c>
      <c r="R124" s="26">
        <f>D596</f>
        <v>0</v>
      </c>
      <c r="S124" s="27">
        <f>D604</f>
        <v>0</v>
      </c>
      <c r="T124" s="33"/>
    </row>
    <row r="125" spans="1:20" ht="18.75" customHeight="1" x14ac:dyDescent="0.4">
      <c r="A125" s="42">
        <v>109</v>
      </c>
      <c r="B125" s="42">
        <v>2</v>
      </c>
      <c r="C125" s="42" t="s">
        <v>43</v>
      </c>
      <c r="D125" s="180"/>
      <c r="E125" s="180"/>
      <c r="G125" s="34" t="s">
        <v>1</v>
      </c>
      <c r="H125" s="28" t="s">
        <v>111</v>
      </c>
      <c r="I125" s="2" t="s">
        <v>114</v>
      </c>
      <c r="J125" s="19">
        <f t="shared" ref="J125:J131" si="60">D533</f>
        <v>0</v>
      </c>
      <c r="K125" s="19">
        <f t="shared" ref="K125:K131" si="61">D541</f>
        <v>0</v>
      </c>
      <c r="L125" s="19">
        <f t="shared" ref="L125:L131" si="62">D549</f>
        <v>0</v>
      </c>
      <c r="M125" s="19">
        <f t="shared" ref="M125:M131" si="63">D557</f>
        <v>0</v>
      </c>
      <c r="N125" s="19">
        <f t="shared" ref="N125:N131" si="64">D565</f>
        <v>0</v>
      </c>
      <c r="O125" s="19">
        <f t="shared" ref="O125:O131" si="65">D573</f>
        <v>0</v>
      </c>
      <c r="P125" s="19">
        <f t="shared" ref="P125:P131" si="66">D581</f>
        <v>0</v>
      </c>
      <c r="Q125" s="19">
        <f t="shared" ref="Q125:Q131" si="67">D589</f>
        <v>0</v>
      </c>
      <c r="R125" s="19">
        <f t="shared" ref="R125:R131" si="68">D597</f>
        <v>0</v>
      </c>
      <c r="S125" s="20">
        <f t="shared" ref="S125:S130" si="69">D605</f>
        <v>0</v>
      </c>
      <c r="T125" s="33"/>
    </row>
    <row r="126" spans="1:20" ht="18.75" customHeight="1" x14ac:dyDescent="0.4">
      <c r="A126" s="42">
        <v>110</v>
      </c>
      <c r="B126" s="42">
        <v>2</v>
      </c>
      <c r="C126" s="42" t="s">
        <v>44</v>
      </c>
      <c r="D126" s="180"/>
      <c r="E126" s="180"/>
      <c r="G126" s="34" t="s">
        <v>2</v>
      </c>
      <c r="H126" s="29" t="s">
        <v>112</v>
      </c>
      <c r="I126" s="2" t="s">
        <v>114</v>
      </c>
      <c r="J126" s="19">
        <f t="shared" si="60"/>
        <v>0</v>
      </c>
      <c r="K126" s="19">
        <f t="shared" si="61"/>
        <v>0</v>
      </c>
      <c r="L126" s="19">
        <f t="shared" si="62"/>
        <v>0</v>
      </c>
      <c r="M126" s="19">
        <f t="shared" si="63"/>
        <v>0</v>
      </c>
      <c r="N126" s="19">
        <f t="shared" si="64"/>
        <v>0</v>
      </c>
      <c r="O126" s="19">
        <f t="shared" si="65"/>
        <v>0</v>
      </c>
      <c r="P126" s="19">
        <f t="shared" si="66"/>
        <v>0</v>
      </c>
      <c r="Q126" s="19">
        <f t="shared" si="67"/>
        <v>0</v>
      </c>
      <c r="R126" s="19">
        <f t="shared" si="68"/>
        <v>0</v>
      </c>
      <c r="S126" s="20">
        <f t="shared" si="69"/>
        <v>0</v>
      </c>
      <c r="T126" s="33"/>
    </row>
    <row r="127" spans="1:20" ht="18.75" customHeight="1" x14ac:dyDescent="0.4">
      <c r="A127" s="42">
        <v>111</v>
      </c>
      <c r="B127" s="42">
        <v>2</v>
      </c>
      <c r="C127" s="42" t="s">
        <v>45</v>
      </c>
      <c r="D127" s="180"/>
      <c r="E127" s="180"/>
      <c r="G127" s="34" t="s">
        <v>3</v>
      </c>
      <c r="H127" s="29" t="s">
        <v>112</v>
      </c>
      <c r="I127" s="19">
        <f>D527</f>
        <v>0</v>
      </c>
      <c r="J127" s="19">
        <f t="shared" si="60"/>
        <v>0</v>
      </c>
      <c r="K127" s="19">
        <f t="shared" si="61"/>
        <v>0</v>
      </c>
      <c r="L127" s="19">
        <f t="shared" si="62"/>
        <v>0</v>
      </c>
      <c r="M127" s="19">
        <f t="shared" si="63"/>
        <v>0</v>
      </c>
      <c r="N127" s="19">
        <f t="shared" si="64"/>
        <v>0</v>
      </c>
      <c r="O127" s="19">
        <f t="shared" si="65"/>
        <v>0</v>
      </c>
      <c r="P127" s="19">
        <f t="shared" si="66"/>
        <v>0</v>
      </c>
      <c r="Q127" s="19">
        <f t="shared" si="67"/>
        <v>0</v>
      </c>
      <c r="R127" s="19">
        <f t="shared" si="68"/>
        <v>0</v>
      </c>
      <c r="S127" s="20">
        <f t="shared" si="69"/>
        <v>0</v>
      </c>
      <c r="T127" s="33"/>
    </row>
    <row r="128" spans="1:20" ht="18.75" customHeight="1" x14ac:dyDescent="0.4">
      <c r="A128" s="42">
        <v>112</v>
      </c>
      <c r="B128" s="42">
        <v>2</v>
      </c>
      <c r="C128" s="42" t="s">
        <v>46</v>
      </c>
      <c r="D128" s="180"/>
      <c r="E128" s="180"/>
      <c r="G128" s="34" t="s">
        <v>4</v>
      </c>
      <c r="H128" s="29" t="s">
        <v>112</v>
      </c>
      <c r="I128" s="19">
        <f>D528</f>
        <v>0</v>
      </c>
      <c r="J128" s="19">
        <f t="shared" si="60"/>
        <v>0</v>
      </c>
      <c r="K128" s="19">
        <f t="shared" si="61"/>
        <v>0</v>
      </c>
      <c r="L128" s="19">
        <f t="shared" si="62"/>
        <v>0</v>
      </c>
      <c r="M128" s="19">
        <f t="shared" si="63"/>
        <v>0</v>
      </c>
      <c r="N128" s="19">
        <f t="shared" si="64"/>
        <v>0</v>
      </c>
      <c r="O128" s="19">
        <f t="shared" si="65"/>
        <v>0</v>
      </c>
      <c r="P128" s="19">
        <f t="shared" si="66"/>
        <v>0</v>
      </c>
      <c r="Q128" s="19">
        <f t="shared" si="67"/>
        <v>0</v>
      </c>
      <c r="R128" s="19">
        <f t="shared" si="68"/>
        <v>0</v>
      </c>
      <c r="S128" s="20">
        <f t="shared" si="69"/>
        <v>0</v>
      </c>
      <c r="T128" s="33"/>
    </row>
    <row r="129" spans="1:20" ht="18.75" customHeight="1" x14ac:dyDescent="0.4">
      <c r="A129" s="42">
        <v>113</v>
      </c>
      <c r="B129" s="42">
        <v>2</v>
      </c>
      <c r="C129" s="42" t="s">
        <v>47</v>
      </c>
      <c r="D129" s="180"/>
      <c r="E129" s="180"/>
      <c r="G129" s="34" t="s">
        <v>5</v>
      </c>
      <c r="H129" s="30" t="s">
        <v>113</v>
      </c>
      <c r="I129" s="19">
        <f>D529</f>
        <v>0</v>
      </c>
      <c r="J129" s="19">
        <f t="shared" si="60"/>
        <v>0</v>
      </c>
      <c r="K129" s="19">
        <f t="shared" si="61"/>
        <v>0</v>
      </c>
      <c r="L129" s="19">
        <f t="shared" si="62"/>
        <v>0</v>
      </c>
      <c r="M129" s="19">
        <f t="shared" si="63"/>
        <v>0</v>
      </c>
      <c r="N129" s="19">
        <f t="shared" si="64"/>
        <v>0</v>
      </c>
      <c r="O129" s="19">
        <f t="shared" si="65"/>
        <v>0</v>
      </c>
      <c r="P129" s="19">
        <f t="shared" si="66"/>
        <v>0</v>
      </c>
      <c r="Q129" s="19">
        <f t="shared" si="67"/>
        <v>0</v>
      </c>
      <c r="R129" s="19">
        <f t="shared" si="68"/>
        <v>0</v>
      </c>
      <c r="S129" s="20">
        <f t="shared" si="69"/>
        <v>0</v>
      </c>
      <c r="T129" s="33"/>
    </row>
    <row r="130" spans="1:20" ht="18.75" customHeight="1" x14ac:dyDescent="0.4">
      <c r="A130" s="42">
        <v>114</v>
      </c>
      <c r="B130" s="42">
        <v>2</v>
      </c>
      <c r="C130" s="42" t="s">
        <v>48</v>
      </c>
      <c r="D130" s="180"/>
      <c r="E130" s="180"/>
      <c r="G130" s="34" t="s">
        <v>6</v>
      </c>
      <c r="H130" s="30" t="s">
        <v>113</v>
      </c>
      <c r="I130" s="19">
        <f>D530</f>
        <v>0</v>
      </c>
      <c r="J130" s="19">
        <f t="shared" si="60"/>
        <v>0</v>
      </c>
      <c r="K130" s="19">
        <f t="shared" si="61"/>
        <v>0</v>
      </c>
      <c r="L130" s="19">
        <f t="shared" si="62"/>
        <v>0</v>
      </c>
      <c r="M130" s="19">
        <f t="shared" si="63"/>
        <v>0</v>
      </c>
      <c r="N130" s="19">
        <f t="shared" si="64"/>
        <v>0</v>
      </c>
      <c r="O130" s="19">
        <f t="shared" si="65"/>
        <v>0</v>
      </c>
      <c r="P130" s="19">
        <f t="shared" si="66"/>
        <v>0</v>
      </c>
      <c r="Q130" s="19">
        <f t="shared" si="67"/>
        <v>0</v>
      </c>
      <c r="R130" s="19">
        <f t="shared" si="68"/>
        <v>0</v>
      </c>
      <c r="S130" s="20">
        <f t="shared" si="69"/>
        <v>0</v>
      </c>
      <c r="T130" s="33"/>
    </row>
    <row r="131" spans="1:20" ht="18.75" customHeight="1" thickBot="1" x14ac:dyDescent="0.45">
      <c r="A131" s="42">
        <v>115</v>
      </c>
      <c r="B131" s="42">
        <v>2</v>
      </c>
      <c r="C131" s="42" t="s">
        <v>49</v>
      </c>
      <c r="D131" s="180"/>
      <c r="E131" s="180"/>
      <c r="G131" s="34" t="s">
        <v>7</v>
      </c>
      <c r="H131" s="31" t="s">
        <v>113</v>
      </c>
      <c r="I131" s="21">
        <f>D531</f>
        <v>0</v>
      </c>
      <c r="J131" s="21">
        <f t="shared" si="60"/>
        <v>0</v>
      </c>
      <c r="K131" s="21">
        <f t="shared" si="61"/>
        <v>0</v>
      </c>
      <c r="L131" s="21">
        <f t="shared" si="62"/>
        <v>0</v>
      </c>
      <c r="M131" s="21">
        <f t="shared" si="63"/>
        <v>0</v>
      </c>
      <c r="N131" s="21">
        <f t="shared" si="64"/>
        <v>0</v>
      </c>
      <c r="O131" s="21">
        <f t="shared" si="65"/>
        <v>0</v>
      </c>
      <c r="P131" s="21">
        <f t="shared" si="66"/>
        <v>0</v>
      </c>
      <c r="Q131" s="21">
        <f t="shared" si="67"/>
        <v>0</v>
      </c>
      <c r="R131" s="21">
        <f t="shared" si="68"/>
        <v>0</v>
      </c>
      <c r="S131" s="22">
        <f>D611</f>
        <v>0</v>
      </c>
      <c r="T131" s="33"/>
    </row>
    <row r="132" spans="1:20" ht="18.75" customHeight="1" thickBot="1" x14ac:dyDescent="0.45">
      <c r="A132" s="42">
        <v>116</v>
      </c>
      <c r="B132" s="42">
        <v>2</v>
      </c>
      <c r="C132" s="42" t="s">
        <v>50</v>
      </c>
      <c r="D132" s="180"/>
      <c r="E132" s="180"/>
      <c r="G132" s="35"/>
      <c r="H132" s="36"/>
      <c r="I132" s="37"/>
      <c r="J132" s="37"/>
      <c r="K132" s="37"/>
      <c r="L132" s="37"/>
      <c r="M132" s="36"/>
      <c r="N132" s="36"/>
      <c r="O132" s="36"/>
      <c r="P132" s="36"/>
      <c r="Q132" s="36"/>
      <c r="R132" s="36"/>
      <c r="S132" s="37"/>
      <c r="T132" s="38"/>
    </row>
    <row r="133" spans="1:20" ht="18.75" customHeight="1" thickBot="1" x14ac:dyDescent="0.4">
      <c r="A133" s="42">
        <v>117</v>
      </c>
      <c r="B133" s="42">
        <v>2</v>
      </c>
      <c r="C133" s="42" t="s">
        <v>51</v>
      </c>
      <c r="D133" s="180"/>
      <c r="E133" s="180"/>
    </row>
    <row r="134" spans="1:20" ht="18.75" customHeight="1" x14ac:dyDescent="0.35">
      <c r="A134" s="42">
        <v>118</v>
      </c>
      <c r="B134" s="42">
        <v>2</v>
      </c>
      <c r="C134" s="42" t="s">
        <v>52</v>
      </c>
      <c r="D134" s="180"/>
      <c r="E134" s="180"/>
      <c r="G134" s="324" t="s">
        <v>405</v>
      </c>
      <c r="H134" s="325"/>
      <c r="I134" s="325"/>
      <c r="J134" s="325"/>
      <c r="K134" s="325"/>
      <c r="L134" s="325"/>
      <c r="M134" s="325"/>
      <c r="N134" s="325"/>
      <c r="O134" s="325"/>
      <c r="P134" s="325"/>
      <c r="Q134" s="325"/>
      <c r="R134" s="325"/>
      <c r="S134" s="325"/>
      <c r="T134" s="326"/>
    </row>
    <row r="135" spans="1:20" ht="18.75" customHeight="1" thickBot="1" x14ac:dyDescent="0.4">
      <c r="A135" s="42">
        <v>119</v>
      </c>
      <c r="B135" s="42">
        <v>2</v>
      </c>
      <c r="C135" s="42" t="s">
        <v>53</v>
      </c>
      <c r="D135" s="179"/>
      <c r="E135" s="179"/>
      <c r="G135" s="327"/>
      <c r="H135" s="328"/>
      <c r="I135" s="328"/>
      <c r="J135" s="328"/>
      <c r="K135" s="328"/>
      <c r="L135" s="328"/>
      <c r="M135" s="328"/>
      <c r="N135" s="328"/>
      <c r="O135" s="328"/>
      <c r="P135" s="328"/>
      <c r="Q135" s="328"/>
      <c r="R135" s="328"/>
      <c r="S135" s="328"/>
      <c r="T135" s="329"/>
    </row>
    <row r="136" spans="1:20" ht="18.75" customHeight="1" x14ac:dyDescent="0.35">
      <c r="A136" s="42">
        <v>120</v>
      </c>
      <c r="B136" s="42">
        <v>2</v>
      </c>
      <c r="C136" s="42" t="s">
        <v>54</v>
      </c>
      <c r="D136" s="179"/>
      <c r="E136" s="179"/>
      <c r="G136" s="332" t="s">
        <v>403</v>
      </c>
      <c r="H136" s="333"/>
      <c r="I136" s="304"/>
      <c r="J136" s="310" t="s">
        <v>105</v>
      </c>
      <c r="K136" s="306"/>
      <c r="L136" s="307"/>
      <c r="M136" s="310" t="s">
        <v>300</v>
      </c>
      <c r="N136" s="306"/>
      <c r="O136" s="306"/>
      <c r="P136" s="307"/>
      <c r="Q136" s="164" t="s">
        <v>301</v>
      </c>
      <c r="R136" s="318"/>
      <c r="S136" s="318"/>
      <c r="T136" s="319"/>
    </row>
    <row r="137" spans="1:20" ht="18.75" customHeight="1" thickBot="1" x14ac:dyDescent="0.4">
      <c r="A137" s="42">
        <v>121</v>
      </c>
      <c r="B137" s="42">
        <v>2</v>
      </c>
      <c r="C137" s="42" t="s">
        <v>55</v>
      </c>
      <c r="D137" s="179"/>
      <c r="E137" s="179"/>
      <c r="G137" s="334"/>
      <c r="H137" s="335"/>
      <c r="I137" s="305"/>
      <c r="J137" s="311"/>
      <c r="K137" s="308"/>
      <c r="L137" s="309"/>
      <c r="M137" s="311"/>
      <c r="N137" s="308"/>
      <c r="O137" s="308"/>
      <c r="P137" s="309"/>
      <c r="Q137" s="330" t="s">
        <v>302</v>
      </c>
      <c r="R137" s="331"/>
      <c r="S137" s="322"/>
      <c r="T137" s="323"/>
    </row>
    <row r="138" spans="1:20" ht="18.75" customHeight="1" x14ac:dyDescent="0.35">
      <c r="A138" s="42">
        <v>122</v>
      </c>
      <c r="B138" s="42">
        <v>2</v>
      </c>
      <c r="C138" s="42" t="s">
        <v>56</v>
      </c>
      <c r="D138" s="179"/>
      <c r="E138" s="179"/>
      <c r="G138" s="312" t="s">
        <v>126</v>
      </c>
      <c r="H138" s="313"/>
      <c r="I138" s="313"/>
      <c r="J138" s="313"/>
      <c r="K138" s="313"/>
      <c r="L138" s="313"/>
      <c r="M138" s="313"/>
      <c r="N138" s="313"/>
      <c r="O138" s="313"/>
      <c r="P138" s="313"/>
      <c r="Q138" s="313"/>
      <c r="R138" s="313"/>
      <c r="S138" s="313"/>
      <c r="T138" s="314"/>
    </row>
    <row r="139" spans="1:20" ht="18.75" customHeight="1" x14ac:dyDescent="0.35">
      <c r="A139" s="42">
        <v>123</v>
      </c>
      <c r="B139" s="42">
        <v>2</v>
      </c>
      <c r="C139" s="42" t="s">
        <v>57</v>
      </c>
      <c r="D139" s="179"/>
      <c r="E139" s="179"/>
      <c r="G139" s="315"/>
      <c r="H139" s="316"/>
      <c r="I139" s="316"/>
      <c r="J139" s="316"/>
      <c r="K139" s="316"/>
      <c r="L139" s="316"/>
      <c r="M139" s="316"/>
      <c r="N139" s="316"/>
      <c r="O139" s="316"/>
      <c r="P139" s="316"/>
      <c r="Q139" s="316"/>
      <c r="R139" s="316"/>
      <c r="S139" s="316"/>
      <c r="T139" s="317"/>
    </row>
    <row r="140" spans="1:20" ht="18.75" customHeight="1" thickBot="1" x14ac:dyDescent="0.45">
      <c r="A140" s="42">
        <v>124</v>
      </c>
      <c r="B140" s="42">
        <v>2</v>
      </c>
      <c r="C140" s="42" t="s">
        <v>58</v>
      </c>
      <c r="D140" s="179"/>
      <c r="E140" s="179"/>
      <c r="G140" s="32"/>
      <c r="H140" s="18">
        <v>1</v>
      </c>
      <c r="I140" s="18">
        <v>2</v>
      </c>
      <c r="J140" s="18">
        <v>3</v>
      </c>
      <c r="K140" s="18">
        <v>4</v>
      </c>
      <c r="L140" s="18">
        <v>5</v>
      </c>
      <c r="M140" s="18">
        <v>6</v>
      </c>
      <c r="N140" s="18">
        <v>7</v>
      </c>
      <c r="O140" s="18">
        <v>8</v>
      </c>
      <c r="P140" s="18">
        <v>9</v>
      </c>
      <c r="Q140" s="18">
        <v>10</v>
      </c>
      <c r="R140" s="18">
        <v>11</v>
      </c>
      <c r="S140" s="18">
        <v>12</v>
      </c>
      <c r="T140" s="33"/>
    </row>
    <row r="141" spans="1:20" ht="18.75" customHeight="1" x14ac:dyDescent="0.4">
      <c r="A141" s="42">
        <v>125</v>
      </c>
      <c r="B141" s="42">
        <v>2</v>
      </c>
      <c r="C141" s="42" t="s">
        <v>59</v>
      </c>
      <c r="D141" s="179"/>
      <c r="E141" s="179"/>
      <c r="G141" s="34" t="s">
        <v>0</v>
      </c>
      <c r="H141" s="24" t="s">
        <v>111</v>
      </c>
      <c r="I141" s="25" t="s">
        <v>114</v>
      </c>
      <c r="J141" s="26">
        <f>D617</f>
        <v>0</v>
      </c>
      <c r="K141" s="26">
        <f>D625</f>
        <v>0</v>
      </c>
      <c r="L141" s="26">
        <f>D633</f>
        <v>0</v>
      </c>
      <c r="M141" s="26">
        <f>D641</f>
        <v>0</v>
      </c>
      <c r="N141" s="26">
        <f>D649</f>
        <v>0</v>
      </c>
      <c r="O141" s="26">
        <f>D657</f>
        <v>0</v>
      </c>
      <c r="P141" s="26">
        <f>D665</f>
        <v>0</v>
      </c>
      <c r="Q141" s="26">
        <f>D673</f>
        <v>0</v>
      </c>
      <c r="R141" s="26">
        <f>D681</f>
        <v>0</v>
      </c>
      <c r="S141" s="27">
        <f>D689</f>
        <v>0</v>
      </c>
      <c r="T141" s="33"/>
    </row>
    <row r="142" spans="1:20" ht="18.75" customHeight="1" x14ac:dyDescent="0.4">
      <c r="A142" s="42">
        <v>126</v>
      </c>
      <c r="B142" s="42">
        <v>2</v>
      </c>
      <c r="C142" s="42" t="s">
        <v>60</v>
      </c>
      <c r="D142" s="179"/>
      <c r="E142" s="179"/>
      <c r="G142" s="34" t="s">
        <v>1</v>
      </c>
      <c r="H142" s="28" t="s">
        <v>111</v>
      </c>
      <c r="I142" s="2" t="s">
        <v>114</v>
      </c>
      <c r="J142" s="19">
        <f t="shared" ref="J142:J148" si="70">D618</f>
        <v>0</v>
      </c>
      <c r="K142" s="19">
        <f t="shared" ref="K142:K148" si="71">D626</f>
        <v>0</v>
      </c>
      <c r="L142" s="19">
        <f t="shared" ref="L142:L148" si="72">D634</f>
        <v>0</v>
      </c>
      <c r="M142" s="19">
        <f t="shared" ref="M142:M148" si="73">D642</f>
        <v>0</v>
      </c>
      <c r="N142" s="19">
        <f t="shared" ref="N142:N148" si="74">D650</f>
        <v>0</v>
      </c>
      <c r="O142" s="19">
        <f t="shared" ref="O142:O148" si="75">D658</f>
        <v>0</v>
      </c>
      <c r="P142" s="19">
        <f t="shared" ref="P142:P148" si="76">D666</f>
        <v>0</v>
      </c>
      <c r="Q142" s="19">
        <f t="shared" ref="Q142:Q148" si="77">D674</f>
        <v>0</v>
      </c>
      <c r="R142" s="19">
        <f t="shared" ref="R142:R148" si="78">D682</f>
        <v>0</v>
      </c>
      <c r="S142" s="20">
        <f t="shared" ref="S142:S148" si="79">D690</f>
        <v>0</v>
      </c>
      <c r="T142" s="33"/>
    </row>
    <row r="143" spans="1:20" ht="18.75" customHeight="1" x14ac:dyDescent="0.4">
      <c r="A143" s="42">
        <v>127</v>
      </c>
      <c r="B143" s="42">
        <v>2</v>
      </c>
      <c r="C143" s="42" t="s">
        <v>61</v>
      </c>
      <c r="D143" s="179"/>
      <c r="E143" s="179"/>
      <c r="G143" s="34" t="s">
        <v>2</v>
      </c>
      <c r="H143" s="29" t="s">
        <v>112</v>
      </c>
      <c r="I143" s="2" t="s">
        <v>114</v>
      </c>
      <c r="J143" s="19">
        <f t="shared" si="70"/>
        <v>0</v>
      </c>
      <c r="K143" s="19">
        <f t="shared" si="71"/>
        <v>0</v>
      </c>
      <c r="L143" s="19">
        <f t="shared" si="72"/>
        <v>0</v>
      </c>
      <c r="M143" s="19">
        <f t="shared" si="73"/>
        <v>0</v>
      </c>
      <c r="N143" s="19">
        <f t="shared" si="74"/>
        <v>0</v>
      </c>
      <c r="O143" s="19">
        <f t="shared" si="75"/>
        <v>0</v>
      </c>
      <c r="P143" s="19">
        <f t="shared" si="76"/>
        <v>0</v>
      </c>
      <c r="Q143" s="19">
        <f t="shared" si="77"/>
        <v>0</v>
      </c>
      <c r="R143" s="19">
        <f t="shared" si="78"/>
        <v>0</v>
      </c>
      <c r="S143" s="20">
        <f t="shared" si="79"/>
        <v>0</v>
      </c>
      <c r="T143" s="33"/>
    </row>
    <row r="144" spans="1:20" ht="18.75" customHeight="1" x14ac:dyDescent="0.4">
      <c r="A144" s="42">
        <v>128</v>
      </c>
      <c r="B144" s="42">
        <v>2</v>
      </c>
      <c r="C144" s="42" t="s">
        <v>62</v>
      </c>
      <c r="D144" s="179"/>
      <c r="E144" s="179"/>
      <c r="G144" s="34" t="s">
        <v>3</v>
      </c>
      <c r="H144" s="29" t="s">
        <v>112</v>
      </c>
      <c r="I144" s="19">
        <f>D612</f>
        <v>0</v>
      </c>
      <c r="J144" s="19">
        <f t="shared" si="70"/>
        <v>0</v>
      </c>
      <c r="K144" s="19">
        <f t="shared" si="71"/>
        <v>0</v>
      </c>
      <c r="L144" s="19">
        <f t="shared" si="72"/>
        <v>0</v>
      </c>
      <c r="M144" s="19">
        <f t="shared" si="73"/>
        <v>0</v>
      </c>
      <c r="N144" s="19">
        <f t="shared" si="74"/>
        <v>0</v>
      </c>
      <c r="O144" s="19">
        <f t="shared" si="75"/>
        <v>0</v>
      </c>
      <c r="P144" s="19">
        <f t="shared" si="76"/>
        <v>0</v>
      </c>
      <c r="Q144" s="19">
        <f t="shared" si="77"/>
        <v>0</v>
      </c>
      <c r="R144" s="19">
        <f t="shared" si="78"/>
        <v>0</v>
      </c>
      <c r="S144" s="20">
        <f t="shared" si="79"/>
        <v>0</v>
      </c>
      <c r="T144" s="33"/>
    </row>
    <row r="145" spans="1:20" ht="18.75" customHeight="1" x14ac:dyDescent="0.4">
      <c r="A145" s="42">
        <v>129</v>
      </c>
      <c r="B145" s="42">
        <v>2</v>
      </c>
      <c r="C145" s="42" t="s">
        <v>63</v>
      </c>
      <c r="D145" s="179"/>
      <c r="E145" s="179"/>
      <c r="G145" s="34" t="s">
        <v>4</v>
      </c>
      <c r="H145" s="29" t="s">
        <v>112</v>
      </c>
      <c r="I145" s="19">
        <f>D613</f>
        <v>0</v>
      </c>
      <c r="J145" s="19">
        <f t="shared" si="70"/>
        <v>0</v>
      </c>
      <c r="K145" s="19">
        <f t="shared" si="71"/>
        <v>0</v>
      </c>
      <c r="L145" s="19">
        <f t="shared" si="72"/>
        <v>0</v>
      </c>
      <c r="M145" s="19">
        <f t="shared" si="73"/>
        <v>0</v>
      </c>
      <c r="N145" s="19">
        <f t="shared" si="74"/>
        <v>0</v>
      </c>
      <c r="O145" s="19">
        <f t="shared" si="75"/>
        <v>0</v>
      </c>
      <c r="P145" s="19">
        <f t="shared" si="76"/>
        <v>0</v>
      </c>
      <c r="Q145" s="19">
        <f t="shared" si="77"/>
        <v>0</v>
      </c>
      <c r="R145" s="19">
        <f t="shared" si="78"/>
        <v>0</v>
      </c>
      <c r="S145" s="20">
        <f t="shared" si="79"/>
        <v>0</v>
      </c>
      <c r="T145" s="33"/>
    </row>
    <row r="146" spans="1:20" ht="18.75" customHeight="1" x14ac:dyDescent="0.4">
      <c r="A146" s="42">
        <v>130</v>
      </c>
      <c r="B146" s="42">
        <v>2</v>
      </c>
      <c r="C146" s="42" t="s">
        <v>64</v>
      </c>
      <c r="D146" s="179"/>
      <c r="E146" s="179"/>
      <c r="G146" s="34" t="s">
        <v>5</v>
      </c>
      <c r="H146" s="30" t="s">
        <v>113</v>
      </c>
      <c r="I146" s="19">
        <f>D614</f>
        <v>0</v>
      </c>
      <c r="J146" s="19">
        <f t="shared" si="70"/>
        <v>0</v>
      </c>
      <c r="K146" s="19">
        <f t="shared" si="71"/>
        <v>0</v>
      </c>
      <c r="L146" s="19">
        <f t="shared" si="72"/>
        <v>0</v>
      </c>
      <c r="M146" s="19">
        <f t="shared" si="73"/>
        <v>0</v>
      </c>
      <c r="N146" s="19">
        <f t="shared" si="74"/>
        <v>0</v>
      </c>
      <c r="O146" s="19">
        <f t="shared" si="75"/>
        <v>0</v>
      </c>
      <c r="P146" s="19">
        <f t="shared" si="76"/>
        <v>0</v>
      </c>
      <c r="Q146" s="19">
        <f t="shared" si="77"/>
        <v>0</v>
      </c>
      <c r="R146" s="19">
        <f t="shared" si="78"/>
        <v>0</v>
      </c>
      <c r="S146" s="20">
        <f t="shared" si="79"/>
        <v>0</v>
      </c>
      <c r="T146" s="33"/>
    </row>
    <row r="147" spans="1:20" ht="18.75" customHeight="1" x14ac:dyDescent="0.4">
      <c r="A147" s="42">
        <v>131</v>
      </c>
      <c r="B147" s="42">
        <v>2</v>
      </c>
      <c r="C147" s="42" t="s">
        <v>65</v>
      </c>
      <c r="D147" s="179"/>
      <c r="E147" s="179"/>
      <c r="G147" s="34" t="s">
        <v>6</v>
      </c>
      <c r="H147" s="30" t="s">
        <v>113</v>
      </c>
      <c r="I147" s="19">
        <f>D615</f>
        <v>0</v>
      </c>
      <c r="J147" s="19">
        <f t="shared" si="70"/>
        <v>0</v>
      </c>
      <c r="K147" s="19">
        <f t="shared" si="71"/>
        <v>0</v>
      </c>
      <c r="L147" s="19">
        <f t="shared" si="72"/>
        <v>0</v>
      </c>
      <c r="M147" s="19">
        <f t="shared" si="73"/>
        <v>0</v>
      </c>
      <c r="N147" s="19">
        <f t="shared" si="74"/>
        <v>0</v>
      </c>
      <c r="O147" s="19">
        <f t="shared" si="75"/>
        <v>0</v>
      </c>
      <c r="P147" s="19">
        <f t="shared" si="76"/>
        <v>0</v>
      </c>
      <c r="Q147" s="19">
        <f t="shared" si="77"/>
        <v>0</v>
      </c>
      <c r="R147" s="19">
        <f t="shared" si="78"/>
        <v>0</v>
      </c>
      <c r="S147" s="20">
        <f t="shared" si="79"/>
        <v>0</v>
      </c>
      <c r="T147" s="33"/>
    </row>
    <row r="148" spans="1:20" ht="18.75" customHeight="1" thickBot="1" x14ac:dyDescent="0.45">
      <c r="A148" s="42">
        <v>132</v>
      </c>
      <c r="B148" s="42">
        <v>2</v>
      </c>
      <c r="C148" s="42" t="s">
        <v>66</v>
      </c>
      <c r="D148" s="179"/>
      <c r="E148" s="179"/>
      <c r="G148" s="34" t="s">
        <v>7</v>
      </c>
      <c r="H148" s="31" t="s">
        <v>113</v>
      </c>
      <c r="I148" s="21">
        <f>D616</f>
        <v>0</v>
      </c>
      <c r="J148" s="21">
        <f t="shared" si="70"/>
        <v>0</v>
      </c>
      <c r="K148" s="21">
        <f t="shared" si="71"/>
        <v>0</v>
      </c>
      <c r="L148" s="21">
        <f t="shared" si="72"/>
        <v>0</v>
      </c>
      <c r="M148" s="21">
        <f t="shared" si="73"/>
        <v>0</v>
      </c>
      <c r="N148" s="21">
        <f t="shared" si="74"/>
        <v>0</v>
      </c>
      <c r="O148" s="21">
        <f t="shared" si="75"/>
        <v>0</v>
      </c>
      <c r="P148" s="21">
        <f t="shared" si="76"/>
        <v>0</v>
      </c>
      <c r="Q148" s="21">
        <f t="shared" si="77"/>
        <v>0</v>
      </c>
      <c r="R148" s="21">
        <f t="shared" si="78"/>
        <v>0</v>
      </c>
      <c r="S148" s="22">
        <f t="shared" si="79"/>
        <v>0</v>
      </c>
      <c r="T148" s="33"/>
    </row>
    <row r="149" spans="1:20" ht="18.75" customHeight="1" thickBot="1" x14ac:dyDescent="0.45">
      <c r="A149" s="42">
        <v>133</v>
      </c>
      <c r="B149" s="42">
        <v>2</v>
      </c>
      <c r="C149" s="42" t="s">
        <v>67</v>
      </c>
      <c r="D149" s="179"/>
      <c r="E149" s="179"/>
      <c r="G149" s="35"/>
      <c r="H149" s="36"/>
      <c r="I149" s="37"/>
      <c r="J149" s="37"/>
      <c r="K149" s="37"/>
      <c r="L149" s="37"/>
      <c r="M149" s="36"/>
      <c r="N149" s="36"/>
      <c r="O149" s="36"/>
      <c r="P149" s="36"/>
      <c r="Q149" s="36"/>
      <c r="R149" s="36"/>
      <c r="S149" s="37"/>
      <c r="T149" s="38"/>
    </row>
    <row r="150" spans="1:20" ht="18.75" customHeight="1" thickBot="1" x14ac:dyDescent="0.4">
      <c r="A150" s="42">
        <v>134</v>
      </c>
      <c r="B150" s="42">
        <v>2</v>
      </c>
      <c r="C150" s="42" t="s">
        <v>68</v>
      </c>
      <c r="D150" s="180"/>
      <c r="E150" s="180"/>
    </row>
    <row r="151" spans="1:20" ht="18.75" customHeight="1" x14ac:dyDescent="0.35">
      <c r="A151" s="42">
        <v>135</v>
      </c>
      <c r="B151" s="42">
        <v>2</v>
      </c>
      <c r="C151" s="42" t="s">
        <v>69</v>
      </c>
      <c r="D151" s="180"/>
      <c r="E151" s="180"/>
      <c r="G151" s="324" t="s">
        <v>405</v>
      </c>
      <c r="H151" s="325"/>
      <c r="I151" s="325"/>
      <c r="J151" s="325"/>
      <c r="K151" s="325"/>
      <c r="L151" s="325"/>
      <c r="M151" s="325"/>
      <c r="N151" s="325"/>
      <c r="O151" s="325"/>
      <c r="P151" s="325"/>
      <c r="Q151" s="325"/>
      <c r="R151" s="325"/>
      <c r="S151" s="325"/>
      <c r="T151" s="326"/>
    </row>
    <row r="152" spans="1:20" ht="18.75" customHeight="1" thickBot="1" x14ac:dyDescent="0.4">
      <c r="A152" s="42">
        <v>136</v>
      </c>
      <c r="B152" s="42">
        <v>2</v>
      </c>
      <c r="C152" s="42" t="s">
        <v>70</v>
      </c>
      <c r="D152" s="180"/>
      <c r="E152" s="180"/>
      <c r="G152" s="327"/>
      <c r="H152" s="328"/>
      <c r="I152" s="328"/>
      <c r="J152" s="328"/>
      <c r="K152" s="328"/>
      <c r="L152" s="328"/>
      <c r="M152" s="328"/>
      <c r="N152" s="328"/>
      <c r="O152" s="328"/>
      <c r="P152" s="328"/>
      <c r="Q152" s="328"/>
      <c r="R152" s="328"/>
      <c r="S152" s="328"/>
      <c r="T152" s="329"/>
    </row>
    <row r="153" spans="1:20" ht="18.75" customHeight="1" x14ac:dyDescent="0.35">
      <c r="A153" s="42">
        <v>137</v>
      </c>
      <c r="B153" s="42">
        <v>2</v>
      </c>
      <c r="C153" s="42" t="s">
        <v>71</v>
      </c>
      <c r="D153" s="180"/>
      <c r="E153" s="180"/>
      <c r="G153" s="332" t="s">
        <v>403</v>
      </c>
      <c r="H153" s="333"/>
      <c r="I153" s="304"/>
      <c r="J153" s="310" t="s">
        <v>105</v>
      </c>
      <c r="K153" s="306"/>
      <c r="L153" s="307"/>
      <c r="M153" s="310" t="s">
        <v>300</v>
      </c>
      <c r="N153" s="306"/>
      <c r="O153" s="306"/>
      <c r="P153" s="307"/>
      <c r="Q153" s="164" t="s">
        <v>301</v>
      </c>
      <c r="R153" s="318"/>
      <c r="S153" s="318"/>
      <c r="T153" s="319"/>
    </row>
    <row r="154" spans="1:20" ht="18.75" customHeight="1" thickBot="1" x14ac:dyDescent="0.4">
      <c r="A154" s="42">
        <v>138</v>
      </c>
      <c r="B154" s="42">
        <v>2</v>
      </c>
      <c r="C154" s="42" t="s">
        <v>72</v>
      </c>
      <c r="D154" s="179"/>
      <c r="E154" s="179"/>
      <c r="G154" s="334"/>
      <c r="H154" s="335"/>
      <c r="I154" s="305"/>
      <c r="J154" s="311"/>
      <c r="K154" s="308"/>
      <c r="L154" s="309"/>
      <c r="M154" s="311"/>
      <c r="N154" s="308"/>
      <c r="O154" s="308"/>
      <c r="P154" s="309"/>
      <c r="Q154" s="330" t="s">
        <v>302</v>
      </c>
      <c r="R154" s="331"/>
      <c r="S154" s="322"/>
      <c r="T154" s="323"/>
    </row>
    <row r="155" spans="1:20" ht="18.75" customHeight="1" x14ac:dyDescent="0.35">
      <c r="A155" s="42">
        <v>139</v>
      </c>
      <c r="B155" s="42">
        <v>2</v>
      </c>
      <c r="C155" s="42" t="s">
        <v>73</v>
      </c>
      <c r="D155" s="179"/>
      <c r="E155" s="179"/>
      <c r="G155" s="312" t="s">
        <v>127</v>
      </c>
      <c r="H155" s="313"/>
      <c r="I155" s="313"/>
      <c r="J155" s="313"/>
      <c r="K155" s="313"/>
      <c r="L155" s="313"/>
      <c r="M155" s="313"/>
      <c r="N155" s="313"/>
      <c r="O155" s="313"/>
      <c r="P155" s="313"/>
      <c r="Q155" s="313"/>
      <c r="R155" s="313"/>
      <c r="S155" s="313"/>
      <c r="T155" s="314"/>
    </row>
    <row r="156" spans="1:20" ht="18.75" customHeight="1" x14ac:dyDescent="0.35">
      <c r="A156" s="42">
        <v>140</v>
      </c>
      <c r="B156" s="42">
        <v>2</v>
      </c>
      <c r="C156" s="42" t="s">
        <v>74</v>
      </c>
      <c r="D156" s="179"/>
      <c r="E156" s="179"/>
      <c r="G156" s="315"/>
      <c r="H156" s="316"/>
      <c r="I156" s="316"/>
      <c r="J156" s="316"/>
      <c r="K156" s="316"/>
      <c r="L156" s="316"/>
      <c r="M156" s="316"/>
      <c r="N156" s="316"/>
      <c r="O156" s="316"/>
      <c r="P156" s="316"/>
      <c r="Q156" s="316"/>
      <c r="R156" s="316"/>
      <c r="S156" s="316"/>
      <c r="T156" s="317"/>
    </row>
    <row r="157" spans="1:20" ht="18.75" customHeight="1" thickBot="1" x14ac:dyDescent="0.45">
      <c r="A157" s="42">
        <v>141</v>
      </c>
      <c r="B157" s="42">
        <v>2</v>
      </c>
      <c r="C157" s="42" t="s">
        <v>75</v>
      </c>
      <c r="D157" s="179"/>
      <c r="E157" s="179"/>
      <c r="G157" s="32"/>
      <c r="H157" s="18">
        <v>1</v>
      </c>
      <c r="I157" s="18">
        <v>2</v>
      </c>
      <c r="J157" s="18">
        <v>3</v>
      </c>
      <c r="K157" s="18">
        <v>4</v>
      </c>
      <c r="L157" s="18">
        <v>5</v>
      </c>
      <c r="M157" s="18">
        <v>6</v>
      </c>
      <c r="N157" s="18">
        <v>7</v>
      </c>
      <c r="O157" s="18">
        <v>8</v>
      </c>
      <c r="P157" s="18">
        <v>9</v>
      </c>
      <c r="Q157" s="18">
        <v>10</v>
      </c>
      <c r="R157" s="18">
        <v>11</v>
      </c>
      <c r="S157" s="18">
        <v>12</v>
      </c>
      <c r="T157" s="33"/>
    </row>
    <row r="158" spans="1:20" ht="18.75" customHeight="1" x14ac:dyDescent="0.4">
      <c r="A158" s="42">
        <v>142</v>
      </c>
      <c r="B158" s="42">
        <v>2</v>
      </c>
      <c r="C158" s="42" t="s">
        <v>76</v>
      </c>
      <c r="D158" s="179"/>
      <c r="E158" s="179"/>
      <c r="G158" s="34" t="s">
        <v>0</v>
      </c>
      <c r="H158" s="24" t="s">
        <v>111</v>
      </c>
      <c r="I158" s="25" t="s">
        <v>114</v>
      </c>
      <c r="J158" s="26">
        <f>D702</f>
        <v>0</v>
      </c>
      <c r="K158" s="26">
        <f>D710</f>
        <v>0</v>
      </c>
      <c r="L158" s="26">
        <f>D718</f>
        <v>0</v>
      </c>
      <c r="M158" s="26">
        <f>D726</f>
        <v>0</v>
      </c>
      <c r="N158" s="26">
        <f>D734</f>
        <v>0</v>
      </c>
      <c r="O158" s="26">
        <f>D742</f>
        <v>0</v>
      </c>
      <c r="P158" s="26">
        <f>D750</f>
        <v>0</v>
      </c>
      <c r="Q158" s="26">
        <f>D758</f>
        <v>0</v>
      </c>
      <c r="R158" s="26">
        <f>D766</f>
        <v>0</v>
      </c>
      <c r="S158" s="27">
        <f>D774</f>
        <v>0</v>
      </c>
      <c r="T158" s="33"/>
    </row>
    <row r="159" spans="1:20" ht="18.75" customHeight="1" x14ac:dyDescent="0.4">
      <c r="A159" s="42">
        <v>143</v>
      </c>
      <c r="B159" s="42">
        <v>2</v>
      </c>
      <c r="C159" s="42" t="s">
        <v>77</v>
      </c>
      <c r="D159" s="179"/>
      <c r="E159" s="179"/>
      <c r="G159" s="34" t="s">
        <v>1</v>
      </c>
      <c r="H159" s="28" t="s">
        <v>111</v>
      </c>
      <c r="I159" s="2" t="s">
        <v>114</v>
      </c>
      <c r="J159" s="19">
        <f t="shared" ref="J159:J165" si="80">D703</f>
        <v>0</v>
      </c>
      <c r="K159" s="19">
        <f t="shared" ref="K159:K165" si="81">D711</f>
        <v>0</v>
      </c>
      <c r="L159" s="19">
        <f t="shared" ref="L159:L165" si="82">D719</f>
        <v>0</v>
      </c>
      <c r="M159" s="19">
        <f t="shared" ref="M159:M165" si="83">D727</f>
        <v>0</v>
      </c>
      <c r="N159" s="19">
        <f t="shared" ref="N159:N165" si="84">D735</f>
        <v>0</v>
      </c>
      <c r="O159" s="19">
        <f t="shared" ref="O159:O165" si="85">D743</f>
        <v>0</v>
      </c>
      <c r="P159" s="19">
        <f t="shared" ref="P159:P165" si="86">D751</f>
        <v>0</v>
      </c>
      <c r="Q159" s="19">
        <f t="shared" ref="Q159:Q165" si="87">D759</f>
        <v>0</v>
      </c>
      <c r="R159" s="19">
        <f t="shared" ref="R159:R165" si="88">D767</f>
        <v>0</v>
      </c>
      <c r="S159" s="20">
        <f t="shared" ref="S159:S165" si="89">D775</f>
        <v>0</v>
      </c>
      <c r="T159" s="33"/>
    </row>
    <row r="160" spans="1:20" ht="18.75" customHeight="1" x14ac:dyDescent="0.4">
      <c r="A160" s="42">
        <v>144</v>
      </c>
      <c r="B160" s="42">
        <v>2</v>
      </c>
      <c r="C160" s="42" t="s">
        <v>78</v>
      </c>
      <c r="D160" s="179"/>
      <c r="E160" s="179"/>
      <c r="G160" s="34" t="s">
        <v>2</v>
      </c>
      <c r="H160" s="29" t="s">
        <v>112</v>
      </c>
      <c r="I160" s="2" t="s">
        <v>114</v>
      </c>
      <c r="J160" s="19">
        <f t="shared" si="80"/>
        <v>0</v>
      </c>
      <c r="K160" s="19">
        <f t="shared" si="81"/>
        <v>0</v>
      </c>
      <c r="L160" s="19">
        <f t="shared" si="82"/>
        <v>0</v>
      </c>
      <c r="M160" s="19">
        <f t="shared" si="83"/>
        <v>0</v>
      </c>
      <c r="N160" s="19">
        <f t="shared" si="84"/>
        <v>0</v>
      </c>
      <c r="O160" s="19">
        <f t="shared" si="85"/>
        <v>0</v>
      </c>
      <c r="P160" s="19">
        <f t="shared" si="86"/>
        <v>0</v>
      </c>
      <c r="Q160" s="19">
        <f t="shared" si="87"/>
        <v>0</v>
      </c>
      <c r="R160" s="19">
        <f t="shared" si="88"/>
        <v>0</v>
      </c>
      <c r="S160" s="20">
        <f t="shared" si="89"/>
        <v>0</v>
      </c>
      <c r="T160" s="33"/>
    </row>
    <row r="161" spans="1:20" ht="18.75" customHeight="1" x14ac:dyDescent="0.4">
      <c r="A161" s="42">
        <v>145</v>
      </c>
      <c r="B161" s="42">
        <v>2</v>
      </c>
      <c r="C161" s="42" t="s">
        <v>79</v>
      </c>
      <c r="D161" s="179"/>
      <c r="E161" s="179"/>
      <c r="G161" s="34" t="s">
        <v>3</v>
      </c>
      <c r="H161" s="29" t="s">
        <v>112</v>
      </c>
      <c r="I161" s="19">
        <f>D697</f>
        <v>0</v>
      </c>
      <c r="J161" s="19">
        <f t="shared" si="80"/>
        <v>0</v>
      </c>
      <c r="K161" s="19">
        <f t="shared" si="81"/>
        <v>0</v>
      </c>
      <c r="L161" s="19">
        <f t="shared" si="82"/>
        <v>0</v>
      </c>
      <c r="M161" s="19">
        <f t="shared" si="83"/>
        <v>0</v>
      </c>
      <c r="N161" s="19">
        <f t="shared" si="84"/>
        <v>0</v>
      </c>
      <c r="O161" s="19">
        <f t="shared" si="85"/>
        <v>0</v>
      </c>
      <c r="P161" s="19">
        <f t="shared" si="86"/>
        <v>0</v>
      </c>
      <c r="Q161" s="19">
        <f t="shared" si="87"/>
        <v>0</v>
      </c>
      <c r="R161" s="19">
        <f t="shared" si="88"/>
        <v>0</v>
      </c>
      <c r="S161" s="20">
        <f t="shared" si="89"/>
        <v>0</v>
      </c>
      <c r="T161" s="33"/>
    </row>
    <row r="162" spans="1:20" ht="18.75" customHeight="1" x14ac:dyDescent="0.4">
      <c r="A162" s="42">
        <v>146</v>
      </c>
      <c r="B162" s="42">
        <v>2</v>
      </c>
      <c r="C162" s="42" t="s">
        <v>80</v>
      </c>
      <c r="D162" s="179"/>
      <c r="E162" s="179"/>
      <c r="G162" s="34" t="s">
        <v>4</v>
      </c>
      <c r="H162" s="29" t="s">
        <v>112</v>
      </c>
      <c r="I162" s="19">
        <f>D698</f>
        <v>0</v>
      </c>
      <c r="J162" s="19">
        <f t="shared" si="80"/>
        <v>0</v>
      </c>
      <c r="K162" s="19">
        <f t="shared" si="81"/>
        <v>0</v>
      </c>
      <c r="L162" s="19">
        <f t="shared" si="82"/>
        <v>0</v>
      </c>
      <c r="M162" s="19">
        <f t="shared" si="83"/>
        <v>0</v>
      </c>
      <c r="N162" s="19">
        <f t="shared" si="84"/>
        <v>0</v>
      </c>
      <c r="O162" s="19">
        <f t="shared" si="85"/>
        <v>0</v>
      </c>
      <c r="P162" s="19">
        <f t="shared" si="86"/>
        <v>0</v>
      </c>
      <c r="Q162" s="19">
        <f t="shared" si="87"/>
        <v>0</v>
      </c>
      <c r="R162" s="19">
        <f t="shared" si="88"/>
        <v>0</v>
      </c>
      <c r="S162" s="20">
        <f t="shared" si="89"/>
        <v>0</v>
      </c>
      <c r="T162" s="33"/>
    </row>
    <row r="163" spans="1:20" ht="18.75" customHeight="1" x14ac:dyDescent="0.4">
      <c r="A163" s="42">
        <v>147</v>
      </c>
      <c r="B163" s="42">
        <v>2</v>
      </c>
      <c r="C163" s="42" t="s">
        <v>81</v>
      </c>
      <c r="D163" s="179"/>
      <c r="E163" s="179"/>
      <c r="G163" s="34" t="s">
        <v>5</v>
      </c>
      <c r="H163" s="30" t="s">
        <v>113</v>
      </c>
      <c r="I163" s="19">
        <f>D699</f>
        <v>0</v>
      </c>
      <c r="J163" s="19">
        <f t="shared" si="80"/>
        <v>0</v>
      </c>
      <c r="K163" s="19">
        <f t="shared" si="81"/>
        <v>0</v>
      </c>
      <c r="L163" s="19">
        <f t="shared" si="82"/>
        <v>0</v>
      </c>
      <c r="M163" s="19">
        <f t="shared" si="83"/>
        <v>0</v>
      </c>
      <c r="N163" s="19">
        <f t="shared" si="84"/>
        <v>0</v>
      </c>
      <c r="O163" s="19">
        <f t="shared" si="85"/>
        <v>0</v>
      </c>
      <c r="P163" s="19">
        <f t="shared" si="86"/>
        <v>0</v>
      </c>
      <c r="Q163" s="19">
        <f t="shared" si="87"/>
        <v>0</v>
      </c>
      <c r="R163" s="19">
        <f t="shared" si="88"/>
        <v>0</v>
      </c>
      <c r="S163" s="20">
        <f t="shared" si="89"/>
        <v>0</v>
      </c>
      <c r="T163" s="33"/>
    </row>
    <row r="164" spans="1:20" ht="18.75" customHeight="1" x14ac:dyDescent="0.4">
      <c r="A164" s="42">
        <v>148</v>
      </c>
      <c r="B164" s="42">
        <v>2</v>
      </c>
      <c r="C164" s="42" t="s">
        <v>82</v>
      </c>
      <c r="D164" s="179"/>
      <c r="E164" s="179"/>
      <c r="G164" s="34" t="s">
        <v>6</v>
      </c>
      <c r="H164" s="30" t="s">
        <v>113</v>
      </c>
      <c r="I164" s="19">
        <f>D700</f>
        <v>0</v>
      </c>
      <c r="J164" s="19">
        <f t="shared" si="80"/>
        <v>0</v>
      </c>
      <c r="K164" s="19">
        <f t="shared" si="81"/>
        <v>0</v>
      </c>
      <c r="L164" s="19">
        <f t="shared" si="82"/>
        <v>0</v>
      </c>
      <c r="M164" s="19">
        <f t="shared" si="83"/>
        <v>0</v>
      </c>
      <c r="N164" s="19">
        <f t="shared" si="84"/>
        <v>0</v>
      </c>
      <c r="O164" s="19">
        <f t="shared" si="85"/>
        <v>0</v>
      </c>
      <c r="P164" s="19">
        <f t="shared" si="86"/>
        <v>0</v>
      </c>
      <c r="Q164" s="19">
        <f t="shared" si="87"/>
        <v>0</v>
      </c>
      <c r="R164" s="19">
        <f t="shared" si="88"/>
        <v>0</v>
      </c>
      <c r="S164" s="20">
        <f t="shared" si="89"/>
        <v>0</v>
      </c>
      <c r="T164" s="33"/>
    </row>
    <row r="165" spans="1:20" ht="18.75" customHeight="1" thickBot="1" x14ac:dyDescent="0.45">
      <c r="A165" s="42">
        <v>149</v>
      </c>
      <c r="B165" s="42">
        <v>2</v>
      </c>
      <c r="C165" s="42" t="s">
        <v>83</v>
      </c>
      <c r="D165" s="179"/>
      <c r="E165" s="179"/>
      <c r="G165" s="34" t="s">
        <v>7</v>
      </c>
      <c r="H165" s="31" t="s">
        <v>113</v>
      </c>
      <c r="I165" s="21">
        <f>D701</f>
        <v>0</v>
      </c>
      <c r="J165" s="21">
        <f t="shared" si="80"/>
        <v>0</v>
      </c>
      <c r="K165" s="21">
        <f t="shared" si="81"/>
        <v>0</v>
      </c>
      <c r="L165" s="21">
        <f t="shared" si="82"/>
        <v>0</v>
      </c>
      <c r="M165" s="21">
        <f t="shared" si="83"/>
        <v>0</v>
      </c>
      <c r="N165" s="21">
        <f t="shared" si="84"/>
        <v>0</v>
      </c>
      <c r="O165" s="21">
        <f t="shared" si="85"/>
        <v>0</v>
      </c>
      <c r="P165" s="21">
        <f t="shared" si="86"/>
        <v>0</v>
      </c>
      <c r="Q165" s="21">
        <f t="shared" si="87"/>
        <v>0</v>
      </c>
      <c r="R165" s="21">
        <f t="shared" si="88"/>
        <v>0</v>
      </c>
      <c r="S165" s="22">
        <f t="shared" si="89"/>
        <v>0</v>
      </c>
      <c r="T165" s="33"/>
    </row>
    <row r="166" spans="1:20" ht="18.75" customHeight="1" thickBot="1" x14ac:dyDescent="0.45">
      <c r="A166" s="42">
        <v>150</v>
      </c>
      <c r="B166" s="42">
        <v>2</v>
      </c>
      <c r="C166" s="42" t="s">
        <v>84</v>
      </c>
      <c r="D166" s="179"/>
      <c r="E166" s="179"/>
      <c r="G166" s="35"/>
      <c r="H166" s="36"/>
      <c r="I166" s="37"/>
      <c r="J166" s="37"/>
      <c r="K166" s="37"/>
      <c r="L166" s="37"/>
      <c r="M166" s="36"/>
      <c r="N166" s="36"/>
      <c r="O166" s="36"/>
      <c r="P166" s="36"/>
      <c r="Q166" s="36"/>
      <c r="R166" s="36"/>
      <c r="S166" s="37"/>
      <c r="T166" s="38"/>
    </row>
    <row r="167" spans="1:20" ht="18.75" customHeight="1" thickBot="1" x14ac:dyDescent="0.4">
      <c r="A167" s="42">
        <v>151</v>
      </c>
      <c r="B167" s="42">
        <v>2</v>
      </c>
      <c r="C167" s="42" t="s">
        <v>85</v>
      </c>
      <c r="D167" s="179"/>
      <c r="E167" s="179"/>
    </row>
    <row r="168" spans="1:20" ht="18.75" customHeight="1" x14ac:dyDescent="0.35">
      <c r="A168" s="42">
        <v>152</v>
      </c>
      <c r="B168" s="42">
        <v>2</v>
      </c>
      <c r="C168" s="42" t="s">
        <v>86</v>
      </c>
      <c r="D168" s="179"/>
      <c r="E168" s="179"/>
      <c r="G168" s="324" t="s">
        <v>405</v>
      </c>
      <c r="H168" s="325"/>
      <c r="I168" s="325"/>
      <c r="J168" s="325"/>
      <c r="K168" s="325"/>
      <c r="L168" s="325"/>
      <c r="M168" s="325"/>
      <c r="N168" s="325"/>
      <c r="O168" s="325"/>
      <c r="P168" s="325"/>
      <c r="Q168" s="325"/>
      <c r="R168" s="325"/>
      <c r="S168" s="325"/>
      <c r="T168" s="326"/>
    </row>
    <row r="169" spans="1:20" ht="18.75" customHeight="1" thickBot="1" x14ac:dyDescent="0.4">
      <c r="A169" s="42">
        <v>153</v>
      </c>
      <c r="B169" s="42">
        <v>2</v>
      </c>
      <c r="C169" s="42" t="s">
        <v>87</v>
      </c>
      <c r="D169" s="179"/>
      <c r="E169" s="179"/>
      <c r="G169" s="327"/>
      <c r="H169" s="328"/>
      <c r="I169" s="328"/>
      <c r="J169" s="328"/>
      <c r="K169" s="328"/>
      <c r="L169" s="328"/>
      <c r="M169" s="328"/>
      <c r="N169" s="328"/>
      <c r="O169" s="328"/>
      <c r="P169" s="328"/>
      <c r="Q169" s="328"/>
      <c r="R169" s="328"/>
      <c r="S169" s="328"/>
      <c r="T169" s="329"/>
    </row>
    <row r="170" spans="1:20" ht="18.75" customHeight="1" x14ac:dyDescent="0.35">
      <c r="A170" s="42">
        <v>154</v>
      </c>
      <c r="B170" s="42">
        <v>2</v>
      </c>
      <c r="C170" s="42" t="s">
        <v>88</v>
      </c>
      <c r="D170" s="179"/>
      <c r="E170" s="179"/>
      <c r="G170" s="332" t="s">
        <v>403</v>
      </c>
      <c r="H170" s="333"/>
      <c r="I170" s="304"/>
      <c r="J170" s="310" t="s">
        <v>105</v>
      </c>
      <c r="K170" s="306"/>
      <c r="L170" s="307"/>
      <c r="M170" s="310" t="s">
        <v>300</v>
      </c>
      <c r="N170" s="306"/>
      <c r="O170" s="306"/>
      <c r="P170" s="307"/>
      <c r="Q170" s="164" t="s">
        <v>301</v>
      </c>
      <c r="R170" s="318"/>
      <c r="S170" s="318"/>
      <c r="T170" s="319"/>
    </row>
    <row r="171" spans="1:20" ht="18.75" customHeight="1" thickBot="1" x14ac:dyDescent="0.4">
      <c r="A171" s="42">
        <v>155</v>
      </c>
      <c r="B171" s="42">
        <v>2</v>
      </c>
      <c r="C171" s="42" t="s">
        <v>89</v>
      </c>
      <c r="D171" s="179"/>
      <c r="E171" s="179"/>
      <c r="G171" s="334"/>
      <c r="H171" s="335"/>
      <c r="I171" s="305"/>
      <c r="J171" s="311"/>
      <c r="K171" s="308"/>
      <c r="L171" s="309"/>
      <c r="M171" s="311"/>
      <c r="N171" s="308"/>
      <c r="O171" s="308"/>
      <c r="P171" s="309"/>
      <c r="Q171" s="330" t="s">
        <v>302</v>
      </c>
      <c r="R171" s="331"/>
      <c r="S171" s="322"/>
      <c r="T171" s="323"/>
    </row>
    <row r="172" spans="1:20" ht="18.75" customHeight="1" x14ac:dyDescent="0.35">
      <c r="A172" s="42">
        <v>156</v>
      </c>
      <c r="B172" s="42">
        <v>2</v>
      </c>
      <c r="C172" s="42" t="s">
        <v>90</v>
      </c>
      <c r="D172" s="180"/>
      <c r="E172" s="180"/>
      <c r="G172" s="312" t="s">
        <v>128</v>
      </c>
      <c r="H172" s="313"/>
      <c r="I172" s="313"/>
      <c r="J172" s="313"/>
      <c r="K172" s="313"/>
      <c r="L172" s="313"/>
      <c r="M172" s="313"/>
      <c r="N172" s="313"/>
      <c r="O172" s="313"/>
      <c r="P172" s="313"/>
      <c r="Q172" s="313"/>
      <c r="R172" s="313"/>
      <c r="S172" s="313"/>
      <c r="T172" s="314"/>
    </row>
    <row r="173" spans="1:20" ht="18.75" customHeight="1" x14ac:dyDescent="0.35">
      <c r="A173" s="42">
        <v>157</v>
      </c>
      <c r="B173" s="42">
        <v>2</v>
      </c>
      <c r="C173" s="42" t="s">
        <v>91</v>
      </c>
      <c r="D173" s="180"/>
      <c r="E173" s="180"/>
      <c r="G173" s="315"/>
      <c r="H173" s="316"/>
      <c r="I173" s="316"/>
      <c r="J173" s="316"/>
      <c r="K173" s="316"/>
      <c r="L173" s="316"/>
      <c r="M173" s="316"/>
      <c r="N173" s="316"/>
      <c r="O173" s="316"/>
      <c r="P173" s="316"/>
      <c r="Q173" s="316"/>
      <c r="R173" s="316"/>
      <c r="S173" s="316"/>
      <c r="T173" s="317"/>
    </row>
    <row r="174" spans="1:20" ht="18.75" customHeight="1" thickBot="1" x14ac:dyDescent="0.45">
      <c r="A174" s="42">
        <v>158</v>
      </c>
      <c r="B174" s="42">
        <v>2</v>
      </c>
      <c r="C174" s="42" t="s">
        <v>92</v>
      </c>
      <c r="D174" s="179"/>
      <c r="E174" s="179"/>
      <c r="G174" s="32"/>
      <c r="H174" s="18">
        <v>1</v>
      </c>
      <c r="I174" s="18">
        <v>2</v>
      </c>
      <c r="J174" s="18">
        <v>3</v>
      </c>
      <c r="K174" s="18">
        <v>4</v>
      </c>
      <c r="L174" s="18">
        <v>5</v>
      </c>
      <c r="M174" s="18">
        <v>6</v>
      </c>
      <c r="N174" s="18">
        <v>7</v>
      </c>
      <c r="O174" s="18">
        <v>8</v>
      </c>
      <c r="P174" s="18">
        <v>9</v>
      </c>
      <c r="Q174" s="18">
        <v>10</v>
      </c>
      <c r="R174" s="18">
        <v>11</v>
      </c>
      <c r="S174" s="18">
        <v>12</v>
      </c>
      <c r="T174" s="33"/>
    </row>
    <row r="175" spans="1:20" ht="18.75" customHeight="1" x14ac:dyDescent="0.4">
      <c r="A175" s="42">
        <v>159</v>
      </c>
      <c r="B175" s="42">
        <v>2</v>
      </c>
      <c r="C175" s="42" t="s">
        <v>93</v>
      </c>
      <c r="D175" s="179"/>
      <c r="E175" s="179"/>
      <c r="G175" s="34" t="s">
        <v>0</v>
      </c>
      <c r="H175" s="24" t="s">
        <v>111</v>
      </c>
      <c r="I175" s="25" t="s">
        <v>114</v>
      </c>
      <c r="J175" s="26">
        <f>D787</f>
        <v>0</v>
      </c>
      <c r="K175" s="26">
        <f>D795</f>
        <v>0</v>
      </c>
      <c r="L175" s="26">
        <f>D803</f>
        <v>0</v>
      </c>
      <c r="M175" s="26">
        <f>D811</f>
        <v>0</v>
      </c>
      <c r="N175" s="26">
        <f>D819</f>
        <v>0</v>
      </c>
      <c r="O175" s="26">
        <f>D827</f>
        <v>0</v>
      </c>
      <c r="P175" s="26">
        <f>D835</f>
        <v>0</v>
      </c>
      <c r="Q175" s="26">
        <f>D843</f>
        <v>0</v>
      </c>
      <c r="R175" s="26">
        <f>D851</f>
        <v>0</v>
      </c>
      <c r="S175" s="27">
        <f>D859</f>
        <v>0</v>
      </c>
      <c r="T175" s="33"/>
    </row>
    <row r="176" spans="1:20" ht="18.75" customHeight="1" x14ac:dyDescent="0.4">
      <c r="A176" s="42">
        <v>160</v>
      </c>
      <c r="B176" s="42">
        <v>2</v>
      </c>
      <c r="C176" s="42" t="s">
        <v>94</v>
      </c>
      <c r="D176" s="179"/>
      <c r="E176" s="179"/>
      <c r="G176" s="34" t="s">
        <v>1</v>
      </c>
      <c r="H176" s="28" t="s">
        <v>111</v>
      </c>
      <c r="I176" s="2" t="s">
        <v>114</v>
      </c>
      <c r="J176" s="19">
        <f t="shared" ref="J176:J182" si="90">D788</f>
        <v>0</v>
      </c>
      <c r="K176" s="19">
        <f t="shared" ref="K176:K182" si="91">D796</f>
        <v>0</v>
      </c>
      <c r="L176" s="19">
        <f t="shared" ref="L176:L182" si="92">D804</f>
        <v>0</v>
      </c>
      <c r="M176" s="19">
        <f t="shared" ref="M176:M182" si="93">D812</f>
        <v>0</v>
      </c>
      <c r="N176" s="19">
        <f t="shared" ref="N176:N182" si="94">D820</f>
        <v>0</v>
      </c>
      <c r="O176" s="19">
        <f t="shared" ref="O176:O182" si="95">D828</f>
        <v>0</v>
      </c>
      <c r="P176" s="19">
        <f t="shared" ref="P176:P182" si="96">D836</f>
        <v>0</v>
      </c>
      <c r="Q176" s="19">
        <f t="shared" ref="Q176:Q182" si="97">D844</f>
        <v>0</v>
      </c>
      <c r="R176" s="19">
        <f t="shared" ref="R176:R182" si="98">D852</f>
        <v>0</v>
      </c>
      <c r="S176" s="20">
        <f t="shared" ref="S176:S182" si="99">D860</f>
        <v>0</v>
      </c>
      <c r="T176" s="33"/>
    </row>
    <row r="177" spans="1:20" ht="18.75" customHeight="1" x14ac:dyDescent="0.4">
      <c r="A177" s="42">
        <v>161</v>
      </c>
      <c r="B177" s="42">
        <v>2</v>
      </c>
      <c r="C177" s="42" t="s">
        <v>95</v>
      </c>
      <c r="D177" s="179"/>
      <c r="E177" s="179"/>
      <c r="G177" s="34" t="s">
        <v>2</v>
      </c>
      <c r="H177" s="29" t="s">
        <v>112</v>
      </c>
      <c r="I177" s="2" t="s">
        <v>114</v>
      </c>
      <c r="J177" s="19">
        <f t="shared" si="90"/>
        <v>0</v>
      </c>
      <c r="K177" s="19">
        <f t="shared" si="91"/>
        <v>0</v>
      </c>
      <c r="L177" s="19">
        <f t="shared" si="92"/>
        <v>0</v>
      </c>
      <c r="M177" s="19">
        <f t="shared" si="93"/>
        <v>0</v>
      </c>
      <c r="N177" s="19">
        <f t="shared" si="94"/>
        <v>0</v>
      </c>
      <c r="O177" s="19">
        <f t="shared" si="95"/>
        <v>0</v>
      </c>
      <c r="P177" s="19">
        <f t="shared" si="96"/>
        <v>0</v>
      </c>
      <c r="Q177" s="19">
        <f t="shared" si="97"/>
        <v>0</v>
      </c>
      <c r="R177" s="19">
        <f t="shared" si="98"/>
        <v>0</v>
      </c>
      <c r="S177" s="20">
        <f t="shared" si="99"/>
        <v>0</v>
      </c>
      <c r="T177" s="33"/>
    </row>
    <row r="178" spans="1:20" ht="18.75" customHeight="1" x14ac:dyDescent="0.4">
      <c r="A178" s="42">
        <v>162</v>
      </c>
      <c r="B178" s="42">
        <v>2</v>
      </c>
      <c r="C178" s="42" t="s">
        <v>96</v>
      </c>
      <c r="D178" s="179"/>
      <c r="E178" s="179"/>
      <c r="G178" s="34" t="s">
        <v>3</v>
      </c>
      <c r="H178" s="29" t="s">
        <v>112</v>
      </c>
      <c r="I178" s="19">
        <f>D782</f>
        <v>0</v>
      </c>
      <c r="J178" s="19">
        <f t="shared" si="90"/>
        <v>0</v>
      </c>
      <c r="K178" s="19">
        <f t="shared" si="91"/>
        <v>0</v>
      </c>
      <c r="L178" s="19">
        <f t="shared" si="92"/>
        <v>0</v>
      </c>
      <c r="M178" s="19">
        <f t="shared" si="93"/>
        <v>0</v>
      </c>
      <c r="N178" s="19">
        <f t="shared" si="94"/>
        <v>0</v>
      </c>
      <c r="O178" s="19">
        <f t="shared" si="95"/>
        <v>0</v>
      </c>
      <c r="P178" s="19">
        <f t="shared" si="96"/>
        <v>0</v>
      </c>
      <c r="Q178" s="19">
        <f t="shared" si="97"/>
        <v>0</v>
      </c>
      <c r="R178" s="19">
        <f t="shared" si="98"/>
        <v>0</v>
      </c>
      <c r="S178" s="20">
        <f t="shared" si="99"/>
        <v>0</v>
      </c>
      <c r="T178" s="33"/>
    </row>
    <row r="179" spans="1:20" ht="18.75" customHeight="1" x14ac:dyDescent="0.4">
      <c r="A179" s="42">
        <v>163</v>
      </c>
      <c r="B179" s="42">
        <v>2</v>
      </c>
      <c r="C179" s="42" t="s">
        <v>97</v>
      </c>
      <c r="D179" s="179"/>
      <c r="E179" s="179"/>
      <c r="G179" s="34" t="s">
        <v>4</v>
      </c>
      <c r="H179" s="29" t="s">
        <v>112</v>
      </c>
      <c r="I179" s="19">
        <f>D783</f>
        <v>0</v>
      </c>
      <c r="J179" s="19">
        <f t="shared" si="90"/>
        <v>0</v>
      </c>
      <c r="K179" s="19">
        <f t="shared" si="91"/>
        <v>0</v>
      </c>
      <c r="L179" s="19">
        <f t="shared" si="92"/>
        <v>0</v>
      </c>
      <c r="M179" s="19">
        <f t="shared" si="93"/>
        <v>0</v>
      </c>
      <c r="N179" s="19">
        <f t="shared" si="94"/>
        <v>0</v>
      </c>
      <c r="O179" s="19">
        <f t="shared" si="95"/>
        <v>0</v>
      </c>
      <c r="P179" s="19">
        <f t="shared" si="96"/>
        <v>0</v>
      </c>
      <c r="Q179" s="19">
        <f t="shared" si="97"/>
        <v>0</v>
      </c>
      <c r="R179" s="19">
        <f t="shared" si="98"/>
        <v>0</v>
      </c>
      <c r="S179" s="20">
        <f t="shared" si="99"/>
        <v>0</v>
      </c>
      <c r="T179" s="33"/>
    </row>
    <row r="180" spans="1:20" ht="18.75" customHeight="1" x14ac:dyDescent="0.4">
      <c r="A180" s="42">
        <v>164</v>
      </c>
      <c r="B180" s="42">
        <v>2</v>
      </c>
      <c r="C180" s="42" t="s">
        <v>98</v>
      </c>
      <c r="D180" s="179"/>
      <c r="E180" s="179"/>
      <c r="G180" s="34" t="s">
        <v>5</v>
      </c>
      <c r="H180" s="30" t="s">
        <v>113</v>
      </c>
      <c r="I180" s="19">
        <f>D784</f>
        <v>0</v>
      </c>
      <c r="J180" s="19">
        <f t="shared" si="90"/>
        <v>0</v>
      </c>
      <c r="K180" s="19">
        <f t="shared" si="91"/>
        <v>0</v>
      </c>
      <c r="L180" s="19">
        <f t="shared" si="92"/>
        <v>0</v>
      </c>
      <c r="M180" s="19">
        <f t="shared" si="93"/>
        <v>0</v>
      </c>
      <c r="N180" s="19">
        <f t="shared" si="94"/>
        <v>0</v>
      </c>
      <c r="O180" s="19">
        <f t="shared" si="95"/>
        <v>0</v>
      </c>
      <c r="P180" s="19">
        <f t="shared" si="96"/>
        <v>0</v>
      </c>
      <c r="Q180" s="19">
        <f t="shared" si="97"/>
        <v>0</v>
      </c>
      <c r="R180" s="19">
        <f t="shared" si="98"/>
        <v>0</v>
      </c>
      <c r="S180" s="20">
        <f t="shared" si="99"/>
        <v>0</v>
      </c>
      <c r="T180" s="33"/>
    </row>
    <row r="181" spans="1:20" ht="18.75" customHeight="1" x14ac:dyDescent="0.4">
      <c r="A181" s="42">
        <v>165</v>
      </c>
      <c r="B181" s="42">
        <v>2</v>
      </c>
      <c r="C181" s="42" t="s">
        <v>99</v>
      </c>
      <c r="D181" s="179"/>
      <c r="E181" s="179"/>
      <c r="G181" s="34" t="s">
        <v>6</v>
      </c>
      <c r="H181" s="30" t="s">
        <v>113</v>
      </c>
      <c r="I181" s="19">
        <f>D785</f>
        <v>0</v>
      </c>
      <c r="J181" s="19">
        <f t="shared" si="90"/>
        <v>0</v>
      </c>
      <c r="K181" s="19">
        <f t="shared" si="91"/>
        <v>0</v>
      </c>
      <c r="L181" s="19">
        <f t="shared" si="92"/>
        <v>0</v>
      </c>
      <c r="M181" s="19">
        <f t="shared" si="93"/>
        <v>0</v>
      </c>
      <c r="N181" s="19">
        <f t="shared" si="94"/>
        <v>0</v>
      </c>
      <c r="O181" s="19">
        <f t="shared" si="95"/>
        <v>0</v>
      </c>
      <c r="P181" s="19">
        <f t="shared" si="96"/>
        <v>0</v>
      </c>
      <c r="Q181" s="19">
        <f t="shared" si="97"/>
        <v>0</v>
      </c>
      <c r="R181" s="19">
        <f t="shared" si="98"/>
        <v>0</v>
      </c>
      <c r="S181" s="20">
        <f t="shared" si="99"/>
        <v>0</v>
      </c>
      <c r="T181" s="33"/>
    </row>
    <row r="182" spans="1:20" ht="18.75" customHeight="1" thickBot="1" x14ac:dyDescent="0.45">
      <c r="A182" s="42">
        <v>166</v>
      </c>
      <c r="B182" s="42">
        <v>2</v>
      </c>
      <c r="C182" s="42" t="s">
        <v>100</v>
      </c>
      <c r="D182" s="179"/>
      <c r="E182" s="179"/>
      <c r="G182" s="34" t="s">
        <v>7</v>
      </c>
      <c r="H182" s="31" t="s">
        <v>113</v>
      </c>
      <c r="I182" s="21">
        <f>D786</f>
        <v>0</v>
      </c>
      <c r="J182" s="21">
        <f t="shared" si="90"/>
        <v>0</v>
      </c>
      <c r="K182" s="21">
        <f t="shared" si="91"/>
        <v>0</v>
      </c>
      <c r="L182" s="21">
        <f t="shared" si="92"/>
        <v>0</v>
      </c>
      <c r="M182" s="21">
        <f t="shared" si="93"/>
        <v>0</v>
      </c>
      <c r="N182" s="21">
        <f t="shared" si="94"/>
        <v>0</v>
      </c>
      <c r="O182" s="21">
        <f t="shared" si="95"/>
        <v>0</v>
      </c>
      <c r="P182" s="21">
        <f t="shared" si="96"/>
        <v>0</v>
      </c>
      <c r="Q182" s="21">
        <f t="shared" si="97"/>
        <v>0</v>
      </c>
      <c r="R182" s="21">
        <f t="shared" si="98"/>
        <v>0</v>
      </c>
      <c r="S182" s="22">
        <f t="shared" si="99"/>
        <v>0</v>
      </c>
      <c r="T182" s="33"/>
    </row>
    <row r="183" spans="1:20" ht="18.75" customHeight="1" thickBot="1" x14ac:dyDescent="0.45">
      <c r="A183" s="42">
        <v>167</v>
      </c>
      <c r="B183" s="42">
        <v>2</v>
      </c>
      <c r="C183" s="42" t="s">
        <v>101</v>
      </c>
      <c r="D183" s="179"/>
      <c r="E183" s="179"/>
      <c r="G183" s="35"/>
      <c r="H183" s="36"/>
      <c r="I183" s="37"/>
      <c r="J183" s="37"/>
      <c r="K183" s="37"/>
      <c r="L183" s="37"/>
      <c r="M183" s="36"/>
      <c r="N183" s="36"/>
      <c r="O183" s="36"/>
      <c r="P183" s="36"/>
      <c r="Q183" s="36"/>
      <c r="R183" s="36"/>
      <c r="S183" s="37"/>
      <c r="T183" s="38"/>
    </row>
    <row r="184" spans="1:20" ht="18.75" customHeight="1" thickBot="1" x14ac:dyDescent="0.4">
      <c r="A184" s="42">
        <v>168</v>
      </c>
      <c r="B184" s="42">
        <v>2</v>
      </c>
      <c r="C184" s="42" t="s">
        <v>102</v>
      </c>
      <c r="D184" s="179"/>
      <c r="E184" s="179"/>
    </row>
    <row r="185" spans="1:20" ht="18.75" customHeight="1" x14ac:dyDescent="0.35">
      <c r="A185" s="42">
        <v>169</v>
      </c>
      <c r="B185" s="42">
        <v>2</v>
      </c>
      <c r="C185" s="42" t="s">
        <v>103</v>
      </c>
      <c r="D185" s="179"/>
      <c r="E185" s="179"/>
      <c r="G185" s="324" t="s">
        <v>405</v>
      </c>
      <c r="H185" s="325"/>
      <c r="I185" s="325"/>
      <c r="J185" s="325"/>
      <c r="K185" s="325"/>
      <c r="L185" s="325"/>
      <c r="M185" s="325"/>
      <c r="N185" s="325"/>
      <c r="O185" s="325"/>
      <c r="P185" s="325"/>
      <c r="Q185" s="325"/>
      <c r="R185" s="325"/>
      <c r="S185" s="325"/>
      <c r="T185" s="326"/>
    </row>
    <row r="186" spans="1:20" ht="18.75" customHeight="1" thickBot="1" x14ac:dyDescent="0.4">
      <c r="A186" s="42">
        <v>170</v>
      </c>
      <c r="B186" s="42">
        <v>2</v>
      </c>
      <c r="C186" s="42" t="s">
        <v>104</v>
      </c>
      <c r="D186" s="179"/>
      <c r="E186" s="179"/>
      <c r="G186" s="327"/>
      <c r="H186" s="328"/>
      <c r="I186" s="328"/>
      <c r="J186" s="328"/>
      <c r="K186" s="328"/>
      <c r="L186" s="328"/>
      <c r="M186" s="328"/>
      <c r="N186" s="328"/>
      <c r="O186" s="328"/>
      <c r="P186" s="328"/>
      <c r="Q186" s="328"/>
      <c r="R186" s="328"/>
      <c r="S186" s="328"/>
      <c r="T186" s="329"/>
    </row>
    <row r="187" spans="1:20" ht="18.75" customHeight="1" x14ac:dyDescent="0.35">
      <c r="A187" s="42">
        <v>171</v>
      </c>
      <c r="B187" s="42">
        <v>3</v>
      </c>
      <c r="C187" s="43" t="s">
        <v>20</v>
      </c>
      <c r="D187" s="179"/>
      <c r="E187" s="179"/>
      <c r="G187" s="332" t="s">
        <v>403</v>
      </c>
      <c r="H187" s="333"/>
      <c r="I187" s="304"/>
      <c r="J187" s="310" t="s">
        <v>105</v>
      </c>
      <c r="K187" s="306"/>
      <c r="L187" s="307"/>
      <c r="M187" s="310" t="s">
        <v>300</v>
      </c>
      <c r="N187" s="306"/>
      <c r="O187" s="306"/>
      <c r="P187" s="307"/>
      <c r="Q187" s="164" t="s">
        <v>301</v>
      </c>
      <c r="R187" s="318"/>
      <c r="S187" s="318"/>
      <c r="T187" s="319"/>
    </row>
    <row r="188" spans="1:20" ht="18.75" customHeight="1" thickBot="1" x14ac:dyDescent="0.4">
      <c r="A188" s="42">
        <v>172</v>
      </c>
      <c r="B188" s="42">
        <v>3</v>
      </c>
      <c r="C188" s="42" t="s">
        <v>21</v>
      </c>
      <c r="D188" s="179"/>
      <c r="E188" s="179"/>
      <c r="G188" s="334"/>
      <c r="H188" s="335"/>
      <c r="I188" s="305"/>
      <c r="J188" s="311"/>
      <c r="K188" s="308"/>
      <c r="L188" s="309"/>
      <c r="M188" s="311"/>
      <c r="N188" s="308"/>
      <c r="O188" s="308"/>
      <c r="P188" s="309"/>
      <c r="Q188" s="330" t="s">
        <v>302</v>
      </c>
      <c r="R188" s="331"/>
      <c r="S188" s="322"/>
      <c r="T188" s="323"/>
    </row>
    <row r="189" spans="1:20" ht="18.75" customHeight="1" x14ac:dyDescent="0.35">
      <c r="A189" s="42">
        <v>173</v>
      </c>
      <c r="B189" s="42">
        <v>3</v>
      </c>
      <c r="C189" s="42" t="s">
        <v>22</v>
      </c>
      <c r="D189" s="179"/>
      <c r="E189" s="179"/>
      <c r="G189" s="312" t="s">
        <v>129</v>
      </c>
      <c r="H189" s="313"/>
      <c r="I189" s="313"/>
      <c r="J189" s="313"/>
      <c r="K189" s="313"/>
      <c r="L189" s="313"/>
      <c r="M189" s="313"/>
      <c r="N189" s="313"/>
      <c r="O189" s="313"/>
      <c r="P189" s="313"/>
      <c r="Q189" s="313"/>
      <c r="R189" s="313"/>
      <c r="S189" s="313"/>
      <c r="T189" s="314"/>
    </row>
    <row r="190" spans="1:20" ht="18.75" customHeight="1" x14ac:dyDescent="0.35">
      <c r="A190" s="42">
        <v>174</v>
      </c>
      <c r="B190" s="42">
        <v>3</v>
      </c>
      <c r="C190" s="42" t="s">
        <v>23</v>
      </c>
      <c r="D190" s="179"/>
      <c r="E190" s="179"/>
      <c r="G190" s="315"/>
      <c r="H190" s="316"/>
      <c r="I190" s="316"/>
      <c r="J190" s="316"/>
      <c r="K190" s="316"/>
      <c r="L190" s="316"/>
      <c r="M190" s="316"/>
      <c r="N190" s="316"/>
      <c r="O190" s="316"/>
      <c r="P190" s="316"/>
      <c r="Q190" s="316"/>
      <c r="R190" s="316"/>
      <c r="S190" s="316"/>
      <c r="T190" s="317"/>
    </row>
    <row r="191" spans="1:20" ht="18.75" customHeight="1" thickBot="1" x14ac:dyDescent="0.45">
      <c r="A191" s="42">
        <v>175</v>
      </c>
      <c r="B191" s="42">
        <v>3</v>
      </c>
      <c r="C191" s="42" t="s">
        <v>24</v>
      </c>
      <c r="D191" s="179"/>
      <c r="E191" s="179"/>
      <c r="G191" s="32"/>
      <c r="H191" s="18">
        <v>1</v>
      </c>
      <c r="I191" s="18">
        <v>2</v>
      </c>
      <c r="J191" s="18">
        <v>3</v>
      </c>
      <c r="K191" s="18">
        <v>4</v>
      </c>
      <c r="L191" s="18">
        <v>5</v>
      </c>
      <c r="M191" s="18">
        <v>6</v>
      </c>
      <c r="N191" s="18">
        <v>7</v>
      </c>
      <c r="O191" s="18">
        <v>8</v>
      </c>
      <c r="P191" s="18">
        <v>9</v>
      </c>
      <c r="Q191" s="18">
        <v>10</v>
      </c>
      <c r="R191" s="18">
        <v>11</v>
      </c>
      <c r="S191" s="18">
        <v>12</v>
      </c>
      <c r="T191" s="33"/>
    </row>
    <row r="192" spans="1:20" ht="18.75" customHeight="1" x14ac:dyDescent="0.4">
      <c r="A192" s="42">
        <v>176</v>
      </c>
      <c r="B192" s="42">
        <v>3</v>
      </c>
      <c r="C192" s="42" t="s">
        <v>25</v>
      </c>
      <c r="D192" s="179"/>
      <c r="E192" s="179"/>
      <c r="G192" s="34" t="s">
        <v>0</v>
      </c>
      <c r="H192" s="24" t="s">
        <v>111</v>
      </c>
      <c r="I192" s="25" t="s">
        <v>114</v>
      </c>
      <c r="J192" s="26">
        <f>D872</f>
        <v>0</v>
      </c>
      <c r="K192" s="26">
        <f>D880</f>
        <v>0</v>
      </c>
      <c r="L192" s="26">
        <f>D888</f>
        <v>0</v>
      </c>
      <c r="M192" s="26">
        <f>D896</f>
        <v>0</v>
      </c>
      <c r="N192" s="26">
        <f>D904</f>
        <v>0</v>
      </c>
      <c r="O192" s="26">
        <f>D912</f>
        <v>0</v>
      </c>
      <c r="P192" s="26">
        <f>D920</f>
        <v>0</v>
      </c>
      <c r="Q192" s="26">
        <f>D928</f>
        <v>0</v>
      </c>
      <c r="R192" s="26">
        <f>D936</f>
        <v>0</v>
      </c>
      <c r="S192" s="27">
        <f>D944</f>
        <v>0</v>
      </c>
      <c r="T192" s="33"/>
    </row>
    <row r="193" spans="1:20" ht="18.75" customHeight="1" x14ac:dyDescent="0.4">
      <c r="A193" s="42">
        <v>177</v>
      </c>
      <c r="B193" s="42">
        <v>3</v>
      </c>
      <c r="C193" s="42" t="s">
        <v>26</v>
      </c>
      <c r="D193" s="179"/>
      <c r="E193" s="179"/>
      <c r="G193" s="34" t="s">
        <v>1</v>
      </c>
      <c r="H193" s="28" t="s">
        <v>111</v>
      </c>
      <c r="I193" s="2" t="s">
        <v>114</v>
      </c>
      <c r="J193" s="19">
        <f t="shared" ref="J193:J199" si="100">D873</f>
        <v>0</v>
      </c>
      <c r="K193" s="19">
        <f t="shared" ref="K193:K199" si="101">D881</f>
        <v>0</v>
      </c>
      <c r="L193" s="19">
        <f t="shared" ref="L193:L199" si="102">D889</f>
        <v>0</v>
      </c>
      <c r="M193" s="19">
        <f t="shared" ref="M193:M199" si="103">D897</f>
        <v>0</v>
      </c>
      <c r="N193" s="19">
        <f t="shared" ref="N193:N199" si="104">D905</f>
        <v>0</v>
      </c>
      <c r="O193" s="19">
        <f t="shared" ref="O193:O199" si="105">D913</f>
        <v>0</v>
      </c>
      <c r="P193" s="19">
        <f t="shared" ref="P193:P199" si="106">D921</f>
        <v>0</v>
      </c>
      <c r="Q193" s="19">
        <f t="shared" ref="Q193:Q199" si="107">D929</f>
        <v>0</v>
      </c>
      <c r="R193" s="19">
        <f t="shared" ref="R193:R199" si="108">D937</f>
        <v>0</v>
      </c>
      <c r="S193" s="20">
        <f t="shared" ref="S193:S199" si="109">D945</f>
        <v>0</v>
      </c>
      <c r="T193" s="33"/>
    </row>
    <row r="194" spans="1:20" ht="18.75" customHeight="1" x14ac:dyDescent="0.4">
      <c r="A194" s="42">
        <v>178</v>
      </c>
      <c r="B194" s="42">
        <v>3</v>
      </c>
      <c r="C194" s="42" t="s">
        <v>27</v>
      </c>
      <c r="D194" s="179"/>
      <c r="E194" s="179"/>
      <c r="G194" s="34" t="s">
        <v>2</v>
      </c>
      <c r="H194" s="29" t="s">
        <v>112</v>
      </c>
      <c r="I194" s="2" t="s">
        <v>114</v>
      </c>
      <c r="J194" s="19">
        <f t="shared" si="100"/>
        <v>0</v>
      </c>
      <c r="K194" s="19">
        <f t="shared" si="101"/>
        <v>0</v>
      </c>
      <c r="L194" s="19">
        <f t="shared" si="102"/>
        <v>0</v>
      </c>
      <c r="M194" s="19">
        <f t="shared" si="103"/>
        <v>0</v>
      </c>
      <c r="N194" s="19">
        <f t="shared" si="104"/>
        <v>0</v>
      </c>
      <c r="O194" s="19">
        <f t="shared" si="105"/>
        <v>0</v>
      </c>
      <c r="P194" s="19">
        <f t="shared" si="106"/>
        <v>0</v>
      </c>
      <c r="Q194" s="19">
        <f t="shared" si="107"/>
        <v>0</v>
      </c>
      <c r="R194" s="19">
        <f t="shared" si="108"/>
        <v>0</v>
      </c>
      <c r="S194" s="20">
        <f t="shared" si="109"/>
        <v>0</v>
      </c>
      <c r="T194" s="33"/>
    </row>
    <row r="195" spans="1:20" ht="18.75" customHeight="1" x14ac:dyDescent="0.4">
      <c r="A195" s="42">
        <v>179</v>
      </c>
      <c r="B195" s="42">
        <v>3</v>
      </c>
      <c r="C195" s="42" t="s">
        <v>28</v>
      </c>
      <c r="D195" s="179"/>
      <c r="E195" s="179"/>
      <c r="G195" s="34" t="s">
        <v>3</v>
      </c>
      <c r="H195" s="29" t="s">
        <v>112</v>
      </c>
      <c r="I195" s="19">
        <f>D867</f>
        <v>0</v>
      </c>
      <c r="J195" s="19">
        <f t="shared" si="100"/>
        <v>0</v>
      </c>
      <c r="K195" s="19">
        <f t="shared" si="101"/>
        <v>0</v>
      </c>
      <c r="L195" s="19">
        <f t="shared" si="102"/>
        <v>0</v>
      </c>
      <c r="M195" s="19">
        <f t="shared" si="103"/>
        <v>0</v>
      </c>
      <c r="N195" s="19">
        <f t="shared" si="104"/>
        <v>0</v>
      </c>
      <c r="O195" s="19">
        <f t="shared" si="105"/>
        <v>0</v>
      </c>
      <c r="P195" s="19">
        <f t="shared" si="106"/>
        <v>0</v>
      </c>
      <c r="Q195" s="19">
        <f t="shared" si="107"/>
        <v>0</v>
      </c>
      <c r="R195" s="19">
        <f t="shared" si="108"/>
        <v>0</v>
      </c>
      <c r="S195" s="20">
        <f t="shared" si="109"/>
        <v>0</v>
      </c>
      <c r="T195" s="33"/>
    </row>
    <row r="196" spans="1:20" ht="18.75" customHeight="1" x14ac:dyDescent="0.4">
      <c r="A196" s="42">
        <v>180</v>
      </c>
      <c r="B196" s="42">
        <v>3</v>
      </c>
      <c r="C196" s="42" t="s">
        <v>29</v>
      </c>
      <c r="D196" s="179"/>
      <c r="E196" s="179"/>
      <c r="G196" s="34" t="s">
        <v>4</v>
      </c>
      <c r="H196" s="29" t="s">
        <v>112</v>
      </c>
      <c r="I196" s="19">
        <f>D868</f>
        <v>0</v>
      </c>
      <c r="J196" s="19">
        <f t="shared" si="100"/>
        <v>0</v>
      </c>
      <c r="K196" s="19">
        <f t="shared" si="101"/>
        <v>0</v>
      </c>
      <c r="L196" s="19">
        <f t="shared" si="102"/>
        <v>0</v>
      </c>
      <c r="M196" s="19">
        <f t="shared" si="103"/>
        <v>0</v>
      </c>
      <c r="N196" s="19">
        <f t="shared" si="104"/>
        <v>0</v>
      </c>
      <c r="O196" s="19">
        <f t="shared" si="105"/>
        <v>0</v>
      </c>
      <c r="P196" s="19">
        <f t="shared" si="106"/>
        <v>0</v>
      </c>
      <c r="Q196" s="19">
        <f t="shared" si="107"/>
        <v>0</v>
      </c>
      <c r="R196" s="19">
        <f t="shared" si="108"/>
        <v>0</v>
      </c>
      <c r="S196" s="20">
        <f t="shared" si="109"/>
        <v>0</v>
      </c>
      <c r="T196" s="33"/>
    </row>
    <row r="197" spans="1:20" ht="18.75" customHeight="1" x14ac:dyDescent="0.4">
      <c r="A197" s="42">
        <v>181</v>
      </c>
      <c r="B197" s="42">
        <v>3</v>
      </c>
      <c r="C197" s="42" t="s">
        <v>30</v>
      </c>
      <c r="D197" s="179"/>
      <c r="E197" s="179"/>
      <c r="G197" s="34" t="s">
        <v>5</v>
      </c>
      <c r="H197" s="30" t="s">
        <v>113</v>
      </c>
      <c r="I197" s="19">
        <f>D869</f>
        <v>0</v>
      </c>
      <c r="J197" s="19">
        <f t="shared" si="100"/>
        <v>0</v>
      </c>
      <c r="K197" s="19">
        <f t="shared" si="101"/>
        <v>0</v>
      </c>
      <c r="L197" s="19">
        <f t="shared" si="102"/>
        <v>0</v>
      </c>
      <c r="M197" s="19">
        <f t="shared" si="103"/>
        <v>0</v>
      </c>
      <c r="N197" s="19">
        <f t="shared" si="104"/>
        <v>0</v>
      </c>
      <c r="O197" s="19">
        <f t="shared" si="105"/>
        <v>0</v>
      </c>
      <c r="P197" s="19">
        <f t="shared" si="106"/>
        <v>0</v>
      </c>
      <c r="Q197" s="19">
        <f t="shared" si="107"/>
        <v>0</v>
      </c>
      <c r="R197" s="19">
        <f t="shared" si="108"/>
        <v>0</v>
      </c>
      <c r="S197" s="20">
        <f t="shared" si="109"/>
        <v>0</v>
      </c>
      <c r="T197" s="33"/>
    </row>
    <row r="198" spans="1:20" ht="18.75" customHeight="1" x14ac:dyDescent="0.4">
      <c r="A198" s="42">
        <v>182</v>
      </c>
      <c r="B198" s="42">
        <v>3</v>
      </c>
      <c r="C198" s="42" t="s">
        <v>31</v>
      </c>
      <c r="D198" s="179"/>
      <c r="E198" s="179"/>
      <c r="G198" s="34" t="s">
        <v>6</v>
      </c>
      <c r="H198" s="30" t="s">
        <v>113</v>
      </c>
      <c r="I198" s="19">
        <f>D870</f>
        <v>0</v>
      </c>
      <c r="J198" s="19">
        <f t="shared" si="100"/>
        <v>0</v>
      </c>
      <c r="K198" s="19">
        <f t="shared" si="101"/>
        <v>0</v>
      </c>
      <c r="L198" s="19">
        <f t="shared" si="102"/>
        <v>0</v>
      </c>
      <c r="M198" s="19">
        <f t="shared" si="103"/>
        <v>0</v>
      </c>
      <c r="N198" s="19">
        <f t="shared" si="104"/>
        <v>0</v>
      </c>
      <c r="O198" s="19">
        <f t="shared" si="105"/>
        <v>0</v>
      </c>
      <c r="P198" s="19">
        <f t="shared" si="106"/>
        <v>0</v>
      </c>
      <c r="Q198" s="19">
        <f t="shared" si="107"/>
        <v>0</v>
      </c>
      <c r="R198" s="19">
        <f t="shared" si="108"/>
        <v>0</v>
      </c>
      <c r="S198" s="20">
        <f t="shared" si="109"/>
        <v>0</v>
      </c>
      <c r="T198" s="33"/>
    </row>
    <row r="199" spans="1:20" ht="18.75" customHeight="1" thickBot="1" x14ac:dyDescent="0.45">
      <c r="A199" s="42">
        <v>183</v>
      </c>
      <c r="B199" s="42">
        <v>3</v>
      </c>
      <c r="C199" s="42" t="s">
        <v>32</v>
      </c>
      <c r="D199" s="179"/>
      <c r="E199" s="179"/>
      <c r="G199" s="34" t="s">
        <v>7</v>
      </c>
      <c r="H199" s="31" t="s">
        <v>113</v>
      </c>
      <c r="I199" s="21">
        <f>D871</f>
        <v>0</v>
      </c>
      <c r="J199" s="21">
        <f t="shared" si="100"/>
        <v>0</v>
      </c>
      <c r="K199" s="21">
        <f t="shared" si="101"/>
        <v>0</v>
      </c>
      <c r="L199" s="21">
        <f t="shared" si="102"/>
        <v>0</v>
      </c>
      <c r="M199" s="21">
        <f t="shared" si="103"/>
        <v>0</v>
      </c>
      <c r="N199" s="21">
        <f t="shared" si="104"/>
        <v>0</v>
      </c>
      <c r="O199" s="21">
        <f t="shared" si="105"/>
        <v>0</v>
      </c>
      <c r="P199" s="21">
        <f t="shared" si="106"/>
        <v>0</v>
      </c>
      <c r="Q199" s="21">
        <f t="shared" si="107"/>
        <v>0</v>
      </c>
      <c r="R199" s="21">
        <f t="shared" si="108"/>
        <v>0</v>
      </c>
      <c r="S199" s="22">
        <f t="shared" si="109"/>
        <v>0</v>
      </c>
      <c r="T199" s="33"/>
    </row>
    <row r="200" spans="1:20" ht="18.75" customHeight="1" thickBot="1" x14ac:dyDescent="0.45">
      <c r="A200" s="42">
        <v>184</v>
      </c>
      <c r="B200" s="42">
        <v>3</v>
      </c>
      <c r="C200" s="42" t="s">
        <v>33</v>
      </c>
      <c r="D200" s="179"/>
      <c r="E200" s="179"/>
      <c r="G200" s="35"/>
      <c r="H200" s="36"/>
      <c r="I200" s="37"/>
      <c r="J200" s="37"/>
      <c r="K200" s="37"/>
      <c r="L200" s="37"/>
      <c r="M200" s="36"/>
      <c r="N200" s="36"/>
      <c r="O200" s="36"/>
      <c r="P200" s="36"/>
      <c r="Q200" s="36"/>
      <c r="R200" s="36"/>
      <c r="S200" s="37"/>
      <c r="T200" s="38"/>
    </row>
    <row r="201" spans="1:20" ht="18.75" customHeight="1" thickBot="1" x14ac:dyDescent="0.4">
      <c r="A201" s="42">
        <v>185</v>
      </c>
      <c r="B201" s="42">
        <v>3</v>
      </c>
      <c r="C201" s="42" t="s">
        <v>34</v>
      </c>
      <c r="D201" s="179"/>
      <c r="E201" s="179"/>
    </row>
    <row r="202" spans="1:20" ht="18.75" customHeight="1" x14ac:dyDescent="0.35">
      <c r="A202" s="42">
        <v>186</v>
      </c>
      <c r="B202" s="42">
        <v>3</v>
      </c>
      <c r="C202" s="42" t="s">
        <v>35</v>
      </c>
      <c r="D202" s="180"/>
      <c r="E202" s="180"/>
      <c r="G202" s="324" t="s">
        <v>405</v>
      </c>
      <c r="H202" s="325"/>
      <c r="I202" s="325"/>
      <c r="J202" s="325"/>
      <c r="K202" s="325"/>
      <c r="L202" s="325"/>
      <c r="M202" s="325"/>
      <c r="N202" s="325"/>
      <c r="O202" s="325"/>
      <c r="P202" s="325"/>
      <c r="Q202" s="325"/>
      <c r="R202" s="325"/>
      <c r="S202" s="325"/>
      <c r="T202" s="326"/>
    </row>
    <row r="203" spans="1:20" ht="18.75" customHeight="1" thickBot="1" x14ac:dyDescent="0.4">
      <c r="A203" s="42">
        <v>187</v>
      </c>
      <c r="B203" s="42">
        <v>3</v>
      </c>
      <c r="C203" s="42" t="s">
        <v>36</v>
      </c>
      <c r="D203" s="180"/>
      <c r="E203" s="180"/>
      <c r="G203" s="327"/>
      <c r="H203" s="328"/>
      <c r="I203" s="328"/>
      <c r="J203" s="328"/>
      <c r="K203" s="328"/>
      <c r="L203" s="328"/>
      <c r="M203" s="328"/>
      <c r="N203" s="328"/>
      <c r="O203" s="328"/>
      <c r="P203" s="328"/>
      <c r="Q203" s="328"/>
      <c r="R203" s="328"/>
      <c r="S203" s="328"/>
      <c r="T203" s="329"/>
    </row>
    <row r="204" spans="1:20" ht="18.75" customHeight="1" x14ac:dyDescent="0.35">
      <c r="A204" s="42">
        <v>188</v>
      </c>
      <c r="B204" s="42">
        <v>3</v>
      </c>
      <c r="C204" s="42" t="s">
        <v>37</v>
      </c>
      <c r="D204" s="180"/>
      <c r="E204" s="180"/>
      <c r="G204" s="332" t="s">
        <v>403</v>
      </c>
      <c r="H204" s="333"/>
      <c r="I204" s="304"/>
      <c r="J204" s="310" t="s">
        <v>105</v>
      </c>
      <c r="K204" s="306"/>
      <c r="L204" s="307"/>
      <c r="M204" s="310" t="s">
        <v>300</v>
      </c>
      <c r="N204" s="306"/>
      <c r="O204" s="306"/>
      <c r="P204" s="307"/>
      <c r="Q204" s="164" t="s">
        <v>301</v>
      </c>
      <c r="R204" s="318"/>
      <c r="S204" s="318"/>
      <c r="T204" s="319"/>
    </row>
    <row r="205" spans="1:20" ht="18.75" customHeight="1" thickBot="1" x14ac:dyDescent="0.4">
      <c r="A205" s="42">
        <v>189</v>
      </c>
      <c r="B205" s="42">
        <v>3</v>
      </c>
      <c r="C205" s="42" t="s">
        <v>38</v>
      </c>
      <c r="D205" s="180"/>
      <c r="E205" s="180"/>
      <c r="G205" s="334"/>
      <c r="H205" s="335"/>
      <c r="I205" s="305"/>
      <c r="J205" s="311"/>
      <c r="K205" s="308"/>
      <c r="L205" s="309"/>
      <c r="M205" s="311"/>
      <c r="N205" s="308"/>
      <c r="O205" s="308"/>
      <c r="P205" s="309"/>
      <c r="Q205" s="330" t="s">
        <v>302</v>
      </c>
      <c r="R205" s="331"/>
      <c r="S205" s="322"/>
      <c r="T205" s="323"/>
    </row>
    <row r="206" spans="1:20" ht="18.75" customHeight="1" x14ac:dyDescent="0.35">
      <c r="A206" s="42">
        <v>190</v>
      </c>
      <c r="B206" s="42">
        <v>3</v>
      </c>
      <c r="C206" s="42" t="s">
        <v>39</v>
      </c>
      <c r="D206" s="180"/>
      <c r="E206" s="180"/>
      <c r="G206" s="312" t="s">
        <v>130</v>
      </c>
      <c r="H206" s="313"/>
      <c r="I206" s="313"/>
      <c r="J206" s="313"/>
      <c r="K206" s="313"/>
      <c r="L206" s="313"/>
      <c r="M206" s="313"/>
      <c r="N206" s="313"/>
      <c r="O206" s="313"/>
      <c r="P206" s="313"/>
      <c r="Q206" s="313"/>
      <c r="R206" s="313"/>
      <c r="S206" s="313"/>
      <c r="T206" s="314"/>
    </row>
    <row r="207" spans="1:20" ht="18.75" customHeight="1" x14ac:dyDescent="0.35">
      <c r="A207" s="42">
        <v>191</v>
      </c>
      <c r="B207" s="42">
        <v>3</v>
      </c>
      <c r="C207" s="42" t="s">
        <v>40</v>
      </c>
      <c r="D207" s="180"/>
      <c r="E207" s="180"/>
      <c r="G207" s="315"/>
      <c r="H207" s="316"/>
      <c r="I207" s="316"/>
      <c r="J207" s="316"/>
      <c r="K207" s="316"/>
      <c r="L207" s="316"/>
      <c r="M207" s="316"/>
      <c r="N207" s="316"/>
      <c r="O207" s="316"/>
      <c r="P207" s="316"/>
      <c r="Q207" s="316"/>
      <c r="R207" s="316"/>
      <c r="S207" s="316"/>
      <c r="T207" s="317"/>
    </row>
    <row r="208" spans="1:20" ht="18.75" customHeight="1" thickBot="1" x14ac:dyDescent="0.45">
      <c r="A208" s="42">
        <v>192</v>
      </c>
      <c r="B208" s="42">
        <v>3</v>
      </c>
      <c r="C208" s="42" t="s">
        <v>41</v>
      </c>
      <c r="D208" s="180"/>
      <c r="E208" s="180"/>
      <c r="G208" s="32"/>
      <c r="H208" s="18">
        <v>1</v>
      </c>
      <c r="I208" s="18">
        <v>2</v>
      </c>
      <c r="J208" s="18">
        <v>3</v>
      </c>
      <c r="K208" s="18">
        <v>4</v>
      </c>
      <c r="L208" s="18">
        <v>5</v>
      </c>
      <c r="M208" s="18">
        <v>6</v>
      </c>
      <c r="N208" s="18">
        <v>7</v>
      </c>
      <c r="O208" s="18">
        <v>8</v>
      </c>
      <c r="P208" s="18">
        <v>9</v>
      </c>
      <c r="Q208" s="18">
        <v>10</v>
      </c>
      <c r="R208" s="18">
        <v>11</v>
      </c>
      <c r="S208" s="18">
        <v>12</v>
      </c>
      <c r="T208" s="33"/>
    </row>
    <row r="209" spans="1:20" ht="18.75" customHeight="1" x14ac:dyDescent="0.4">
      <c r="A209" s="42">
        <v>193</v>
      </c>
      <c r="B209" s="42">
        <v>3</v>
      </c>
      <c r="C209" s="42" t="s">
        <v>42</v>
      </c>
      <c r="D209" s="180"/>
      <c r="E209" s="180"/>
      <c r="G209" s="34" t="s">
        <v>0</v>
      </c>
      <c r="H209" s="24" t="s">
        <v>111</v>
      </c>
      <c r="I209" s="25" t="s">
        <v>114</v>
      </c>
      <c r="J209" s="26">
        <f>D957</f>
        <v>0</v>
      </c>
      <c r="K209" s="26">
        <f>D965</f>
        <v>0</v>
      </c>
      <c r="L209" s="26">
        <f>D973</f>
        <v>0</v>
      </c>
      <c r="M209" s="26">
        <f>D981</f>
        <v>0</v>
      </c>
      <c r="N209" s="26">
        <f>D989</f>
        <v>0</v>
      </c>
      <c r="O209" s="26">
        <f>D997</f>
        <v>0</v>
      </c>
      <c r="P209" s="26">
        <f>D1005</f>
        <v>0</v>
      </c>
      <c r="Q209" s="26">
        <f>D1013</f>
        <v>0</v>
      </c>
      <c r="R209" s="26">
        <f>D1021</f>
        <v>0</v>
      </c>
      <c r="S209" s="27">
        <f>D1029</f>
        <v>0</v>
      </c>
      <c r="T209" s="33"/>
    </row>
    <row r="210" spans="1:20" ht="18.75" customHeight="1" x14ac:dyDescent="0.4">
      <c r="A210" s="42">
        <v>194</v>
      </c>
      <c r="B210" s="42">
        <v>3</v>
      </c>
      <c r="C210" s="42" t="s">
        <v>43</v>
      </c>
      <c r="D210" s="180"/>
      <c r="E210" s="180"/>
      <c r="G210" s="34" t="s">
        <v>1</v>
      </c>
      <c r="H210" s="28" t="s">
        <v>111</v>
      </c>
      <c r="I210" s="2" t="s">
        <v>114</v>
      </c>
      <c r="J210" s="19">
        <f t="shared" ref="J210:J216" si="110">D958</f>
        <v>0</v>
      </c>
      <c r="K210" s="19">
        <f t="shared" ref="K210:K216" si="111">D966</f>
        <v>0</v>
      </c>
      <c r="L210" s="19">
        <f t="shared" ref="L210:L216" si="112">D974</f>
        <v>0</v>
      </c>
      <c r="M210" s="19">
        <f t="shared" ref="M210:M216" si="113">D982</f>
        <v>0</v>
      </c>
      <c r="N210" s="19">
        <f t="shared" ref="N210:N216" si="114">D990</f>
        <v>0</v>
      </c>
      <c r="O210" s="19">
        <f t="shared" ref="O210:O216" si="115">D998</f>
        <v>0</v>
      </c>
      <c r="P210" s="19">
        <f t="shared" ref="P210:P216" si="116">D1006</f>
        <v>0</v>
      </c>
      <c r="Q210" s="19">
        <f t="shared" ref="Q210:Q216" si="117">D1014</f>
        <v>0</v>
      </c>
      <c r="R210" s="19">
        <f t="shared" ref="R210:R216" si="118">D1022</f>
        <v>0</v>
      </c>
      <c r="S210" s="20">
        <f t="shared" ref="S210:S216" si="119">D1030</f>
        <v>0</v>
      </c>
      <c r="T210" s="33"/>
    </row>
    <row r="211" spans="1:20" ht="18.75" customHeight="1" x14ac:dyDescent="0.4">
      <c r="A211" s="42">
        <v>195</v>
      </c>
      <c r="B211" s="42">
        <v>3</v>
      </c>
      <c r="C211" s="42" t="s">
        <v>44</v>
      </c>
      <c r="D211" s="180"/>
      <c r="E211" s="180"/>
      <c r="G211" s="34" t="s">
        <v>2</v>
      </c>
      <c r="H211" s="29" t="s">
        <v>112</v>
      </c>
      <c r="I211" s="2" t="s">
        <v>114</v>
      </c>
      <c r="J211" s="19">
        <f t="shared" si="110"/>
        <v>0</v>
      </c>
      <c r="K211" s="19">
        <f t="shared" si="111"/>
        <v>0</v>
      </c>
      <c r="L211" s="19">
        <f t="shared" si="112"/>
        <v>0</v>
      </c>
      <c r="M211" s="19">
        <f t="shared" si="113"/>
        <v>0</v>
      </c>
      <c r="N211" s="19">
        <f t="shared" si="114"/>
        <v>0</v>
      </c>
      <c r="O211" s="19">
        <f t="shared" si="115"/>
        <v>0</v>
      </c>
      <c r="P211" s="19">
        <f t="shared" si="116"/>
        <v>0</v>
      </c>
      <c r="Q211" s="19">
        <f t="shared" si="117"/>
        <v>0</v>
      </c>
      <c r="R211" s="19">
        <f t="shared" si="118"/>
        <v>0</v>
      </c>
      <c r="S211" s="20">
        <f t="shared" si="119"/>
        <v>0</v>
      </c>
      <c r="T211" s="33"/>
    </row>
    <row r="212" spans="1:20" ht="18.75" customHeight="1" x14ac:dyDescent="0.4">
      <c r="A212" s="42">
        <v>196</v>
      </c>
      <c r="B212" s="42">
        <v>3</v>
      </c>
      <c r="C212" s="42" t="s">
        <v>45</v>
      </c>
      <c r="D212" s="180"/>
      <c r="E212" s="180"/>
      <c r="G212" s="34" t="s">
        <v>3</v>
      </c>
      <c r="H212" s="29" t="s">
        <v>112</v>
      </c>
      <c r="I212" s="19">
        <f>D952</f>
        <v>0</v>
      </c>
      <c r="J212" s="19">
        <f t="shared" si="110"/>
        <v>0</v>
      </c>
      <c r="K212" s="19">
        <f t="shared" si="111"/>
        <v>0</v>
      </c>
      <c r="L212" s="19">
        <f t="shared" si="112"/>
        <v>0</v>
      </c>
      <c r="M212" s="19">
        <f t="shared" si="113"/>
        <v>0</v>
      </c>
      <c r="N212" s="19">
        <f t="shared" si="114"/>
        <v>0</v>
      </c>
      <c r="O212" s="19">
        <f t="shared" si="115"/>
        <v>0</v>
      </c>
      <c r="P212" s="19">
        <f t="shared" si="116"/>
        <v>0</v>
      </c>
      <c r="Q212" s="19">
        <f t="shared" si="117"/>
        <v>0</v>
      </c>
      <c r="R212" s="19">
        <f t="shared" si="118"/>
        <v>0</v>
      </c>
      <c r="S212" s="20">
        <f t="shared" si="119"/>
        <v>0</v>
      </c>
      <c r="T212" s="33"/>
    </row>
    <row r="213" spans="1:20" ht="18.75" customHeight="1" x14ac:dyDescent="0.4">
      <c r="A213" s="42">
        <v>197</v>
      </c>
      <c r="B213" s="42">
        <v>3</v>
      </c>
      <c r="C213" s="42" t="s">
        <v>46</v>
      </c>
      <c r="D213" s="180"/>
      <c r="E213" s="180"/>
      <c r="G213" s="34" t="s">
        <v>4</v>
      </c>
      <c r="H213" s="29" t="s">
        <v>112</v>
      </c>
      <c r="I213" s="19">
        <f>D953</f>
        <v>0</v>
      </c>
      <c r="J213" s="19">
        <f t="shared" si="110"/>
        <v>0</v>
      </c>
      <c r="K213" s="19">
        <f t="shared" si="111"/>
        <v>0</v>
      </c>
      <c r="L213" s="19">
        <f t="shared" si="112"/>
        <v>0</v>
      </c>
      <c r="M213" s="19">
        <f t="shared" si="113"/>
        <v>0</v>
      </c>
      <c r="N213" s="19">
        <f t="shared" si="114"/>
        <v>0</v>
      </c>
      <c r="O213" s="19">
        <f t="shared" si="115"/>
        <v>0</v>
      </c>
      <c r="P213" s="19">
        <f t="shared" si="116"/>
        <v>0</v>
      </c>
      <c r="Q213" s="19">
        <f t="shared" si="117"/>
        <v>0</v>
      </c>
      <c r="R213" s="19">
        <f t="shared" si="118"/>
        <v>0</v>
      </c>
      <c r="S213" s="20">
        <f t="shared" si="119"/>
        <v>0</v>
      </c>
      <c r="T213" s="33"/>
    </row>
    <row r="214" spans="1:20" ht="18.75" customHeight="1" x14ac:dyDescent="0.4">
      <c r="A214" s="42">
        <v>198</v>
      </c>
      <c r="B214" s="42">
        <v>3</v>
      </c>
      <c r="C214" s="42" t="s">
        <v>47</v>
      </c>
      <c r="D214" s="180"/>
      <c r="E214" s="180"/>
      <c r="G214" s="34" t="s">
        <v>5</v>
      </c>
      <c r="H214" s="30" t="s">
        <v>113</v>
      </c>
      <c r="I214" s="19">
        <f>D954</f>
        <v>0</v>
      </c>
      <c r="J214" s="19">
        <f t="shared" si="110"/>
        <v>0</v>
      </c>
      <c r="K214" s="19">
        <f t="shared" si="111"/>
        <v>0</v>
      </c>
      <c r="L214" s="19">
        <f t="shared" si="112"/>
        <v>0</v>
      </c>
      <c r="M214" s="19">
        <f t="shared" si="113"/>
        <v>0</v>
      </c>
      <c r="N214" s="19">
        <f t="shared" si="114"/>
        <v>0</v>
      </c>
      <c r="O214" s="19">
        <f t="shared" si="115"/>
        <v>0</v>
      </c>
      <c r="P214" s="19">
        <f t="shared" si="116"/>
        <v>0</v>
      </c>
      <c r="Q214" s="19">
        <f t="shared" si="117"/>
        <v>0</v>
      </c>
      <c r="R214" s="19">
        <f t="shared" si="118"/>
        <v>0</v>
      </c>
      <c r="S214" s="20">
        <f t="shared" si="119"/>
        <v>0</v>
      </c>
      <c r="T214" s="33"/>
    </row>
    <row r="215" spans="1:20" ht="18.75" customHeight="1" x14ac:dyDescent="0.4">
      <c r="A215" s="42">
        <v>199</v>
      </c>
      <c r="B215" s="42">
        <v>3</v>
      </c>
      <c r="C215" s="42" t="s">
        <v>48</v>
      </c>
      <c r="D215" s="180"/>
      <c r="E215" s="180"/>
      <c r="G215" s="34" t="s">
        <v>6</v>
      </c>
      <c r="H215" s="30" t="s">
        <v>113</v>
      </c>
      <c r="I215" s="19">
        <f>D955</f>
        <v>0</v>
      </c>
      <c r="J215" s="19">
        <f t="shared" si="110"/>
        <v>0</v>
      </c>
      <c r="K215" s="19">
        <f t="shared" si="111"/>
        <v>0</v>
      </c>
      <c r="L215" s="19">
        <f t="shared" si="112"/>
        <v>0</v>
      </c>
      <c r="M215" s="19">
        <f t="shared" si="113"/>
        <v>0</v>
      </c>
      <c r="N215" s="19">
        <f t="shared" si="114"/>
        <v>0</v>
      </c>
      <c r="O215" s="19">
        <f t="shared" si="115"/>
        <v>0</v>
      </c>
      <c r="P215" s="19">
        <f t="shared" si="116"/>
        <v>0</v>
      </c>
      <c r="Q215" s="19">
        <f t="shared" si="117"/>
        <v>0</v>
      </c>
      <c r="R215" s="19">
        <f t="shared" si="118"/>
        <v>0</v>
      </c>
      <c r="S215" s="20">
        <f t="shared" si="119"/>
        <v>0</v>
      </c>
      <c r="T215" s="33"/>
    </row>
    <row r="216" spans="1:20" ht="18.75" customHeight="1" thickBot="1" x14ac:dyDescent="0.45">
      <c r="A216" s="42">
        <v>200</v>
      </c>
      <c r="B216" s="42">
        <v>3</v>
      </c>
      <c r="C216" s="42" t="s">
        <v>49</v>
      </c>
      <c r="D216" s="180"/>
      <c r="E216" s="180"/>
      <c r="G216" s="34" t="s">
        <v>7</v>
      </c>
      <c r="H216" s="31" t="s">
        <v>113</v>
      </c>
      <c r="I216" s="21">
        <f>D956</f>
        <v>0</v>
      </c>
      <c r="J216" s="21">
        <f t="shared" si="110"/>
        <v>0</v>
      </c>
      <c r="K216" s="21">
        <f t="shared" si="111"/>
        <v>0</v>
      </c>
      <c r="L216" s="21">
        <f t="shared" si="112"/>
        <v>0</v>
      </c>
      <c r="M216" s="21">
        <f t="shared" si="113"/>
        <v>0</v>
      </c>
      <c r="N216" s="21">
        <f t="shared" si="114"/>
        <v>0</v>
      </c>
      <c r="O216" s="21">
        <f t="shared" si="115"/>
        <v>0</v>
      </c>
      <c r="P216" s="21">
        <f t="shared" si="116"/>
        <v>0</v>
      </c>
      <c r="Q216" s="21">
        <f t="shared" si="117"/>
        <v>0</v>
      </c>
      <c r="R216" s="21">
        <f t="shared" si="118"/>
        <v>0</v>
      </c>
      <c r="S216" s="22">
        <f t="shared" si="119"/>
        <v>0</v>
      </c>
      <c r="T216" s="33"/>
    </row>
    <row r="217" spans="1:20" ht="18.75" customHeight="1" thickBot="1" x14ac:dyDescent="0.45">
      <c r="A217" s="42">
        <v>201</v>
      </c>
      <c r="B217" s="42">
        <v>3</v>
      </c>
      <c r="C217" s="42" t="s">
        <v>50</v>
      </c>
      <c r="D217" s="180"/>
      <c r="E217" s="180"/>
      <c r="G217" s="35"/>
      <c r="H217" s="36"/>
      <c r="I217" s="37"/>
      <c r="J217" s="37"/>
      <c r="K217" s="37"/>
      <c r="L217" s="37"/>
      <c r="M217" s="36"/>
      <c r="N217" s="36"/>
      <c r="O217" s="36"/>
      <c r="P217" s="36"/>
      <c r="Q217" s="36"/>
      <c r="R217" s="36"/>
      <c r="S217" s="37"/>
      <c r="T217" s="38"/>
    </row>
    <row r="218" spans="1:20" ht="18.75" customHeight="1" thickBot="1" x14ac:dyDescent="0.4">
      <c r="A218" s="42">
        <v>202</v>
      </c>
      <c r="B218" s="42">
        <v>3</v>
      </c>
      <c r="C218" s="42" t="s">
        <v>51</v>
      </c>
      <c r="D218" s="180"/>
      <c r="E218" s="180"/>
    </row>
    <row r="219" spans="1:20" ht="18.75" customHeight="1" x14ac:dyDescent="0.35">
      <c r="A219" s="42">
        <v>203</v>
      </c>
      <c r="B219" s="42">
        <v>3</v>
      </c>
      <c r="C219" s="42" t="s">
        <v>52</v>
      </c>
      <c r="D219" s="180"/>
      <c r="E219" s="180"/>
      <c r="G219" s="324" t="s">
        <v>405</v>
      </c>
      <c r="H219" s="325"/>
      <c r="I219" s="325"/>
      <c r="J219" s="325"/>
      <c r="K219" s="325"/>
      <c r="L219" s="325"/>
      <c r="M219" s="325"/>
      <c r="N219" s="325"/>
      <c r="O219" s="325"/>
      <c r="P219" s="325"/>
      <c r="Q219" s="325"/>
      <c r="R219" s="325"/>
      <c r="S219" s="325"/>
      <c r="T219" s="326"/>
    </row>
    <row r="220" spans="1:20" ht="18.75" customHeight="1" thickBot="1" x14ac:dyDescent="0.4">
      <c r="A220" s="42">
        <v>204</v>
      </c>
      <c r="B220" s="42">
        <v>3</v>
      </c>
      <c r="C220" s="42" t="s">
        <v>53</v>
      </c>
      <c r="D220" s="180"/>
      <c r="E220" s="180"/>
      <c r="G220" s="327"/>
      <c r="H220" s="328"/>
      <c r="I220" s="328"/>
      <c r="J220" s="328"/>
      <c r="K220" s="328"/>
      <c r="L220" s="328"/>
      <c r="M220" s="328"/>
      <c r="N220" s="328"/>
      <c r="O220" s="328"/>
      <c r="P220" s="328"/>
      <c r="Q220" s="328"/>
      <c r="R220" s="328"/>
      <c r="S220" s="328"/>
      <c r="T220" s="329"/>
    </row>
    <row r="221" spans="1:20" ht="18.75" customHeight="1" x14ac:dyDescent="0.35">
      <c r="A221" s="42">
        <v>205</v>
      </c>
      <c r="B221" s="42">
        <v>3</v>
      </c>
      <c r="C221" s="42" t="s">
        <v>54</v>
      </c>
      <c r="D221" s="180"/>
      <c r="E221" s="180"/>
      <c r="G221" s="332" t="s">
        <v>403</v>
      </c>
      <c r="H221" s="333"/>
      <c r="I221" s="304"/>
      <c r="J221" s="310" t="s">
        <v>105</v>
      </c>
      <c r="K221" s="306"/>
      <c r="L221" s="307"/>
      <c r="M221" s="310" t="s">
        <v>300</v>
      </c>
      <c r="N221" s="306"/>
      <c r="O221" s="306"/>
      <c r="P221" s="307"/>
      <c r="Q221" s="164" t="s">
        <v>301</v>
      </c>
      <c r="R221" s="318"/>
      <c r="S221" s="318"/>
      <c r="T221" s="319"/>
    </row>
    <row r="222" spans="1:20" ht="18.75" customHeight="1" thickBot="1" x14ac:dyDescent="0.4">
      <c r="A222" s="42">
        <v>206</v>
      </c>
      <c r="B222" s="42">
        <v>3</v>
      </c>
      <c r="C222" s="42" t="s">
        <v>55</v>
      </c>
      <c r="D222" s="180"/>
      <c r="E222" s="180"/>
      <c r="G222" s="334"/>
      <c r="H222" s="335"/>
      <c r="I222" s="305"/>
      <c r="J222" s="311"/>
      <c r="K222" s="308"/>
      <c r="L222" s="309"/>
      <c r="M222" s="311"/>
      <c r="N222" s="308"/>
      <c r="O222" s="308"/>
      <c r="P222" s="309"/>
      <c r="Q222" s="330" t="s">
        <v>302</v>
      </c>
      <c r="R222" s="331"/>
      <c r="S222" s="322"/>
      <c r="T222" s="323"/>
    </row>
    <row r="223" spans="1:20" ht="18.75" customHeight="1" x14ac:dyDescent="0.35">
      <c r="A223" s="42">
        <v>207</v>
      </c>
      <c r="B223" s="42">
        <v>3</v>
      </c>
      <c r="C223" s="42" t="s">
        <v>56</v>
      </c>
      <c r="D223" s="180"/>
      <c r="E223" s="180"/>
      <c r="G223" s="312" t="s">
        <v>165</v>
      </c>
      <c r="H223" s="313"/>
      <c r="I223" s="313"/>
      <c r="J223" s="313"/>
      <c r="K223" s="313"/>
      <c r="L223" s="313"/>
      <c r="M223" s="313"/>
      <c r="N223" s="313"/>
      <c r="O223" s="313"/>
      <c r="P223" s="313"/>
      <c r="Q223" s="313"/>
      <c r="R223" s="313"/>
      <c r="S223" s="313"/>
      <c r="T223" s="314"/>
    </row>
    <row r="224" spans="1:20" ht="18.75" customHeight="1" x14ac:dyDescent="0.35">
      <c r="A224" s="42">
        <v>208</v>
      </c>
      <c r="B224" s="42">
        <v>3</v>
      </c>
      <c r="C224" s="42" t="s">
        <v>57</v>
      </c>
      <c r="D224" s="180"/>
      <c r="E224" s="180"/>
      <c r="G224" s="315"/>
      <c r="H224" s="316"/>
      <c r="I224" s="316"/>
      <c r="J224" s="316"/>
      <c r="K224" s="316"/>
      <c r="L224" s="316"/>
      <c r="M224" s="316"/>
      <c r="N224" s="316"/>
      <c r="O224" s="316"/>
      <c r="P224" s="316"/>
      <c r="Q224" s="316"/>
      <c r="R224" s="316"/>
      <c r="S224" s="316"/>
      <c r="T224" s="317"/>
    </row>
    <row r="225" spans="1:20" ht="18.75" customHeight="1" thickBot="1" x14ac:dyDescent="0.45">
      <c r="A225" s="42">
        <v>209</v>
      </c>
      <c r="B225" s="42">
        <v>3</v>
      </c>
      <c r="C225" s="42" t="s">
        <v>58</v>
      </c>
      <c r="D225" s="180"/>
      <c r="E225" s="180"/>
      <c r="G225" s="32"/>
      <c r="H225" s="18">
        <v>1</v>
      </c>
      <c r="I225" s="18">
        <v>2</v>
      </c>
      <c r="J225" s="18">
        <v>3</v>
      </c>
      <c r="K225" s="18">
        <v>4</v>
      </c>
      <c r="L225" s="18">
        <v>5</v>
      </c>
      <c r="M225" s="18">
        <v>6</v>
      </c>
      <c r="N225" s="18">
        <v>7</v>
      </c>
      <c r="O225" s="18">
        <v>8</v>
      </c>
      <c r="P225" s="18">
        <v>9</v>
      </c>
      <c r="Q225" s="18">
        <v>10</v>
      </c>
      <c r="R225" s="18">
        <v>11</v>
      </c>
      <c r="S225" s="18">
        <v>12</v>
      </c>
      <c r="T225" s="33"/>
    </row>
    <row r="226" spans="1:20" ht="18.75" customHeight="1" x14ac:dyDescent="0.4">
      <c r="A226" s="42">
        <v>210</v>
      </c>
      <c r="B226" s="42">
        <v>3</v>
      </c>
      <c r="C226" s="42" t="s">
        <v>59</v>
      </c>
      <c r="D226" s="180"/>
      <c r="E226" s="180"/>
      <c r="G226" s="34" t="s">
        <v>0</v>
      </c>
      <c r="H226" s="24" t="s">
        <v>111</v>
      </c>
      <c r="I226" s="25" t="s">
        <v>114</v>
      </c>
      <c r="J226" s="26">
        <f>D1042</f>
        <v>0</v>
      </c>
      <c r="K226" s="26">
        <f>D1050</f>
        <v>0</v>
      </c>
      <c r="L226" s="26">
        <f>D1058</f>
        <v>0</v>
      </c>
      <c r="M226" s="26">
        <f>D1066</f>
        <v>0</v>
      </c>
      <c r="N226" s="26">
        <f>D1074</f>
        <v>0</v>
      </c>
      <c r="O226" s="26">
        <f>D1082</f>
        <v>0</v>
      </c>
      <c r="P226" s="26">
        <f>D1090</f>
        <v>0</v>
      </c>
      <c r="Q226" s="26">
        <f>D1098</f>
        <v>0</v>
      </c>
      <c r="R226" s="26">
        <f>D1106</f>
        <v>0</v>
      </c>
      <c r="S226" s="27">
        <f>D1114</f>
        <v>0</v>
      </c>
      <c r="T226" s="33"/>
    </row>
    <row r="227" spans="1:20" ht="18.75" customHeight="1" x14ac:dyDescent="0.4">
      <c r="A227" s="42">
        <v>211</v>
      </c>
      <c r="B227" s="42">
        <v>3</v>
      </c>
      <c r="C227" s="42" t="s">
        <v>60</v>
      </c>
      <c r="D227" s="180"/>
      <c r="E227" s="180"/>
      <c r="G227" s="34" t="s">
        <v>1</v>
      </c>
      <c r="H227" s="28" t="s">
        <v>111</v>
      </c>
      <c r="I227" s="2" t="s">
        <v>114</v>
      </c>
      <c r="J227" s="19">
        <f t="shared" ref="J227:J233" si="120">D1043</f>
        <v>0</v>
      </c>
      <c r="K227" s="19">
        <f t="shared" ref="K227:K233" si="121">D1051</f>
        <v>0</v>
      </c>
      <c r="L227" s="19">
        <f t="shared" ref="L227:L233" si="122">D1059</f>
        <v>0</v>
      </c>
      <c r="M227" s="19">
        <f t="shared" ref="M227:M233" si="123">D1067</f>
        <v>0</v>
      </c>
      <c r="N227" s="19">
        <f t="shared" ref="N227:N233" si="124">D1075</f>
        <v>0</v>
      </c>
      <c r="O227" s="19">
        <f t="shared" ref="O227:O233" si="125">D1083</f>
        <v>0</v>
      </c>
      <c r="P227" s="19">
        <f t="shared" ref="P227:P233" si="126">D1091</f>
        <v>0</v>
      </c>
      <c r="Q227" s="19">
        <f t="shared" ref="Q227:Q233" si="127">D1099</f>
        <v>0</v>
      </c>
      <c r="R227" s="19">
        <f t="shared" ref="R227:R233" si="128">D1107</f>
        <v>0</v>
      </c>
      <c r="S227" s="20">
        <f t="shared" ref="S227:S233" si="129">D1115</f>
        <v>0</v>
      </c>
      <c r="T227" s="33"/>
    </row>
    <row r="228" spans="1:20" ht="18.75" customHeight="1" x14ac:dyDescent="0.4">
      <c r="A228" s="42">
        <v>212</v>
      </c>
      <c r="B228" s="42">
        <v>3</v>
      </c>
      <c r="C228" s="42" t="s">
        <v>61</v>
      </c>
      <c r="D228" s="180"/>
      <c r="E228" s="180"/>
      <c r="G228" s="34" t="s">
        <v>2</v>
      </c>
      <c r="H228" s="29" t="s">
        <v>112</v>
      </c>
      <c r="I228" s="2" t="s">
        <v>114</v>
      </c>
      <c r="J228" s="19">
        <f t="shared" si="120"/>
        <v>0</v>
      </c>
      <c r="K228" s="19">
        <f t="shared" si="121"/>
        <v>0</v>
      </c>
      <c r="L228" s="19">
        <f t="shared" si="122"/>
        <v>0</v>
      </c>
      <c r="M228" s="19">
        <f t="shared" si="123"/>
        <v>0</v>
      </c>
      <c r="N228" s="19">
        <f t="shared" si="124"/>
        <v>0</v>
      </c>
      <c r="O228" s="19">
        <f t="shared" si="125"/>
        <v>0</v>
      </c>
      <c r="P228" s="19">
        <f t="shared" si="126"/>
        <v>0</v>
      </c>
      <c r="Q228" s="19">
        <f t="shared" si="127"/>
        <v>0</v>
      </c>
      <c r="R228" s="19">
        <f t="shared" si="128"/>
        <v>0</v>
      </c>
      <c r="S228" s="20">
        <f t="shared" si="129"/>
        <v>0</v>
      </c>
      <c r="T228" s="33"/>
    </row>
    <row r="229" spans="1:20" ht="18.75" customHeight="1" x14ac:dyDescent="0.4">
      <c r="A229" s="42">
        <v>213</v>
      </c>
      <c r="B229" s="42">
        <v>3</v>
      </c>
      <c r="C229" s="42" t="s">
        <v>62</v>
      </c>
      <c r="D229" s="180"/>
      <c r="E229" s="180"/>
      <c r="G229" s="34" t="s">
        <v>3</v>
      </c>
      <c r="H229" s="29" t="s">
        <v>112</v>
      </c>
      <c r="I229" s="19">
        <f>D1037</f>
        <v>0</v>
      </c>
      <c r="J229" s="19">
        <f t="shared" si="120"/>
        <v>0</v>
      </c>
      <c r="K229" s="19">
        <f t="shared" si="121"/>
        <v>0</v>
      </c>
      <c r="L229" s="19">
        <f t="shared" si="122"/>
        <v>0</v>
      </c>
      <c r="M229" s="19">
        <f t="shared" si="123"/>
        <v>0</v>
      </c>
      <c r="N229" s="19">
        <f t="shared" si="124"/>
        <v>0</v>
      </c>
      <c r="O229" s="19">
        <f t="shared" si="125"/>
        <v>0</v>
      </c>
      <c r="P229" s="19">
        <f t="shared" si="126"/>
        <v>0</v>
      </c>
      <c r="Q229" s="19">
        <f t="shared" si="127"/>
        <v>0</v>
      </c>
      <c r="R229" s="19">
        <f t="shared" si="128"/>
        <v>0</v>
      </c>
      <c r="S229" s="20">
        <f t="shared" si="129"/>
        <v>0</v>
      </c>
      <c r="T229" s="33"/>
    </row>
    <row r="230" spans="1:20" ht="18.75" customHeight="1" x14ac:dyDescent="0.4">
      <c r="A230" s="42">
        <v>214</v>
      </c>
      <c r="B230" s="42">
        <v>3</v>
      </c>
      <c r="C230" s="42" t="s">
        <v>63</v>
      </c>
      <c r="D230" s="180"/>
      <c r="E230" s="180"/>
      <c r="G230" s="34" t="s">
        <v>4</v>
      </c>
      <c r="H230" s="29" t="s">
        <v>112</v>
      </c>
      <c r="I230" s="19">
        <f>D1038</f>
        <v>0</v>
      </c>
      <c r="J230" s="19">
        <f t="shared" si="120"/>
        <v>0</v>
      </c>
      <c r="K230" s="19">
        <f t="shared" si="121"/>
        <v>0</v>
      </c>
      <c r="L230" s="19">
        <f t="shared" si="122"/>
        <v>0</v>
      </c>
      <c r="M230" s="19">
        <f t="shared" si="123"/>
        <v>0</v>
      </c>
      <c r="N230" s="19">
        <f t="shared" si="124"/>
        <v>0</v>
      </c>
      <c r="O230" s="19">
        <f t="shared" si="125"/>
        <v>0</v>
      </c>
      <c r="P230" s="19">
        <f t="shared" si="126"/>
        <v>0</v>
      </c>
      <c r="Q230" s="19">
        <f t="shared" si="127"/>
        <v>0</v>
      </c>
      <c r="R230" s="19">
        <f t="shared" si="128"/>
        <v>0</v>
      </c>
      <c r="S230" s="20">
        <f t="shared" si="129"/>
        <v>0</v>
      </c>
      <c r="T230" s="33"/>
    </row>
    <row r="231" spans="1:20" ht="18.75" customHeight="1" x14ac:dyDescent="0.4">
      <c r="A231" s="42">
        <v>215</v>
      </c>
      <c r="B231" s="42">
        <v>3</v>
      </c>
      <c r="C231" s="42" t="s">
        <v>64</v>
      </c>
      <c r="D231" s="180"/>
      <c r="E231" s="180"/>
      <c r="G231" s="34" t="s">
        <v>5</v>
      </c>
      <c r="H231" s="30" t="s">
        <v>113</v>
      </c>
      <c r="I231" s="19">
        <f>D1039</f>
        <v>0</v>
      </c>
      <c r="J231" s="19">
        <f t="shared" si="120"/>
        <v>0</v>
      </c>
      <c r="K231" s="19">
        <f t="shared" si="121"/>
        <v>0</v>
      </c>
      <c r="L231" s="19">
        <f t="shared" si="122"/>
        <v>0</v>
      </c>
      <c r="M231" s="19">
        <f t="shared" si="123"/>
        <v>0</v>
      </c>
      <c r="N231" s="19">
        <f t="shared" si="124"/>
        <v>0</v>
      </c>
      <c r="O231" s="19">
        <f t="shared" si="125"/>
        <v>0</v>
      </c>
      <c r="P231" s="19">
        <f t="shared" si="126"/>
        <v>0</v>
      </c>
      <c r="Q231" s="19">
        <f t="shared" si="127"/>
        <v>0</v>
      </c>
      <c r="R231" s="19">
        <f t="shared" si="128"/>
        <v>0</v>
      </c>
      <c r="S231" s="20">
        <f t="shared" si="129"/>
        <v>0</v>
      </c>
      <c r="T231" s="33"/>
    </row>
    <row r="232" spans="1:20" ht="18.75" customHeight="1" x14ac:dyDescent="0.4">
      <c r="A232" s="42">
        <v>216</v>
      </c>
      <c r="B232" s="42">
        <v>3</v>
      </c>
      <c r="C232" s="42" t="s">
        <v>65</v>
      </c>
      <c r="D232" s="180"/>
      <c r="E232" s="180"/>
      <c r="G232" s="34" t="s">
        <v>6</v>
      </c>
      <c r="H232" s="30" t="s">
        <v>113</v>
      </c>
      <c r="I232" s="19">
        <f>D1040</f>
        <v>0</v>
      </c>
      <c r="J232" s="19">
        <f t="shared" si="120"/>
        <v>0</v>
      </c>
      <c r="K232" s="19">
        <f t="shared" si="121"/>
        <v>0</v>
      </c>
      <c r="L232" s="19">
        <f t="shared" si="122"/>
        <v>0</v>
      </c>
      <c r="M232" s="19">
        <f t="shared" si="123"/>
        <v>0</v>
      </c>
      <c r="N232" s="19">
        <f t="shared" si="124"/>
        <v>0</v>
      </c>
      <c r="O232" s="19">
        <f t="shared" si="125"/>
        <v>0</v>
      </c>
      <c r="P232" s="19">
        <f t="shared" si="126"/>
        <v>0</v>
      </c>
      <c r="Q232" s="19">
        <f t="shared" si="127"/>
        <v>0</v>
      </c>
      <c r="R232" s="19">
        <f t="shared" si="128"/>
        <v>0</v>
      </c>
      <c r="S232" s="20">
        <f t="shared" si="129"/>
        <v>0</v>
      </c>
      <c r="T232" s="33"/>
    </row>
    <row r="233" spans="1:20" ht="18.75" customHeight="1" thickBot="1" x14ac:dyDescent="0.45">
      <c r="A233" s="42">
        <v>217</v>
      </c>
      <c r="B233" s="42">
        <v>3</v>
      </c>
      <c r="C233" s="42" t="s">
        <v>66</v>
      </c>
      <c r="D233" s="180"/>
      <c r="E233" s="180"/>
      <c r="G233" s="34" t="s">
        <v>7</v>
      </c>
      <c r="H233" s="31" t="s">
        <v>113</v>
      </c>
      <c r="I233" s="21">
        <f>D1041</f>
        <v>0</v>
      </c>
      <c r="J233" s="21">
        <f t="shared" si="120"/>
        <v>0</v>
      </c>
      <c r="K233" s="21">
        <f t="shared" si="121"/>
        <v>0</v>
      </c>
      <c r="L233" s="21">
        <f t="shared" si="122"/>
        <v>0</v>
      </c>
      <c r="M233" s="21">
        <f t="shared" si="123"/>
        <v>0</v>
      </c>
      <c r="N233" s="21">
        <f t="shared" si="124"/>
        <v>0</v>
      </c>
      <c r="O233" s="21">
        <f t="shared" si="125"/>
        <v>0</v>
      </c>
      <c r="P233" s="21">
        <f t="shared" si="126"/>
        <v>0</v>
      </c>
      <c r="Q233" s="21">
        <f t="shared" si="127"/>
        <v>0</v>
      </c>
      <c r="R233" s="21">
        <f t="shared" si="128"/>
        <v>0</v>
      </c>
      <c r="S233" s="22">
        <f t="shared" si="129"/>
        <v>0</v>
      </c>
      <c r="T233" s="33"/>
    </row>
    <row r="234" spans="1:20" ht="18.75" customHeight="1" thickBot="1" x14ac:dyDescent="0.45">
      <c r="A234" s="42">
        <v>218</v>
      </c>
      <c r="B234" s="42">
        <v>3</v>
      </c>
      <c r="C234" s="42" t="s">
        <v>67</v>
      </c>
      <c r="D234" s="180"/>
      <c r="E234" s="180"/>
      <c r="G234" s="35"/>
      <c r="H234" s="36"/>
      <c r="I234" s="37"/>
      <c r="J234" s="37"/>
      <c r="K234" s="37"/>
      <c r="L234" s="37"/>
      <c r="M234" s="36"/>
      <c r="N234" s="36"/>
      <c r="O234" s="36"/>
      <c r="P234" s="36"/>
      <c r="Q234" s="36"/>
      <c r="R234" s="36"/>
      <c r="S234" s="37"/>
      <c r="T234" s="38"/>
    </row>
    <row r="235" spans="1:20" ht="18.75" customHeight="1" x14ac:dyDescent="0.35">
      <c r="A235" s="42">
        <v>219</v>
      </c>
      <c r="B235" s="42">
        <v>3</v>
      </c>
      <c r="C235" s="42" t="s">
        <v>68</v>
      </c>
      <c r="D235" s="180"/>
      <c r="E235" s="180"/>
    </row>
    <row r="236" spans="1:20" ht="18.75" customHeight="1" x14ac:dyDescent="0.35">
      <c r="A236" s="42">
        <v>220</v>
      </c>
      <c r="B236" s="42">
        <v>3</v>
      </c>
      <c r="C236" s="42" t="s">
        <v>69</v>
      </c>
      <c r="D236" s="180"/>
      <c r="E236" s="180"/>
    </row>
    <row r="237" spans="1:20" ht="18.75" customHeight="1" x14ac:dyDescent="0.35">
      <c r="A237" s="42">
        <v>221</v>
      </c>
      <c r="B237" s="42">
        <v>3</v>
      </c>
      <c r="C237" s="42" t="s">
        <v>70</v>
      </c>
      <c r="D237" s="180"/>
      <c r="E237" s="180"/>
    </row>
    <row r="238" spans="1:20" ht="18.75" customHeight="1" x14ac:dyDescent="0.35">
      <c r="A238" s="42">
        <v>222</v>
      </c>
      <c r="B238" s="42">
        <v>3</v>
      </c>
      <c r="C238" s="42" t="s">
        <v>71</v>
      </c>
      <c r="D238" s="180"/>
      <c r="E238" s="180"/>
    </row>
    <row r="239" spans="1:20" ht="18.75" customHeight="1" x14ac:dyDescent="0.35">
      <c r="A239" s="42">
        <v>223</v>
      </c>
      <c r="B239" s="42">
        <v>3</v>
      </c>
      <c r="C239" s="42" t="s">
        <v>72</v>
      </c>
      <c r="D239" s="180"/>
      <c r="E239" s="180"/>
    </row>
    <row r="240" spans="1:20" ht="18.75" customHeight="1" x14ac:dyDescent="0.35">
      <c r="A240" s="42">
        <v>224</v>
      </c>
      <c r="B240" s="42">
        <v>3</v>
      </c>
      <c r="C240" s="42" t="s">
        <v>73</v>
      </c>
      <c r="D240" s="180"/>
      <c r="E240" s="180"/>
    </row>
    <row r="241" spans="1:5" ht="18.75" customHeight="1" x14ac:dyDescent="0.35">
      <c r="A241" s="42">
        <v>225</v>
      </c>
      <c r="B241" s="42">
        <v>3</v>
      </c>
      <c r="C241" s="42" t="s">
        <v>74</v>
      </c>
      <c r="D241" s="180"/>
      <c r="E241" s="180"/>
    </row>
    <row r="242" spans="1:5" ht="18.75" customHeight="1" x14ac:dyDescent="0.35">
      <c r="A242" s="42">
        <v>226</v>
      </c>
      <c r="B242" s="42">
        <v>3</v>
      </c>
      <c r="C242" s="42" t="s">
        <v>75</v>
      </c>
      <c r="D242" s="180"/>
      <c r="E242" s="180"/>
    </row>
    <row r="243" spans="1:5" ht="18.75" customHeight="1" x14ac:dyDescent="0.35">
      <c r="A243" s="42">
        <v>227</v>
      </c>
      <c r="B243" s="42">
        <v>3</v>
      </c>
      <c r="C243" s="42" t="s">
        <v>76</v>
      </c>
      <c r="D243" s="180"/>
      <c r="E243" s="180"/>
    </row>
    <row r="244" spans="1:5" ht="18.75" customHeight="1" x14ac:dyDescent="0.35">
      <c r="A244" s="42">
        <v>228</v>
      </c>
      <c r="B244" s="42">
        <v>3</v>
      </c>
      <c r="C244" s="42" t="s">
        <v>77</v>
      </c>
      <c r="D244" s="179"/>
      <c r="E244" s="179"/>
    </row>
    <row r="245" spans="1:5" ht="18.75" customHeight="1" x14ac:dyDescent="0.35">
      <c r="A245" s="42">
        <v>229</v>
      </c>
      <c r="B245" s="42">
        <v>3</v>
      </c>
      <c r="C245" s="42" t="s">
        <v>78</v>
      </c>
      <c r="D245" s="179"/>
      <c r="E245" s="179"/>
    </row>
    <row r="246" spans="1:5" ht="18.75" customHeight="1" x14ac:dyDescent="0.35">
      <c r="A246" s="42">
        <v>230</v>
      </c>
      <c r="B246" s="42">
        <v>3</v>
      </c>
      <c r="C246" s="42" t="s">
        <v>79</v>
      </c>
      <c r="D246" s="179"/>
      <c r="E246" s="179"/>
    </row>
    <row r="247" spans="1:5" ht="18.75" customHeight="1" x14ac:dyDescent="0.35">
      <c r="A247" s="42">
        <v>231</v>
      </c>
      <c r="B247" s="42">
        <v>3</v>
      </c>
      <c r="C247" s="42" t="s">
        <v>80</v>
      </c>
      <c r="D247" s="179"/>
      <c r="E247" s="179"/>
    </row>
    <row r="248" spans="1:5" ht="18.75" customHeight="1" x14ac:dyDescent="0.35">
      <c r="A248" s="42">
        <v>232</v>
      </c>
      <c r="B248" s="42">
        <v>3</v>
      </c>
      <c r="C248" s="42" t="s">
        <v>81</v>
      </c>
      <c r="D248" s="179"/>
      <c r="E248" s="179"/>
    </row>
    <row r="249" spans="1:5" ht="18.75" customHeight="1" x14ac:dyDescent="0.35">
      <c r="A249" s="42">
        <v>233</v>
      </c>
      <c r="B249" s="42">
        <v>3</v>
      </c>
      <c r="C249" s="42" t="s">
        <v>82</v>
      </c>
      <c r="D249" s="179"/>
      <c r="E249" s="179"/>
    </row>
    <row r="250" spans="1:5" ht="18.75" customHeight="1" x14ac:dyDescent="0.35">
      <c r="A250" s="42">
        <v>234</v>
      </c>
      <c r="B250" s="42">
        <v>3</v>
      </c>
      <c r="C250" s="42" t="s">
        <v>83</v>
      </c>
      <c r="D250" s="179"/>
      <c r="E250" s="179"/>
    </row>
    <row r="251" spans="1:5" ht="18.75" customHeight="1" x14ac:dyDescent="0.35">
      <c r="A251" s="42">
        <v>235</v>
      </c>
      <c r="B251" s="42">
        <v>3</v>
      </c>
      <c r="C251" s="42" t="s">
        <v>84</v>
      </c>
      <c r="D251" s="179"/>
      <c r="E251" s="179"/>
    </row>
    <row r="252" spans="1:5" ht="18.75" customHeight="1" x14ac:dyDescent="0.35">
      <c r="A252" s="42">
        <v>236</v>
      </c>
      <c r="B252" s="42">
        <v>3</v>
      </c>
      <c r="C252" s="42" t="s">
        <v>85</v>
      </c>
      <c r="D252" s="179"/>
      <c r="E252" s="179"/>
    </row>
    <row r="253" spans="1:5" ht="18.75" customHeight="1" x14ac:dyDescent="0.35">
      <c r="A253" s="42">
        <v>237</v>
      </c>
      <c r="B253" s="42">
        <v>3</v>
      </c>
      <c r="C253" s="42" t="s">
        <v>86</v>
      </c>
      <c r="D253" s="179"/>
      <c r="E253" s="179"/>
    </row>
    <row r="254" spans="1:5" ht="18.75" customHeight="1" x14ac:dyDescent="0.35">
      <c r="A254" s="42">
        <v>238</v>
      </c>
      <c r="B254" s="42">
        <v>3</v>
      </c>
      <c r="C254" s="42" t="s">
        <v>87</v>
      </c>
      <c r="D254" s="179"/>
      <c r="E254" s="179"/>
    </row>
    <row r="255" spans="1:5" ht="18.75" customHeight="1" x14ac:dyDescent="0.35">
      <c r="A255" s="42">
        <v>239</v>
      </c>
      <c r="B255" s="42">
        <v>3</v>
      </c>
      <c r="C255" s="42" t="s">
        <v>88</v>
      </c>
      <c r="D255" s="179"/>
      <c r="E255" s="179"/>
    </row>
    <row r="256" spans="1:5" ht="18.75" customHeight="1" x14ac:dyDescent="0.35">
      <c r="A256" s="42">
        <v>240</v>
      </c>
      <c r="B256" s="42">
        <v>3</v>
      </c>
      <c r="C256" s="42" t="s">
        <v>89</v>
      </c>
      <c r="D256" s="179"/>
      <c r="E256" s="179"/>
    </row>
    <row r="257" spans="1:5" ht="18.75" customHeight="1" x14ac:dyDescent="0.35">
      <c r="A257" s="42">
        <v>241</v>
      </c>
      <c r="B257" s="42">
        <v>3</v>
      </c>
      <c r="C257" s="42" t="s">
        <v>90</v>
      </c>
      <c r="D257" s="179"/>
      <c r="E257" s="179"/>
    </row>
    <row r="258" spans="1:5" ht="18.75" customHeight="1" x14ac:dyDescent="0.35">
      <c r="A258" s="42">
        <v>242</v>
      </c>
      <c r="B258" s="42">
        <v>3</v>
      </c>
      <c r="C258" s="42" t="s">
        <v>91</v>
      </c>
      <c r="D258" s="179"/>
      <c r="E258" s="179"/>
    </row>
    <row r="259" spans="1:5" ht="18.75" customHeight="1" x14ac:dyDescent="0.35">
      <c r="A259" s="42">
        <v>243</v>
      </c>
      <c r="B259" s="42">
        <v>3</v>
      </c>
      <c r="C259" s="42" t="s">
        <v>92</v>
      </c>
      <c r="D259" s="179"/>
      <c r="E259" s="179"/>
    </row>
    <row r="260" spans="1:5" ht="18.75" customHeight="1" x14ac:dyDescent="0.35">
      <c r="A260" s="42">
        <v>244</v>
      </c>
      <c r="B260" s="42">
        <v>3</v>
      </c>
      <c r="C260" s="42" t="s">
        <v>93</v>
      </c>
      <c r="D260" s="179"/>
      <c r="E260" s="179"/>
    </row>
    <row r="261" spans="1:5" ht="18.75" customHeight="1" x14ac:dyDescent="0.35">
      <c r="A261" s="42">
        <v>245</v>
      </c>
      <c r="B261" s="42">
        <v>3</v>
      </c>
      <c r="C261" s="42" t="s">
        <v>94</v>
      </c>
      <c r="D261" s="179"/>
      <c r="E261" s="179"/>
    </row>
    <row r="262" spans="1:5" ht="18.75" customHeight="1" x14ac:dyDescent="0.35">
      <c r="A262" s="42">
        <v>246</v>
      </c>
      <c r="B262" s="42">
        <v>3</v>
      </c>
      <c r="C262" s="42" t="s">
        <v>95</v>
      </c>
      <c r="D262" s="179"/>
      <c r="E262" s="179"/>
    </row>
    <row r="263" spans="1:5" ht="18.75" customHeight="1" x14ac:dyDescent="0.35">
      <c r="A263" s="42">
        <v>247</v>
      </c>
      <c r="B263" s="42">
        <v>3</v>
      </c>
      <c r="C263" s="42" t="s">
        <v>96</v>
      </c>
      <c r="D263" s="179"/>
      <c r="E263" s="179"/>
    </row>
    <row r="264" spans="1:5" ht="18.75" customHeight="1" x14ac:dyDescent="0.35">
      <c r="A264" s="42">
        <v>248</v>
      </c>
      <c r="B264" s="42">
        <v>3</v>
      </c>
      <c r="C264" s="42" t="s">
        <v>97</v>
      </c>
      <c r="D264" s="179"/>
      <c r="E264" s="179"/>
    </row>
    <row r="265" spans="1:5" ht="18.75" customHeight="1" x14ac:dyDescent="0.35">
      <c r="A265" s="42">
        <v>249</v>
      </c>
      <c r="B265" s="42">
        <v>3</v>
      </c>
      <c r="C265" s="42" t="s">
        <v>98</v>
      </c>
      <c r="D265" s="179"/>
      <c r="E265" s="179"/>
    </row>
    <row r="266" spans="1:5" ht="18.75" customHeight="1" x14ac:dyDescent="0.35">
      <c r="A266" s="42">
        <v>250</v>
      </c>
      <c r="B266" s="42">
        <v>3</v>
      </c>
      <c r="C266" s="42" t="s">
        <v>99</v>
      </c>
      <c r="D266" s="179"/>
      <c r="E266" s="179"/>
    </row>
    <row r="267" spans="1:5" ht="18.75" customHeight="1" x14ac:dyDescent="0.35">
      <c r="A267" s="42">
        <v>251</v>
      </c>
      <c r="B267" s="42">
        <v>3</v>
      </c>
      <c r="C267" s="42" t="s">
        <v>100</v>
      </c>
      <c r="D267" s="179"/>
      <c r="E267" s="179"/>
    </row>
    <row r="268" spans="1:5" ht="18.75" customHeight="1" x14ac:dyDescent="0.35">
      <c r="A268" s="42">
        <v>252</v>
      </c>
      <c r="B268" s="42">
        <v>3</v>
      </c>
      <c r="C268" s="42" t="s">
        <v>101</v>
      </c>
      <c r="D268" s="179"/>
      <c r="E268" s="179"/>
    </row>
    <row r="269" spans="1:5" ht="18.75" customHeight="1" x14ac:dyDescent="0.35">
      <c r="A269" s="42">
        <v>253</v>
      </c>
      <c r="B269" s="42">
        <v>3</v>
      </c>
      <c r="C269" s="42" t="s">
        <v>102</v>
      </c>
      <c r="D269" s="179"/>
      <c r="E269" s="179"/>
    </row>
    <row r="270" spans="1:5" ht="18.75" customHeight="1" x14ac:dyDescent="0.35">
      <c r="A270" s="42">
        <v>254</v>
      </c>
      <c r="B270" s="42">
        <v>3</v>
      </c>
      <c r="C270" s="42" t="s">
        <v>103</v>
      </c>
      <c r="D270" s="179"/>
      <c r="E270" s="179"/>
    </row>
    <row r="271" spans="1:5" ht="18.75" customHeight="1" x14ac:dyDescent="0.35">
      <c r="A271" s="42">
        <v>255</v>
      </c>
      <c r="B271" s="42">
        <v>3</v>
      </c>
      <c r="C271" s="42" t="s">
        <v>104</v>
      </c>
      <c r="D271" s="179"/>
      <c r="E271" s="179"/>
    </row>
    <row r="272" spans="1:5" ht="18.75" customHeight="1" x14ac:dyDescent="0.35">
      <c r="A272" s="42">
        <v>256</v>
      </c>
      <c r="B272" s="42">
        <v>4</v>
      </c>
      <c r="C272" s="43" t="s">
        <v>20</v>
      </c>
      <c r="D272" s="179"/>
      <c r="E272" s="179"/>
    </row>
    <row r="273" spans="1:5" ht="18.75" customHeight="1" x14ac:dyDescent="0.35">
      <c r="A273" s="42">
        <v>257</v>
      </c>
      <c r="B273" s="42">
        <v>4</v>
      </c>
      <c r="C273" s="42" t="s">
        <v>21</v>
      </c>
      <c r="D273" s="179"/>
      <c r="E273" s="179"/>
    </row>
    <row r="274" spans="1:5" ht="18.75" customHeight="1" x14ac:dyDescent="0.35">
      <c r="A274" s="42">
        <v>258</v>
      </c>
      <c r="B274" s="42">
        <v>4</v>
      </c>
      <c r="C274" s="42" t="s">
        <v>22</v>
      </c>
      <c r="D274" s="179"/>
      <c r="E274" s="179"/>
    </row>
    <row r="275" spans="1:5" ht="18.75" customHeight="1" x14ac:dyDescent="0.35">
      <c r="A275" s="42">
        <v>259</v>
      </c>
      <c r="B275" s="42">
        <v>4</v>
      </c>
      <c r="C275" s="42" t="s">
        <v>23</v>
      </c>
      <c r="D275" s="179"/>
      <c r="E275" s="179"/>
    </row>
    <row r="276" spans="1:5" ht="18.75" customHeight="1" x14ac:dyDescent="0.35">
      <c r="A276" s="42">
        <v>260</v>
      </c>
      <c r="B276" s="42">
        <v>4</v>
      </c>
      <c r="C276" s="42" t="s">
        <v>24</v>
      </c>
      <c r="D276" s="179"/>
      <c r="E276" s="179"/>
    </row>
    <row r="277" spans="1:5" ht="18.75" customHeight="1" x14ac:dyDescent="0.35">
      <c r="A277" s="42">
        <v>261</v>
      </c>
      <c r="B277" s="42">
        <v>4</v>
      </c>
      <c r="C277" s="42" t="s">
        <v>25</v>
      </c>
      <c r="D277" s="179"/>
      <c r="E277" s="179"/>
    </row>
    <row r="278" spans="1:5" ht="18.75" customHeight="1" x14ac:dyDescent="0.35">
      <c r="A278" s="42">
        <v>262</v>
      </c>
      <c r="B278" s="42">
        <v>4</v>
      </c>
      <c r="C278" s="42" t="s">
        <v>26</v>
      </c>
      <c r="D278" s="179"/>
      <c r="E278" s="179"/>
    </row>
    <row r="279" spans="1:5" ht="18.75" customHeight="1" x14ac:dyDescent="0.35">
      <c r="A279" s="42">
        <v>263</v>
      </c>
      <c r="B279" s="42">
        <v>4</v>
      </c>
      <c r="C279" s="42" t="s">
        <v>27</v>
      </c>
      <c r="D279" s="179"/>
      <c r="E279" s="179"/>
    </row>
    <row r="280" spans="1:5" ht="18.75" customHeight="1" x14ac:dyDescent="0.35">
      <c r="A280" s="42">
        <v>264</v>
      </c>
      <c r="B280" s="42">
        <v>4</v>
      </c>
      <c r="C280" s="42" t="s">
        <v>28</v>
      </c>
      <c r="D280" s="179"/>
      <c r="E280" s="179"/>
    </row>
    <row r="281" spans="1:5" ht="18.75" customHeight="1" x14ac:dyDescent="0.35">
      <c r="A281" s="42">
        <v>265</v>
      </c>
      <c r="B281" s="42">
        <v>4</v>
      </c>
      <c r="C281" s="42" t="s">
        <v>29</v>
      </c>
      <c r="D281" s="179"/>
      <c r="E281" s="179"/>
    </row>
    <row r="282" spans="1:5" ht="18.75" customHeight="1" x14ac:dyDescent="0.35">
      <c r="A282" s="42">
        <v>266</v>
      </c>
      <c r="B282" s="42">
        <v>4</v>
      </c>
      <c r="C282" s="42" t="s">
        <v>30</v>
      </c>
      <c r="D282" s="179"/>
      <c r="E282" s="179"/>
    </row>
    <row r="283" spans="1:5" ht="18.75" customHeight="1" x14ac:dyDescent="0.35">
      <c r="A283" s="42">
        <v>267</v>
      </c>
      <c r="B283" s="42">
        <v>4</v>
      </c>
      <c r="C283" s="42" t="s">
        <v>31</v>
      </c>
      <c r="D283" s="179"/>
      <c r="E283" s="179"/>
    </row>
    <row r="284" spans="1:5" ht="18.75" customHeight="1" x14ac:dyDescent="0.35">
      <c r="A284" s="42">
        <v>268</v>
      </c>
      <c r="B284" s="42">
        <v>4</v>
      </c>
      <c r="C284" s="42" t="s">
        <v>32</v>
      </c>
      <c r="D284" s="179"/>
      <c r="E284" s="179"/>
    </row>
    <row r="285" spans="1:5" ht="18.75" customHeight="1" x14ac:dyDescent="0.35">
      <c r="A285" s="42">
        <v>269</v>
      </c>
      <c r="B285" s="42">
        <v>4</v>
      </c>
      <c r="C285" s="42" t="s">
        <v>33</v>
      </c>
      <c r="D285" s="179"/>
      <c r="E285" s="179"/>
    </row>
    <row r="286" spans="1:5" ht="18.75" customHeight="1" x14ac:dyDescent="0.35">
      <c r="A286" s="42">
        <v>270</v>
      </c>
      <c r="B286" s="42">
        <v>4</v>
      </c>
      <c r="C286" s="42" t="s">
        <v>34</v>
      </c>
      <c r="D286" s="179"/>
      <c r="E286" s="179"/>
    </row>
    <row r="287" spans="1:5" ht="18.75" customHeight="1" x14ac:dyDescent="0.35">
      <c r="A287" s="42">
        <v>271</v>
      </c>
      <c r="B287" s="42">
        <v>4</v>
      </c>
      <c r="C287" s="42" t="s">
        <v>35</v>
      </c>
      <c r="D287" s="179"/>
      <c r="E287" s="179"/>
    </row>
    <row r="288" spans="1:5" ht="18.75" customHeight="1" x14ac:dyDescent="0.35">
      <c r="A288" s="42">
        <v>272</v>
      </c>
      <c r="B288" s="42">
        <v>4</v>
      </c>
      <c r="C288" s="42" t="s">
        <v>36</v>
      </c>
      <c r="D288" s="179"/>
      <c r="E288" s="179"/>
    </row>
    <row r="289" spans="1:5" ht="18.75" customHeight="1" x14ac:dyDescent="0.35">
      <c r="A289" s="42">
        <v>273</v>
      </c>
      <c r="B289" s="42">
        <v>4</v>
      </c>
      <c r="C289" s="42" t="s">
        <v>37</v>
      </c>
      <c r="D289" s="179"/>
      <c r="E289" s="179"/>
    </row>
    <row r="290" spans="1:5" ht="18.75" customHeight="1" x14ac:dyDescent="0.35">
      <c r="A290" s="42">
        <v>274</v>
      </c>
      <c r="B290" s="42">
        <v>4</v>
      </c>
      <c r="C290" s="42" t="s">
        <v>38</v>
      </c>
      <c r="D290" s="179"/>
      <c r="E290" s="179"/>
    </row>
    <row r="291" spans="1:5" ht="18.75" customHeight="1" x14ac:dyDescent="0.35">
      <c r="A291" s="42">
        <v>275</v>
      </c>
      <c r="B291" s="42">
        <v>4</v>
      </c>
      <c r="C291" s="42" t="s">
        <v>39</v>
      </c>
      <c r="D291" s="179"/>
      <c r="E291" s="179"/>
    </row>
    <row r="292" spans="1:5" ht="18.75" customHeight="1" x14ac:dyDescent="0.35">
      <c r="A292" s="42">
        <v>276</v>
      </c>
      <c r="B292" s="42">
        <v>4</v>
      </c>
      <c r="C292" s="42" t="s">
        <v>40</v>
      </c>
      <c r="D292" s="179"/>
      <c r="E292" s="179"/>
    </row>
    <row r="293" spans="1:5" ht="18.75" customHeight="1" x14ac:dyDescent="0.35">
      <c r="A293" s="42">
        <v>277</v>
      </c>
      <c r="B293" s="42">
        <v>4</v>
      </c>
      <c r="C293" s="42" t="s">
        <v>41</v>
      </c>
      <c r="D293" s="179"/>
      <c r="E293" s="179"/>
    </row>
    <row r="294" spans="1:5" ht="18.75" customHeight="1" x14ac:dyDescent="0.35">
      <c r="A294" s="42">
        <v>278</v>
      </c>
      <c r="B294" s="42">
        <v>4</v>
      </c>
      <c r="C294" s="42" t="s">
        <v>42</v>
      </c>
      <c r="D294" s="179"/>
      <c r="E294" s="179"/>
    </row>
    <row r="295" spans="1:5" ht="18.75" customHeight="1" x14ac:dyDescent="0.35">
      <c r="A295" s="42">
        <v>279</v>
      </c>
      <c r="B295" s="42">
        <v>4</v>
      </c>
      <c r="C295" s="42" t="s">
        <v>43</v>
      </c>
      <c r="D295" s="179"/>
      <c r="E295" s="179"/>
    </row>
    <row r="296" spans="1:5" ht="18.75" customHeight="1" x14ac:dyDescent="0.35">
      <c r="A296" s="42">
        <v>280</v>
      </c>
      <c r="B296" s="42">
        <v>4</v>
      </c>
      <c r="C296" s="42" t="s">
        <v>44</v>
      </c>
      <c r="D296" s="179"/>
      <c r="E296" s="179"/>
    </row>
    <row r="297" spans="1:5" ht="18.75" customHeight="1" x14ac:dyDescent="0.35">
      <c r="A297" s="42">
        <v>281</v>
      </c>
      <c r="B297" s="42">
        <v>4</v>
      </c>
      <c r="C297" s="42" t="s">
        <v>45</v>
      </c>
      <c r="D297" s="179"/>
      <c r="E297" s="179"/>
    </row>
    <row r="298" spans="1:5" ht="18.75" customHeight="1" x14ac:dyDescent="0.35">
      <c r="A298" s="42">
        <v>282</v>
      </c>
      <c r="B298" s="42">
        <v>4</v>
      </c>
      <c r="C298" s="42" t="s">
        <v>46</v>
      </c>
      <c r="D298" s="179"/>
      <c r="E298" s="179"/>
    </row>
    <row r="299" spans="1:5" ht="18.75" customHeight="1" x14ac:dyDescent="0.35">
      <c r="A299" s="42">
        <v>283</v>
      </c>
      <c r="B299" s="42">
        <v>4</v>
      </c>
      <c r="C299" s="42" t="s">
        <v>47</v>
      </c>
      <c r="D299" s="179"/>
      <c r="E299" s="179"/>
    </row>
    <row r="300" spans="1:5" ht="18.75" customHeight="1" x14ac:dyDescent="0.35">
      <c r="A300" s="42">
        <v>284</v>
      </c>
      <c r="B300" s="42">
        <v>4</v>
      </c>
      <c r="C300" s="42" t="s">
        <v>48</v>
      </c>
      <c r="D300" s="179"/>
      <c r="E300" s="179"/>
    </row>
    <row r="301" spans="1:5" ht="18.75" customHeight="1" x14ac:dyDescent="0.35">
      <c r="A301" s="42">
        <v>285</v>
      </c>
      <c r="B301" s="42">
        <v>4</v>
      </c>
      <c r="C301" s="42" t="s">
        <v>49</v>
      </c>
      <c r="D301" s="179"/>
      <c r="E301" s="179"/>
    </row>
    <row r="302" spans="1:5" ht="18.75" customHeight="1" x14ac:dyDescent="0.35">
      <c r="A302" s="42">
        <v>286</v>
      </c>
      <c r="B302" s="42">
        <v>4</v>
      </c>
      <c r="C302" s="42" t="s">
        <v>50</v>
      </c>
      <c r="D302" s="179"/>
      <c r="E302" s="179"/>
    </row>
    <row r="303" spans="1:5" ht="18.75" customHeight="1" x14ac:dyDescent="0.35">
      <c r="A303" s="42">
        <v>287</v>
      </c>
      <c r="B303" s="42">
        <v>4</v>
      </c>
      <c r="C303" s="42" t="s">
        <v>51</v>
      </c>
      <c r="D303" s="179"/>
      <c r="E303" s="179"/>
    </row>
    <row r="304" spans="1:5" ht="18.75" customHeight="1" x14ac:dyDescent="0.35">
      <c r="A304" s="42">
        <v>288</v>
      </c>
      <c r="B304" s="42">
        <v>4</v>
      </c>
      <c r="C304" s="42" t="s">
        <v>52</v>
      </c>
      <c r="D304" s="179"/>
      <c r="E304" s="179"/>
    </row>
    <row r="305" spans="1:5" ht="18.75" customHeight="1" x14ac:dyDescent="0.35">
      <c r="A305" s="42">
        <v>289</v>
      </c>
      <c r="B305" s="42">
        <v>4</v>
      </c>
      <c r="C305" s="42" t="s">
        <v>53</v>
      </c>
      <c r="D305" s="179"/>
      <c r="E305" s="179"/>
    </row>
    <row r="306" spans="1:5" ht="18.75" customHeight="1" x14ac:dyDescent="0.35">
      <c r="A306" s="42">
        <v>290</v>
      </c>
      <c r="B306" s="42">
        <v>4</v>
      </c>
      <c r="C306" s="42" t="s">
        <v>54</v>
      </c>
      <c r="D306" s="179"/>
      <c r="E306" s="179"/>
    </row>
    <row r="307" spans="1:5" ht="18.75" customHeight="1" x14ac:dyDescent="0.35">
      <c r="A307" s="42">
        <v>291</v>
      </c>
      <c r="B307" s="42">
        <v>4</v>
      </c>
      <c r="C307" s="42" t="s">
        <v>55</v>
      </c>
      <c r="D307" s="179"/>
      <c r="E307" s="179"/>
    </row>
    <row r="308" spans="1:5" ht="18.75" customHeight="1" x14ac:dyDescent="0.35">
      <c r="A308" s="42">
        <v>292</v>
      </c>
      <c r="B308" s="42">
        <v>4</v>
      </c>
      <c r="C308" s="42" t="s">
        <v>56</v>
      </c>
      <c r="D308" s="179"/>
      <c r="E308" s="179"/>
    </row>
    <row r="309" spans="1:5" ht="18.75" customHeight="1" x14ac:dyDescent="0.35">
      <c r="A309" s="42">
        <v>293</v>
      </c>
      <c r="B309" s="42">
        <v>4</v>
      </c>
      <c r="C309" s="42" t="s">
        <v>57</v>
      </c>
      <c r="D309" s="179"/>
      <c r="E309" s="179"/>
    </row>
    <row r="310" spans="1:5" ht="18.75" customHeight="1" x14ac:dyDescent="0.35">
      <c r="A310" s="42">
        <v>294</v>
      </c>
      <c r="B310" s="42">
        <v>4</v>
      </c>
      <c r="C310" s="42" t="s">
        <v>58</v>
      </c>
      <c r="D310" s="179"/>
      <c r="E310" s="179"/>
    </row>
    <row r="311" spans="1:5" ht="18.75" customHeight="1" x14ac:dyDescent="0.35">
      <c r="A311" s="42">
        <v>295</v>
      </c>
      <c r="B311" s="42">
        <v>4</v>
      </c>
      <c r="C311" s="42" t="s">
        <v>59</v>
      </c>
      <c r="D311" s="179"/>
      <c r="E311" s="179"/>
    </row>
    <row r="312" spans="1:5" ht="18.75" customHeight="1" x14ac:dyDescent="0.35">
      <c r="A312" s="42">
        <v>296</v>
      </c>
      <c r="B312" s="42">
        <v>4</v>
      </c>
      <c r="C312" s="42" t="s">
        <v>60</v>
      </c>
      <c r="D312" s="179"/>
      <c r="E312" s="179"/>
    </row>
    <row r="313" spans="1:5" ht="18.75" customHeight="1" x14ac:dyDescent="0.35">
      <c r="A313" s="42">
        <v>297</v>
      </c>
      <c r="B313" s="42">
        <v>4</v>
      </c>
      <c r="C313" s="42" t="s">
        <v>61</v>
      </c>
      <c r="D313" s="179"/>
      <c r="E313" s="179"/>
    </row>
    <row r="314" spans="1:5" ht="18.75" customHeight="1" x14ac:dyDescent="0.35">
      <c r="A314" s="42">
        <v>298</v>
      </c>
      <c r="B314" s="42">
        <v>4</v>
      </c>
      <c r="C314" s="42" t="s">
        <v>62</v>
      </c>
      <c r="D314" s="179"/>
      <c r="E314" s="179"/>
    </row>
    <row r="315" spans="1:5" ht="18.75" customHeight="1" x14ac:dyDescent="0.35">
      <c r="A315" s="42">
        <v>299</v>
      </c>
      <c r="B315" s="42">
        <v>4</v>
      </c>
      <c r="C315" s="42" t="s">
        <v>63</v>
      </c>
      <c r="D315" s="179"/>
      <c r="E315" s="179"/>
    </row>
    <row r="316" spans="1:5" ht="18.75" customHeight="1" x14ac:dyDescent="0.35">
      <c r="A316" s="42">
        <v>300</v>
      </c>
      <c r="B316" s="42">
        <v>4</v>
      </c>
      <c r="C316" s="42" t="s">
        <v>64</v>
      </c>
      <c r="D316" s="179"/>
      <c r="E316" s="179"/>
    </row>
    <row r="317" spans="1:5" ht="18.75" customHeight="1" x14ac:dyDescent="0.35">
      <c r="A317" s="42">
        <v>301</v>
      </c>
      <c r="B317" s="42">
        <v>4</v>
      </c>
      <c r="C317" s="42" t="s">
        <v>65</v>
      </c>
      <c r="D317" s="179"/>
      <c r="E317" s="179"/>
    </row>
    <row r="318" spans="1:5" ht="18.75" customHeight="1" x14ac:dyDescent="0.35">
      <c r="A318" s="42">
        <v>302</v>
      </c>
      <c r="B318" s="42">
        <v>4</v>
      </c>
      <c r="C318" s="42" t="s">
        <v>66</v>
      </c>
      <c r="D318" s="179"/>
      <c r="E318" s="179"/>
    </row>
    <row r="319" spans="1:5" ht="18.75" customHeight="1" x14ac:dyDescent="0.35">
      <c r="A319" s="42">
        <v>303</v>
      </c>
      <c r="B319" s="42">
        <v>4</v>
      </c>
      <c r="C319" s="42" t="s">
        <v>67</v>
      </c>
      <c r="D319" s="179"/>
      <c r="E319" s="179"/>
    </row>
    <row r="320" spans="1:5" ht="18.75" customHeight="1" x14ac:dyDescent="0.35">
      <c r="A320" s="42">
        <v>304</v>
      </c>
      <c r="B320" s="42">
        <v>4</v>
      </c>
      <c r="C320" s="42" t="s">
        <v>68</v>
      </c>
      <c r="D320" s="179"/>
      <c r="E320" s="179"/>
    </row>
    <row r="321" spans="1:5" ht="18.75" customHeight="1" x14ac:dyDescent="0.35">
      <c r="A321" s="42">
        <v>305</v>
      </c>
      <c r="B321" s="42">
        <v>4</v>
      </c>
      <c r="C321" s="42" t="s">
        <v>69</v>
      </c>
      <c r="D321" s="179"/>
      <c r="E321" s="179"/>
    </row>
    <row r="322" spans="1:5" ht="18.75" customHeight="1" x14ac:dyDescent="0.35">
      <c r="A322" s="42">
        <v>306</v>
      </c>
      <c r="B322" s="42">
        <v>4</v>
      </c>
      <c r="C322" s="42" t="s">
        <v>70</v>
      </c>
      <c r="D322" s="179"/>
      <c r="E322" s="179"/>
    </row>
    <row r="323" spans="1:5" ht="18.75" customHeight="1" x14ac:dyDescent="0.35">
      <c r="A323" s="42">
        <v>307</v>
      </c>
      <c r="B323" s="42">
        <v>4</v>
      </c>
      <c r="C323" s="42" t="s">
        <v>71</v>
      </c>
      <c r="D323" s="179"/>
      <c r="E323" s="179"/>
    </row>
    <row r="324" spans="1:5" ht="18.75" customHeight="1" x14ac:dyDescent="0.35">
      <c r="A324" s="42">
        <v>308</v>
      </c>
      <c r="B324" s="42">
        <v>4</v>
      </c>
      <c r="C324" s="42" t="s">
        <v>72</v>
      </c>
      <c r="D324" s="179"/>
      <c r="E324" s="179"/>
    </row>
    <row r="325" spans="1:5" ht="18.75" customHeight="1" x14ac:dyDescent="0.35">
      <c r="A325" s="42">
        <v>309</v>
      </c>
      <c r="B325" s="42">
        <v>4</v>
      </c>
      <c r="C325" s="42" t="s">
        <v>73</v>
      </c>
      <c r="D325" s="179"/>
      <c r="E325" s="179"/>
    </row>
    <row r="326" spans="1:5" ht="18.75" customHeight="1" x14ac:dyDescent="0.35">
      <c r="A326" s="42">
        <v>310</v>
      </c>
      <c r="B326" s="42">
        <v>4</v>
      </c>
      <c r="C326" s="42" t="s">
        <v>74</v>
      </c>
      <c r="D326" s="179"/>
      <c r="E326" s="179"/>
    </row>
    <row r="327" spans="1:5" ht="18.75" customHeight="1" x14ac:dyDescent="0.35">
      <c r="A327" s="42">
        <v>311</v>
      </c>
      <c r="B327" s="42">
        <v>4</v>
      </c>
      <c r="C327" s="42" t="s">
        <v>75</v>
      </c>
      <c r="D327" s="179"/>
      <c r="E327" s="179"/>
    </row>
    <row r="328" spans="1:5" ht="18.75" customHeight="1" x14ac:dyDescent="0.35">
      <c r="A328" s="42">
        <v>312</v>
      </c>
      <c r="B328" s="42">
        <v>4</v>
      </c>
      <c r="C328" s="42" t="s">
        <v>76</v>
      </c>
      <c r="D328" s="179"/>
      <c r="E328" s="179"/>
    </row>
    <row r="329" spans="1:5" ht="18.75" customHeight="1" x14ac:dyDescent="0.35">
      <c r="A329" s="42">
        <v>313</v>
      </c>
      <c r="B329" s="42">
        <v>4</v>
      </c>
      <c r="C329" s="42" t="s">
        <v>77</v>
      </c>
      <c r="D329" s="179"/>
      <c r="E329" s="179"/>
    </row>
    <row r="330" spans="1:5" ht="18.75" customHeight="1" x14ac:dyDescent="0.35">
      <c r="A330" s="42">
        <v>314</v>
      </c>
      <c r="B330" s="42">
        <v>4</v>
      </c>
      <c r="C330" s="42" t="s">
        <v>78</v>
      </c>
      <c r="D330" s="179"/>
      <c r="E330" s="179"/>
    </row>
    <row r="331" spans="1:5" ht="18.75" customHeight="1" x14ac:dyDescent="0.35">
      <c r="A331" s="42">
        <v>315</v>
      </c>
      <c r="B331" s="42">
        <v>4</v>
      </c>
      <c r="C331" s="42" t="s">
        <v>79</v>
      </c>
      <c r="D331" s="179"/>
      <c r="E331" s="179"/>
    </row>
    <row r="332" spans="1:5" ht="18.75" customHeight="1" x14ac:dyDescent="0.35">
      <c r="A332" s="42">
        <v>316</v>
      </c>
      <c r="B332" s="42">
        <v>4</v>
      </c>
      <c r="C332" s="42" t="s">
        <v>80</v>
      </c>
      <c r="D332" s="179"/>
      <c r="E332" s="179"/>
    </row>
    <row r="333" spans="1:5" ht="18.75" customHeight="1" x14ac:dyDescent="0.35">
      <c r="A333" s="42">
        <v>317</v>
      </c>
      <c r="B333" s="42">
        <v>4</v>
      </c>
      <c r="C333" s="42" t="s">
        <v>81</v>
      </c>
      <c r="D333" s="179"/>
      <c r="E333" s="179"/>
    </row>
    <row r="334" spans="1:5" ht="18.75" customHeight="1" x14ac:dyDescent="0.35">
      <c r="A334" s="42">
        <v>318</v>
      </c>
      <c r="B334" s="42">
        <v>4</v>
      </c>
      <c r="C334" s="42" t="s">
        <v>82</v>
      </c>
      <c r="D334" s="179"/>
      <c r="E334" s="179"/>
    </row>
    <row r="335" spans="1:5" ht="18.75" customHeight="1" x14ac:dyDescent="0.35">
      <c r="A335" s="42">
        <v>319</v>
      </c>
      <c r="B335" s="42">
        <v>4</v>
      </c>
      <c r="C335" s="42" t="s">
        <v>83</v>
      </c>
      <c r="D335" s="180"/>
      <c r="E335" s="180"/>
    </row>
    <row r="336" spans="1:5" ht="18.75" customHeight="1" x14ac:dyDescent="0.35">
      <c r="A336" s="42">
        <v>320</v>
      </c>
      <c r="B336" s="42">
        <v>4</v>
      </c>
      <c r="C336" s="42" t="s">
        <v>84</v>
      </c>
      <c r="D336" s="180"/>
      <c r="E336" s="180"/>
    </row>
    <row r="337" spans="1:5" ht="18.75" customHeight="1" x14ac:dyDescent="0.35">
      <c r="A337" s="42">
        <v>321</v>
      </c>
      <c r="B337" s="42">
        <v>4</v>
      </c>
      <c r="C337" s="42" t="s">
        <v>85</v>
      </c>
      <c r="D337" s="180"/>
      <c r="E337" s="180"/>
    </row>
    <row r="338" spans="1:5" ht="18.75" customHeight="1" x14ac:dyDescent="0.35">
      <c r="A338" s="42">
        <v>322</v>
      </c>
      <c r="B338" s="42">
        <v>4</v>
      </c>
      <c r="C338" s="42" t="s">
        <v>86</v>
      </c>
      <c r="D338" s="180"/>
      <c r="E338" s="180"/>
    </row>
    <row r="339" spans="1:5" ht="18.75" customHeight="1" x14ac:dyDescent="0.35">
      <c r="A339" s="42">
        <v>323</v>
      </c>
      <c r="B339" s="42">
        <v>4</v>
      </c>
      <c r="C339" s="42" t="s">
        <v>87</v>
      </c>
      <c r="D339" s="180"/>
      <c r="E339" s="180"/>
    </row>
    <row r="340" spans="1:5" ht="18.75" customHeight="1" x14ac:dyDescent="0.35">
      <c r="A340" s="42">
        <v>324</v>
      </c>
      <c r="B340" s="42">
        <v>4</v>
      </c>
      <c r="C340" s="42" t="s">
        <v>88</v>
      </c>
      <c r="D340" s="180"/>
      <c r="E340" s="180"/>
    </row>
    <row r="341" spans="1:5" ht="18.75" customHeight="1" x14ac:dyDescent="0.35">
      <c r="A341" s="42">
        <v>325</v>
      </c>
      <c r="B341" s="42">
        <v>4</v>
      </c>
      <c r="C341" s="42" t="s">
        <v>89</v>
      </c>
      <c r="D341" s="180"/>
      <c r="E341" s="180"/>
    </row>
    <row r="342" spans="1:5" ht="18.75" customHeight="1" x14ac:dyDescent="0.35">
      <c r="A342" s="42">
        <v>326</v>
      </c>
      <c r="B342" s="42">
        <v>4</v>
      </c>
      <c r="C342" s="42" t="s">
        <v>90</v>
      </c>
      <c r="D342" s="180"/>
      <c r="E342" s="180"/>
    </row>
    <row r="343" spans="1:5" ht="18.75" customHeight="1" x14ac:dyDescent="0.35">
      <c r="A343" s="42">
        <v>327</v>
      </c>
      <c r="B343" s="42">
        <v>4</v>
      </c>
      <c r="C343" s="42" t="s">
        <v>91</v>
      </c>
      <c r="D343" s="180"/>
      <c r="E343" s="180"/>
    </row>
    <row r="344" spans="1:5" ht="18.75" customHeight="1" x14ac:dyDescent="0.35">
      <c r="A344" s="42">
        <v>328</v>
      </c>
      <c r="B344" s="42">
        <v>4</v>
      </c>
      <c r="C344" s="42" t="s">
        <v>92</v>
      </c>
      <c r="D344" s="180"/>
      <c r="E344" s="180"/>
    </row>
    <row r="345" spans="1:5" ht="18.75" customHeight="1" x14ac:dyDescent="0.35">
      <c r="A345" s="42">
        <v>329</v>
      </c>
      <c r="B345" s="42">
        <v>4</v>
      </c>
      <c r="C345" s="42" t="s">
        <v>93</v>
      </c>
      <c r="D345" s="180"/>
      <c r="E345" s="180"/>
    </row>
    <row r="346" spans="1:5" ht="18.75" customHeight="1" x14ac:dyDescent="0.35">
      <c r="A346" s="42">
        <v>330</v>
      </c>
      <c r="B346" s="42">
        <v>4</v>
      </c>
      <c r="C346" s="42" t="s">
        <v>94</v>
      </c>
      <c r="D346" s="180"/>
      <c r="E346" s="180"/>
    </row>
    <row r="347" spans="1:5" ht="18.75" customHeight="1" x14ac:dyDescent="0.35">
      <c r="A347" s="42">
        <v>331</v>
      </c>
      <c r="B347" s="42">
        <v>4</v>
      </c>
      <c r="C347" s="42" t="s">
        <v>95</v>
      </c>
      <c r="D347" s="180"/>
      <c r="E347" s="180"/>
    </row>
    <row r="348" spans="1:5" ht="18.75" customHeight="1" x14ac:dyDescent="0.35">
      <c r="A348" s="42">
        <v>332</v>
      </c>
      <c r="B348" s="42">
        <v>4</v>
      </c>
      <c r="C348" s="42" t="s">
        <v>96</v>
      </c>
      <c r="D348" s="180"/>
      <c r="E348" s="180"/>
    </row>
    <row r="349" spans="1:5" ht="18.75" customHeight="1" x14ac:dyDescent="0.35">
      <c r="A349" s="42">
        <v>333</v>
      </c>
      <c r="B349" s="42">
        <v>4</v>
      </c>
      <c r="C349" s="42" t="s">
        <v>97</v>
      </c>
      <c r="D349" s="180"/>
      <c r="E349" s="180"/>
    </row>
    <row r="350" spans="1:5" ht="18.75" customHeight="1" x14ac:dyDescent="0.35">
      <c r="A350" s="42">
        <v>334</v>
      </c>
      <c r="B350" s="42">
        <v>4</v>
      </c>
      <c r="C350" s="42" t="s">
        <v>98</v>
      </c>
      <c r="D350" s="180"/>
      <c r="E350" s="180"/>
    </row>
    <row r="351" spans="1:5" ht="18.75" customHeight="1" x14ac:dyDescent="0.35">
      <c r="A351" s="42">
        <v>335</v>
      </c>
      <c r="B351" s="42">
        <v>4</v>
      </c>
      <c r="C351" s="42" t="s">
        <v>99</v>
      </c>
      <c r="D351" s="180"/>
      <c r="E351" s="180"/>
    </row>
    <row r="352" spans="1:5" ht="18.75" customHeight="1" x14ac:dyDescent="0.35">
      <c r="A352" s="42">
        <v>336</v>
      </c>
      <c r="B352" s="42">
        <v>4</v>
      </c>
      <c r="C352" s="42" t="s">
        <v>100</v>
      </c>
      <c r="D352" s="180"/>
      <c r="E352" s="180"/>
    </row>
    <row r="353" spans="1:5" ht="18.75" customHeight="1" x14ac:dyDescent="0.35">
      <c r="A353" s="42">
        <v>337</v>
      </c>
      <c r="B353" s="42">
        <v>4</v>
      </c>
      <c r="C353" s="42" t="s">
        <v>101</v>
      </c>
      <c r="D353" s="180"/>
      <c r="E353" s="180"/>
    </row>
    <row r="354" spans="1:5" ht="18.75" customHeight="1" x14ac:dyDescent="0.35">
      <c r="A354" s="42">
        <v>338</v>
      </c>
      <c r="B354" s="42">
        <v>4</v>
      </c>
      <c r="C354" s="42" t="s">
        <v>102</v>
      </c>
      <c r="D354" s="180"/>
      <c r="E354" s="180"/>
    </row>
    <row r="355" spans="1:5" ht="18.75" customHeight="1" x14ac:dyDescent="0.35">
      <c r="A355" s="42">
        <v>339</v>
      </c>
      <c r="B355" s="42">
        <v>4</v>
      </c>
      <c r="C355" s="42" t="s">
        <v>103</v>
      </c>
      <c r="D355" s="180"/>
      <c r="E355" s="180"/>
    </row>
    <row r="356" spans="1:5" ht="18.75" customHeight="1" x14ac:dyDescent="0.35">
      <c r="A356" s="42">
        <v>340</v>
      </c>
      <c r="B356" s="42">
        <v>4</v>
      </c>
      <c r="C356" s="42" t="s">
        <v>104</v>
      </c>
      <c r="D356" s="180"/>
      <c r="E356" s="180"/>
    </row>
    <row r="357" spans="1:5" ht="18.75" customHeight="1" x14ac:dyDescent="0.35">
      <c r="A357" s="42">
        <v>341</v>
      </c>
      <c r="B357" s="42">
        <v>5</v>
      </c>
      <c r="C357" s="43" t="s">
        <v>20</v>
      </c>
      <c r="D357" s="180"/>
      <c r="E357" s="180"/>
    </row>
    <row r="358" spans="1:5" ht="18.75" customHeight="1" x14ac:dyDescent="0.35">
      <c r="A358" s="42">
        <v>342</v>
      </c>
      <c r="B358" s="42">
        <v>5</v>
      </c>
      <c r="C358" s="42" t="s">
        <v>21</v>
      </c>
      <c r="D358" s="180"/>
      <c r="E358" s="180"/>
    </row>
    <row r="359" spans="1:5" ht="18.75" customHeight="1" x14ac:dyDescent="0.35">
      <c r="A359" s="42">
        <v>343</v>
      </c>
      <c r="B359" s="42">
        <v>5</v>
      </c>
      <c r="C359" s="42" t="s">
        <v>22</v>
      </c>
      <c r="D359" s="180"/>
      <c r="E359" s="180"/>
    </row>
    <row r="360" spans="1:5" ht="18.75" customHeight="1" x14ac:dyDescent="0.35">
      <c r="A360" s="42">
        <v>344</v>
      </c>
      <c r="B360" s="42">
        <v>5</v>
      </c>
      <c r="C360" s="42" t="s">
        <v>23</v>
      </c>
      <c r="D360" s="180"/>
      <c r="E360" s="180"/>
    </row>
    <row r="361" spans="1:5" ht="18.75" customHeight="1" x14ac:dyDescent="0.35">
      <c r="A361" s="42">
        <v>345</v>
      </c>
      <c r="B361" s="42">
        <v>5</v>
      </c>
      <c r="C361" s="42" t="s">
        <v>24</v>
      </c>
      <c r="D361" s="180"/>
      <c r="E361" s="180"/>
    </row>
    <row r="362" spans="1:5" ht="18.75" customHeight="1" x14ac:dyDescent="0.35">
      <c r="A362" s="42">
        <v>346</v>
      </c>
      <c r="B362" s="42">
        <v>5</v>
      </c>
      <c r="C362" s="42" t="s">
        <v>25</v>
      </c>
      <c r="D362" s="180"/>
      <c r="E362" s="180"/>
    </row>
    <row r="363" spans="1:5" ht="18.75" customHeight="1" x14ac:dyDescent="0.35">
      <c r="A363" s="42">
        <v>347</v>
      </c>
      <c r="B363" s="42">
        <v>5</v>
      </c>
      <c r="C363" s="42" t="s">
        <v>26</v>
      </c>
      <c r="D363" s="180"/>
      <c r="E363" s="180"/>
    </row>
    <row r="364" spans="1:5" ht="18.75" customHeight="1" x14ac:dyDescent="0.35">
      <c r="A364" s="42">
        <v>348</v>
      </c>
      <c r="B364" s="42">
        <v>5</v>
      </c>
      <c r="C364" s="42" t="s">
        <v>27</v>
      </c>
      <c r="D364" s="180"/>
      <c r="E364" s="180"/>
    </row>
    <row r="365" spans="1:5" ht="18.75" customHeight="1" x14ac:dyDescent="0.35">
      <c r="A365" s="42">
        <v>349</v>
      </c>
      <c r="B365" s="42">
        <v>5</v>
      </c>
      <c r="C365" s="42" t="s">
        <v>28</v>
      </c>
      <c r="D365" s="180"/>
      <c r="E365" s="180"/>
    </row>
    <row r="366" spans="1:5" ht="18.75" customHeight="1" x14ac:dyDescent="0.35">
      <c r="A366" s="42">
        <v>350</v>
      </c>
      <c r="B366" s="42">
        <v>5</v>
      </c>
      <c r="C366" s="42" t="s">
        <v>29</v>
      </c>
      <c r="D366" s="180"/>
      <c r="E366" s="180"/>
    </row>
    <row r="367" spans="1:5" ht="18.75" customHeight="1" x14ac:dyDescent="0.35">
      <c r="A367" s="42">
        <v>351</v>
      </c>
      <c r="B367" s="42">
        <v>5</v>
      </c>
      <c r="C367" s="42" t="s">
        <v>30</v>
      </c>
      <c r="D367" s="180"/>
      <c r="E367" s="180"/>
    </row>
    <row r="368" spans="1:5" ht="18.75" customHeight="1" x14ac:dyDescent="0.35">
      <c r="A368" s="42">
        <v>352</v>
      </c>
      <c r="B368" s="42">
        <v>5</v>
      </c>
      <c r="C368" s="42" t="s">
        <v>31</v>
      </c>
      <c r="D368" s="180"/>
      <c r="E368" s="180"/>
    </row>
    <row r="369" spans="1:5" ht="18.75" customHeight="1" x14ac:dyDescent="0.35">
      <c r="A369" s="42">
        <v>353</v>
      </c>
      <c r="B369" s="42">
        <v>5</v>
      </c>
      <c r="C369" s="42" t="s">
        <v>32</v>
      </c>
      <c r="D369" s="180"/>
      <c r="E369" s="180"/>
    </row>
    <row r="370" spans="1:5" ht="18.75" customHeight="1" x14ac:dyDescent="0.35">
      <c r="A370" s="42">
        <v>354</v>
      </c>
      <c r="B370" s="42">
        <v>5</v>
      </c>
      <c r="C370" s="42" t="s">
        <v>33</v>
      </c>
      <c r="D370" s="180"/>
      <c r="E370" s="180"/>
    </row>
    <row r="371" spans="1:5" ht="18.75" customHeight="1" x14ac:dyDescent="0.35">
      <c r="A371" s="42">
        <v>355</v>
      </c>
      <c r="B371" s="42">
        <v>5</v>
      </c>
      <c r="C371" s="42" t="s">
        <v>34</v>
      </c>
      <c r="D371" s="180"/>
      <c r="E371" s="180"/>
    </row>
    <row r="372" spans="1:5" ht="18.75" customHeight="1" x14ac:dyDescent="0.35">
      <c r="A372" s="42">
        <v>356</v>
      </c>
      <c r="B372" s="42">
        <v>5</v>
      </c>
      <c r="C372" s="42" t="s">
        <v>35</v>
      </c>
      <c r="D372" s="180"/>
      <c r="E372" s="180"/>
    </row>
    <row r="373" spans="1:5" ht="18.75" customHeight="1" x14ac:dyDescent="0.35">
      <c r="A373" s="42">
        <v>357</v>
      </c>
      <c r="B373" s="42">
        <v>5</v>
      </c>
      <c r="C373" s="42" t="s">
        <v>36</v>
      </c>
      <c r="D373" s="180"/>
      <c r="E373" s="180"/>
    </row>
    <row r="374" spans="1:5" ht="18.75" customHeight="1" x14ac:dyDescent="0.35">
      <c r="A374" s="42">
        <v>358</v>
      </c>
      <c r="B374" s="42">
        <v>5</v>
      </c>
      <c r="C374" s="42" t="s">
        <v>37</v>
      </c>
      <c r="D374" s="180"/>
      <c r="E374" s="180"/>
    </row>
    <row r="375" spans="1:5" ht="18.75" customHeight="1" x14ac:dyDescent="0.35">
      <c r="A375" s="42">
        <v>359</v>
      </c>
      <c r="B375" s="42">
        <v>5</v>
      </c>
      <c r="C375" s="42" t="s">
        <v>38</v>
      </c>
      <c r="D375" s="180"/>
      <c r="E375" s="180"/>
    </row>
    <row r="376" spans="1:5" ht="18.75" customHeight="1" x14ac:dyDescent="0.35">
      <c r="A376" s="42">
        <v>360</v>
      </c>
      <c r="B376" s="42">
        <v>5</v>
      </c>
      <c r="C376" s="42" t="s">
        <v>39</v>
      </c>
      <c r="D376" s="180"/>
      <c r="E376" s="180"/>
    </row>
    <row r="377" spans="1:5" ht="18.75" customHeight="1" x14ac:dyDescent="0.35">
      <c r="A377" s="42">
        <v>361</v>
      </c>
      <c r="B377" s="42">
        <v>5</v>
      </c>
      <c r="C377" s="42" t="s">
        <v>40</v>
      </c>
      <c r="D377" s="180"/>
      <c r="E377" s="180"/>
    </row>
    <row r="378" spans="1:5" ht="18.75" customHeight="1" x14ac:dyDescent="0.35">
      <c r="A378" s="42">
        <v>362</v>
      </c>
      <c r="B378" s="42">
        <v>5</v>
      </c>
      <c r="C378" s="42" t="s">
        <v>41</v>
      </c>
      <c r="D378" s="180"/>
      <c r="E378" s="180"/>
    </row>
    <row r="379" spans="1:5" ht="18.75" customHeight="1" x14ac:dyDescent="0.35">
      <c r="A379" s="42">
        <v>363</v>
      </c>
      <c r="B379" s="42">
        <v>5</v>
      </c>
      <c r="C379" s="42" t="s">
        <v>42</v>
      </c>
      <c r="D379" s="180"/>
      <c r="E379" s="180"/>
    </row>
    <row r="380" spans="1:5" ht="18.75" customHeight="1" x14ac:dyDescent="0.35">
      <c r="A380" s="42">
        <v>364</v>
      </c>
      <c r="B380" s="42">
        <v>5</v>
      </c>
      <c r="C380" s="42" t="s">
        <v>43</v>
      </c>
      <c r="D380" s="180"/>
      <c r="E380" s="180"/>
    </row>
    <row r="381" spans="1:5" ht="18.75" customHeight="1" x14ac:dyDescent="0.35">
      <c r="A381" s="42">
        <v>365</v>
      </c>
      <c r="B381" s="42">
        <v>5</v>
      </c>
      <c r="C381" s="42" t="s">
        <v>44</v>
      </c>
      <c r="D381" s="180"/>
      <c r="E381" s="180"/>
    </row>
    <row r="382" spans="1:5" ht="18.75" customHeight="1" x14ac:dyDescent="0.35">
      <c r="A382" s="42">
        <v>366</v>
      </c>
      <c r="B382" s="42">
        <v>5</v>
      </c>
      <c r="C382" s="42" t="s">
        <v>45</v>
      </c>
      <c r="D382" s="180"/>
      <c r="E382" s="180"/>
    </row>
    <row r="383" spans="1:5" ht="18.75" customHeight="1" x14ac:dyDescent="0.35">
      <c r="A383" s="42">
        <v>367</v>
      </c>
      <c r="B383" s="42">
        <v>5</v>
      </c>
      <c r="C383" s="42" t="s">
        <v>46</v>
      </c>
      <c r="D383" s="180"/>
      <c r="E383" s="180"/>
    </row>
    <row r="384" spans="1:5" ht="18.75" customHeight="1" x14ac:dyDescent="0.35">
      <c r="A384" s="42">
        <v>368</v>
      </c>
      <c r="B384" s="42">
        <v>5</v>
      </c>
      <c r="C384" s="42" t="s">
        <v>47</v>
      </c>
      <c r="D384" s="180"/>
      <c r="E384" s="180"/>
    </row>
    <row r="385" spans="1:5" ht="18.75" customHeight="1" x14ac:dyDescent="0.35">
      <c r="A385" s="42">
        <v>369</v>
      </c>
      <c r="B385" s="42">
        <v>5</v>
      </c>
      <c r="C385" s="42" t="s">
        <v>48</v>
      </c>
      <c r="D385" s="180"/>
      <c r="E385" s="180"/>
    </row>
    <row r="386" spans="1:5" ht="18.75" customHeight="1" x14ac:dyDescent="0.35">
      <c r="A386" s="42">
        <v>370</v>
      </c>
      <c r="B386" s="42">
        <v>5</v>
      </c>
      <c r="C386" s="42" t="s">
        <v>49</v>
      </c>
      <c r="D386" s="180"/>
      <c r="E386" s="180"/>
    </row>
    <row r="387" spans="1:5" ht="18.75" customHeight="1" x14ac:dyDescent="0.35">
      <c r="A387" s="42">
        <v>371</v>
      </c>
      <c r="B387" s="42">
        <v>5</v>
      </c>
      <c r="C387" s="42" t="s">
        <v>50</v>
      </c>
      <c r="D387" s="180"/>
      <c r="E387" s="180"/>
    </row>
    <row r="388" spans="1:5" ht="18.75" customHeight="1" x14ac:dyDescent="0.35">
      <c r="A388" s="42">
        <v>372</v>
      </c>
      <c r="B388" s="42">
        <v>5</v>
      </c>
      <c r="C388" s="42" t="s">
        <v>51</v>
      </c>
      <c r="D388" s="180"/>
      <c r="E388" s="180"/>
    </row>
    <row r="389" spans="1:5" ht="18.75" customHeight="1" x14ac:dyDescent="0.35">
      <c r="A389" s="42">
        <v>373</v>
      </c>
      <c r="B389" s="42">
        <v>5</v>
      </c>
      <c r="C389" s="42" t="s">
        <v>52</v>
      </c>
      <c r="D389" s="180"/>
      <c r="E389" s="180"/>
    </row>
    <row r="390" spans="1:5" ht="18.75" customHeight="1" x14ac:dyDescent="0.35">
      <c r="A390" s="42">
        <v>374</v>
      </c>
      <c r="B390" s="42">
        <v>5</v>
      </c>
      <c r="C390" s="42" t="s">
        <v>53</v>
      </c>
      <c r="D390" s="180"/>
      <c r="E390" s="180"/>
    </row>
    <row r="391" spans="1:5" ht="18.75" customHeight="1" x14ac:dyDescent="0.35">
      <c r="A391" s="42">
        <v>375</v>
      </c>
      <c r="B391" s="42">
        <v>5</v>
      </c>
      <c r="C391" s="42" t="s">
        <v>54</v>
      </c>
      <c r="D391" s="180"/>
      <c r="E391" s="180"/>
    </row>
    <row r="392" spans="1:5" ht="18.75" customHeight="1" x14ac:dyDescent="0.35">
      <c r="A392" s="42">
        <v>376</v>
      </c>
      <c r="B392" s="42">
        <v>5</v>
      </c>
      <c r="C392" s="42" t="s">
        <v>55</v>
      </c>
      <c r="D392" s="180"/>
      <c r="E392" s="180"/>
    </row>
    <row r="393" spans="1:5" ht="18.75" customHeight="1" x14ac:dyDescent="0.35">
      <c r="A393" s="42">
        <v>377</v>
      </c>
      <c r="B393" s="42">
        <v>5</v>
      </c>
      <c r="C393" s="42" t="s">
        <v>56</v>
      </c>
      <c r="D393" s="180"/>
      <c r="E393" s="180"/>
    </row>
    <row r="394" spans="1:5" ht="18.75" customHeight="1" x14ac:dyDescent="0.35">
      <c r="A394" s="42">
        <v>378</v>
      </c>
      <c r="B394" s="42">
        <v>5</v>
      </c>
      <c r="C394" s="42" t="s">
        <v>57</v>
      </c>
      <c r="D394" s="180"/>
      <c r="E394" s="180"/>
    </row>
    <row r="395" spans="1:5" ht="18.75" customHeight="1" x14ac:dyDescent="0.35">
      <c r="A395" s="42">
        <v>379</v>
      </c>
      <c r="B395" s="42">
        <v>5</v>
      </c>
      <c r="C395" s="42" t="s">
        <v>58</v>
      </c>
      <c r="D395" s="180"/>
      <c r="E395" s="180"/>
    </row>
    <row r="396" spans="1:5" ht="18.75" customHeight="1" x14ac:dyDescent="0.35">
      <c r="A396" s="42">
        <v>380</v>
      </c>
      <c r="B396" s="42">
        <v>5</v>
      </c>
      <c r="C396" s="42" t="s">
        <v>59</v>
      </c>
      <c r="D396" s="180"/>
      <c r="E396" s="180"/>
    </row>
    <row r="397" spans="1:5" ht="18.75" customHeight="1" x14ac:dyDescent="0.35">
      <c r="A397" s="42">
        <v>381</v>
      </c>
      <c r="B397" s="42">
        <v>5</v>
      </c>
      <c r="C397" s="42" t="s">
        <v>60</v>
      </c>
      <c r="D397" s="180"/>
      <c r="E397" s="180"/>
    </row>
    <row r="398" spans="1:5" ht="18.75" customHeight="1" x14ac:dyDescent="0.35">
      <c r="A398" s="42">
        <v>382</v>
      </c>
      <c r="B398" s="42">
        <v>5</v>
      </c>
      <c r="C398" s="42" t="s">
        <v>61</v>
      </c>
      <c r="D398" s="180"/>
      <c r="E398" s="180"/>
    </row>
    <row r="399" spans="1:5" ht="18.75" customHeight="1" x14ac:dyDescent="0.35">
      <c r="A399" s="42">
        <v>383</v>
      </c>
      <c r="B399" s="42">
        <v>5</v>
      </c>
      <c r="C399" s="42" t="s">
        <v>62</v>
      </c>
      <c r="D399" s="180"/>
      <c r="E399" s="180"/>
    </row>
    <row r="400" spans="1:5" ht="18.75" customHeight="1" x14ac:dyDescent="0.35">
      <c r="A400" s="42">
        <v>384</v>
      </c>
      <c r="B400" s="42">
        <v>5</v>
      </c>
      <c r="C400" s="42" t="s">
        <v>63</v>
      </c>
      <c r="D400" s="180"/>
      <c r="E400" s="180"/>
    </row>
    <row r="401" spans="1:5" ht="18.75" customHeight="1" x14ac:dyDescent="0.35">
      <c r="A401" s="42">
        <v>385</v>
      </c>
      <c r="B401" s="42">
        <v>5</v>
      </c>
      <c r="C401" s="42" t="s">
        <v>64</v>
      </c>
      <c r="D401" s="180"/>
      <c r="E401" s="180"/>
    </row>
    <row r="402" spans="1:5" ht="18.75" customHeight="1" x14ac:dyDescent="0.35">
      <c r="A402" s="42">
        <v>386</v>
      </c>
      <c r="B402" s="42">
        <v>5</v>
      </c>
      <c r="C402" s="42" t="s">
        <v>65</v>
      </c>
      <c r="D402" s="180"/>
      <c r="E402" s="180"/>
    </row>
    <row r="403" spans="1:5" ht="18.75" customHeight="1" x14ac:dyDescent="0.35">
      <c r="A403" s="42">
        <v>387</v>
      </c>
      <c r="B403" s="42">
        <v>5</v>
      </c>
      <c r="C403" s="42" t="s">
        <v>66</v>
      </c>
      <c r="D403" s="180"/>
      <c r="E403" s="180"/>
    </row>
    <row r="404" spans="1:5" ht="18.75" customHeight="1" x14ac:dyDescent="0.35">
      <c r="A404" s="42">
        <v>388</v>
      </c>
      <c r="B404" s="42">
        <v>5</v>
      </c>
      <c r="C404" s="42" t="s">
        <v>67</v>
      </c>
      <c r="D404" s="180"/>
      <c r="E404" s="180"/>
    </row>
    <row r="405" spans="1:5" ht="18.75" customHeight="1" x14ac:dyDescent="0.35">
      <c r="A405" s="42">
        <v>389</v>
      </c>
      <c r="B405" s="42">
        <v>5</v>
      </c>
      <c r="C405" s="42" t="s">
        <v>68</v>
      </c>
      <c r="D405" s="180"/>
      <c r="E405" s="180"/>
    </row>
    <row r="406" spans="1:5" ht="18.75" customHeight="1" x14ac:dyDescent="0.35">
      <c r="A406" s="42">
        <v>390</v>
      </c>
      <c r="B406" s="42">
        <v>5</v>
      </c>
      <c r="C406" s="42" t="s">
        <v>69</v>
      </c>
      <c r="D406" s="180"/>
      <c r="E406" s="180"/>
    </row>
    <row r="407" spans="1:5" ht="18.75" customHeight="1" x14ac:dyDescent="0.35">
      <c r="A407" s="42">
        <v>391</v>
      </c>
      <c r="B407" s="42">
        <v>5</v>
      </c>
      <c r="C407" s="42" t="s">
        <v>70</v>
      </c>
      <c r="D407" s="180"/>
      <c r="E407" s="180"/>
    </row>
    <row r="408" spans="1:5" ht="18.75" customHeight="1" x14ac:dyDescent="0.35">
      <c r="A408" s="42">
        <v>392</v>
      </c>
      <c r="B408" s="42">
        <v>5</v>
      </c>
      <c r="C408" s="42" t="s">
        <v>71</v>
      </c>
      <c r="D408" s="180"/>
      <c r="E408" s="180"/>
    </row>
    <row r="409" spans="1:5" ht="18.75" customHeight="1" x14ac:dyDescent="0.35">
      <c r="A409" s="42">
        <v>393</v>
      </c>
      <c r="B409" s="42">
        <v>5</v>
      </c>
      <c r="C409" s="42" t="s">
        <v>72</v>
      </c>
      <c r="D409" s="180"/>
      <c r="E409" s="180"/>
    </row>
    <row r="410" spans="1:5" ht="18.75" customHeight="1" x14ac:dyDescent="0.35">
      <c r="A410" s="42">
        <v>394</v>
      </c>
      <c r="B410" s="42">
        <v>5</v>
      </c>
      <c r="C410" s="42" t="s">
        <v>73</v>
      </c>
      <c r="D410" s="180"/>
      <c r="E410" s="180"/>
    </row>
    <row r="411" spans="1:5" ht="18.75" customHeight="1" x14ac:dyDescent="0.35">
      <c r="A411" s="42">
        <v>395</v>
      </c>
      <c r="B411" s="42">
        <v>5</v>
      </c>
      <c r="C411" s="42" t="s">
        <v>74</v>
      </c>
      <c r="D411" s="180"/>
      <c r="E411" s="180"/>
    </row>
    <row r="412" spans="1:5" ht="18.75" customHeight="1" x14ac:dyDescent="0.35">
      <c r="A412" s="42">
        <v>396</v>
      </c>
      <c r="B412" s="42">
        <v>5</v>
      </c>
      <c r="C412" s="42" t="s">
        <v>75</v>
      </c>
      <c r="D412" s="180"/>
      <c r="E412" s="180"/>
    </row>
    <row r="413" spans="1:5" ht="18.75" customHeight="1" x14ac:dyDescent="0.35">
      <c r="A413" s="42">
        <v>397</v>
      </c>
      <c r="B413" s="42">
        <v>5</v>
      </c>
      <c r="C413" s="42" t="s">
        <v>76</v>
      </c>
      <c r="D413" s="180"/>
      <c r="E413" s="180"/>
    </row>
    <row r="414" spans="1:5" ht="18.75" customHeight="1" x14ac:dyDescent="0.35">
      <c r="A414" s="42">
        <v>398</v>
      </c>
      <c r="B414" s="42">
        <v>5</v>
      </c>
      <c r="C414" s="42" t="s">
        <v>77</v>
      </c>
      <c r="D414" s="180"/>
      <c r="E414" s="180"/>
    </row>
    <row r="415" spans="1:5" ht="18.75" customHeight="1" x14ac:dyDescent="0.35">
      <c r="A415" s="42">
        <v>399</v>
      </c>
      <c r="B415" s="42">
        <v>5</v>
      </c>
      <c r="C415" s="42" t="s">
        <v>78</v>
      </c>
      <c r="D415" s="180"/>
      <c r="E415" s="180"/>
    </row>
    <row r="416" spans="1:5" ht="18.75" customHeight="1" x14ac:dyDescent="0.35">
      <c r="A416" s="42">
        <v>400</v>
      </c>
      <c r="B416" s="42">
        <v>5</v>
      </c>
      <c r="C416" s="42" t="s">
        <v>79</v>
      </c>
      <c r="D416" s="180"/>
      <c r="E416" s="180"/>
    </row>
    <row r="417" spans="1:5" ht="18.75" customHeight="1" x14ac:dyDescent="0.35">
      <c r="A417" s="42">
        <v>401</v>
      </c>
      <c r="B417" s="42">
        <v>5</v>
      </c>
      <c r="C417" s="42" t="s">
        <v>80</v>
      </c>
      <c r="D417" s="180"/>
      <c r="E417" s="180"/>
    </row>
    <row r="418" spans="1:5" ht="18.75" customHeight="1" x14ac:dyDescent="0.35">
      <c r="A418" s="42">
        <v>402</v>
      </c>
      <c r="B418" s="42">
        <v>5</v>
      </c>
      <c r="C418" s="42" t="s">
        <v>81</v>
      </c>
      <c r="D418" s="180"/>
      <c r="E418" s="180"/>
    </row>
    <row r="419" spans="1:5" ht="18.75" customHeight="1" x14ac:dyDescent="0.35">
      <c r="A419" s="42">
        <v>403</v>
      </c>
      <c r="B419" s="42">
        <v>5</v>
      </c>
      <c r="C419" s="42" t="s">
        <v>82</v>
      </c>
      <c r="D419" s="180"/>
      <c r="E419" s="180"/>
    </row>
    <row r="420" spans="1:5" ht="18.75" customHeight="1" x14ac:dyDescent="0.35">
      <c r="A420" s="42">
        <v>404</v>
      </c>
      <c r="B420" s="42">
        <v>5</v>
      </c>
      <c r="C420" s="42" t="s">
        <v>83</v>
      </c>
      <c r="D420" s="180"/>
      <c r="E420" s="180"/>
    </row>
    <row r="421" spans="1:5" ht="18.75" customHeight="1" x14ac:dyDescent="0.35">
      <c r="A421" s="42">
        <v>405</v>
      </c>
      <c r="B421" s="42">
        <v>5</v>
      </c>
      <c r="C421" s="42" t="s">
        <v>84</v>
      </c>
      <c r="D421" s="180"/>
      <c r="E421" s="180"/>
    </row>
    <row r="422" spans="1:5" ht="18.75" customHeight="1" x14ac:dyDescent="0.35">
      <c r="A422" s="42">
        <v>406</v>
      </c>
      <c r="B422" s="42">
        <v>5</v>
      </c>
      <c r="C422" s="42" t="s">
        <v>85</v>
      </c>
      <c r="D422" s="180"/>
      <c r="E422" s="180"/>
    </row>
    <row r="423" spans="1:5" ht="18.75" customHeight="1" x14ac:dyDescent="0.35">
      <c r="A423" s="42">
        <v>407</v>
      </c>
      <c r="B423" s="42">
        <v>5</v>
      </c>
      <c r="C423" s="42" t="s">
        <v>86</v>
      </c>
      <c r="D423" s="180"/>
      <c r="E423" s="180"/>
    </row>
    <row r="424" spans="1:5" ht="18.75" customHeight="1" x14ac:dyDescent="0.35">
      <c r="A424" s="42">
        <v>408</v>
      </c>
      <c r="B424" s="42">
        <v>5</v>
      </c>
      <c r="C424" s="42" t="s">
        <v>87</v>
      </c>
      <c r="D424" s="180"/>
      <c r="E424" s="180"/>
    </row>
    <row r="425" spans="1:5" ht="18.75" customHeight="1" x14ac:dyDescent="0.35">
      <c r="A425" s="42">
        <v>409</v>
      </c>
      <c r="B425" s="42">
        <v>5</v>
      </c>
      <c r="C425" s="42" t="s">
        <v>88</v>
      </c>
      <c r="D425" s="180"/>
      <c r="E425" s="180"/>
    </row>
    <row r="426" spans="1:5" ht="18.75" customHeight="1" x14ac:dyDescent="0.35">
      <c r="A426" s="42">
        <v>410</v>
      </c>
      <c r="B426" s="42">
        <v>5</v>
      </c>
      <c r="C426" s="42" t="s">
        <v>89</v>
      </c>
      <c r="D426" s="180"/>
      <c r="E426" s="180"/>
    </row>
    <row r="427" spans="1:5" ht="18.75" customHeight="1" x14ac:dyDescent="0.35">
      <c r="A427" s="42">
        <v>411</v>
      </c>
      <c r="B427" s="42">
        <v>5</v>
      </c>
      <c r="C427" s="42" t="s">
        <v>90</v>
      </c>
      <c r="D427" s="180"/>
      <c r="E427" s="180"/>
    </row>
    <row r="428" spans="1:5" ht="18.75" customHeight="1" x14ac:dyDescent="0.35">
      <c r="A428" s="42">
        <v>412</v>
      </c>
      <c r="B428" s="42">
        <v>5</v>
      </c>
      <c r="C428" s="42" t="s">
        <v>91</v>
      </c>
      <c r="D428" s="180"/>
      <c r="E428" s="180"/>
    </row>
    <row r="429" spans="1:5" ht="18.75" customHeight="1" x14ac:dyDescent="0.35">
      <c r="A429" s="42">
        <v>413</v>
      </c>
      <c r="B429" s="42">
        <v>5</v>
      </c>
      <c r="C429" s="42" t="s">
        <v>92</v>
      </c>
      <c r="D429" s="180"/>
      <c r="E429" s="180"/>
    </row>
    <row r="430" spans="1:5" ht="18.75" customHeight="1" x14ac:dyDescent="0.35">
      <c r="A430" s="42">
        <v>414</v>
      </c>
      <c r="B430" s="42">
        <v>5</v>
      </c>
      <c r="C430" s="42" t="s">
        <v>93</v>
      </c>
      <c r="D430" s="180"/>
      <c r="E430" s="180"/>
    </row>
    <row r="431" spans="1:5" ht="18.75" customHeight="1" x14ac:dyDescent="0.35">
      <c r="A431" s="42">
        <v>415</v>
      </c>
      <c r="B431" s="42">
        <v>5</v>
      </c>
      <c r="C431" s="42" t="s">
        <v>94</v>
      </c>
      <c r="D431" s="180"/>
      <c r="E431" s="180"/>
    </row>
    <row r="432" spans="1:5" ht="18.75" customHeight="1" x14ac:dyDescent="0.35">
      <c r="A432" s="42">
        <v>416</v>
      </c>
      <c r="B432" s="42">
        <v>5</v>
      </c>
      <c r="C432" s="42" t="s">
        <v>95</v>
      </c>
      <c r="D432" s="180"/>
      <c r="E432" s="180"/>
    </row>
    <row r="433" spans="1:5" ht="18.75" customHeight="1" x14ac:dyDescent="0.35">
      <c r="A433" s="42">
        <v>417</v>
      </c>
      <c r="B433" s="42">
        <v>5</v>
      </c>
      <c r="C433" s="42" t="s">
        <v>96</v>
      </c>
      <c r="D433" s="180"/>
      <c r="E433" s="180"/>
    </row>
    <row r="434" spans="1:5" ht="18.75" customHeight="1" x14ac:dyDescent="0.35">
      <c r="A434" s="42">
        <v>418</v>
      </c>
      <c r="B434" s="42">
        <v>5</v>
      </c>
      <c r="C434" s="42" t="s">
        <v>97</v>
      </c>
      <c r="D434" s="180"/>
      <c r="E434" s="180"/>
    </row>
    <row r="435" spans="1:5" ht="18.75" customHeight="1" x14ac:dyDescent="0.35">
      <c r="A435" s="42">
        <v>419</v>
      </c>
      <c r="B435" s="42">
        <v>5</v>
      </c>
      <c r="C435" s="42" t="s">
        <v>98</v>
      </c>
      <c r="D435" s="180"/>
      <c r="E435" s="180"/>
    </row>
    <row r="436" spans="1:5" ht="18.75" customHeight="1" x14ac:dyDescent="0.35">
      <c r="A436" s="42">
        <v>420</v>
      </c>
      <c r="B436" s="42">
        <v>5</v>
      </c>
      <c r="C436" s="42" t="s">
        <v>99</v>
      </c>
      <c r="D436" s="180"/>
      <c r="E436" s="180"/>
    </row>
    <row r="437" spans="1:5" ht="18.75" customHeight="1" x14ac:dyDescent="0.35">
      <c r="A437" s="42">
        <v>421</v>
      </c>
      <c r="B437" s="42">
        <v>5</v>
      </c>
      <c r="C437" s="42" t="s">
        <v>100</v>
      </c>
      <c r="D437" s="180"/>
      <c r="E437" s="180"/>
    </row>
    <row r="438" spans="1:5" ht="18.75" customHeight="1" x14ac:dyDescent="0.35">
      <c r="A438" s="42">
        <v>422</v>
      </c>
      <c r="B438" s="42">
        <v>5</v>
      </c>
      <c r="C438" s="42" t="s">
        <v>101</v>
      </c>
      <c r="D438" s="180"/>
      <c r="E438" s="180"/>
    </row>
    <row r="439" spans="1:5" ht="18.75" customHeight="1" x14ac:dyDescent="0.35">
      <c r="A439" s="42">
        <v>423</v>
      </c>
      <c r="B439" s="42">
        <v>5</v>
      </c>
      <c r="C439" s="42" t="s">
        <v>102</v>
      </c>
      <c r="D439" s="180"/>
      <c r="E439" s="180"/>
    </row>
    <row r="440" spans="1:5" ht="18.75" customHeight="1" x14ac:dyDescent="0.35">
      <c r="A440" s="42">
        <v>424</v>
      </c>
      <c r="B440" s="42">
        <v>5</v>
      </c>
      <c r="C440" s="42" t="s">
        <v>103</v>
      </c>
      <c r="D440" s="180"/>
      <c r="E440" s="180"/>
    </row>
    <row r="441" spans="1:5" ht="18.75" customHeight="1" x14ac:dyDescent="0.35">
      <c r="A441" s="42">
        <v>425</v>
      </c>
      <c r="B441" s="42">
        <v>5</v>
      </c>
      <c r="C441" s="42" t="s">
        <v>104</v>
      </c>
      <c r="D441" s="180"/>
      <c r="E441" s="180"/>
    </row>
    <row r="442" spans="1:5" ht="18.75" customHeight="1" x14ac:dyDescent="0.35">
      <c r="A442" s="42">
        <v>426</v>
      </c>
      <c r="B442" s="42">
        <v>6</v>
      </c>
      <c r="C442" s="43" t="s">
        <v>20</v>
      </c>
      <c r="D442" s="180"/>
      <c r="E442" s="180"/>
    </row>
    <row r="443" spans="1:5" ht="18.75" customHeight="1" x14ac:dyDescent="0.35">
      <c r="A443" s="42">
        <v>427</v>
      </c>
      <c r="B443" s="42">
        <v>6</v>
      </c>
      <c r="C443" s="42" t="s">
        <v>21</v>
      </c>
      <c r="D443" s="180"/>
      <c r="E443" s="180"/>
    </row>
    <row r="444" spans="1:5" ht="18.75" customHeight="1" x14ac:dyDescent="0.35">
      <c r="A444" s="42">
        <v>428</v>
      </c>
      <c r="B444" s="42">
        <v>6</v>
      </c>
      <c r="C444" s="42" t="s">
        <v>22</v>
      </c>
      <c r="D444" s="180"/>
      <c r="E444" s="180"/>
    </row>
    <row r="445" spans="1:5" ht="18.75" customHeight="1" x14ac:dyDescent="0.35">
      <c r="A445" s="42">
        <v>429</v>
      </c>
      <c r="B445" s="42">
        <v>6</v>
      </c>
      <c r="C445" s="42" t="s">
        <v>23</v>
      </c>
      <c r="D445" s="180"/>
      <c r="E445" s="180"/>
    </row>
    <row r="446" spans="1:5" ht="18.75" customHeight="1" x14ac:dyDescent="0.35">
      <c r="A446" s="42">
        <v>430</v>
      </c>
      <c r="B446" s="42">
        <v>6</v>
      </c>
      <c r="C446" s="42" t="s">
        <v>24</v>
      </c>
      <c r="D446" s="180"/>
      <c r="E446" s="180"/>
    </row>
    <row r="447" spans="1:5" ht="18.75" customHeight="1" x14ac:dyDescent="0.35">
      <c r="A447" s="42">
        <v>431</v>
      </c>
      <c r="B447" s="42">
        <v>6</v>
      </c>
      <c r="C447" s="42" t="s">
        <v>25</v>
      </c>
      <c r="D447" s="180"/>
      <c r="E447" s="180"/>
    </row>
    <row r="448" spans="1:5" ht="18.75" customHeight="1" x14ac:dyDescent="0.35">
      <c r="A448" s="42">
        <v>432</v>
      </c>
      <c r="B448" s="42">
        <v>6</v>
      </c>
      <c r="C448" s="42" t="s">
        <v>26</v>
      </c>
      <c r="D448" s="180"/>
      <c r="E448" s="180"/>
    </row>
    <row r="449" spans="1:5" ht="18.75" customHeight="1" x14ac:dyDescent="0.35">
      <c r="A449" s="42">
        <v>433</v>
      </c>
      <c r="B449" s="42">
        <v>6</v>
      </c>
      <c r="C449" s="42" t="s">
        <v>27</v>
      </c>
      <c r="D449" s="180"/>
      <c r="E449" s="180"/>
    </row>
    <row r="450" spans="1:5" ht="18.75" customHeight="1" x14ac:dyDescent="0.35">
      <c r="A450" s="42">
        <v>434</v>
      </c>
      <c r="B450" s="42">
        <v>6</v>
      </c>
      <c r="C450" s="42" t="s">
        <v>28</v>
      </c>
      <c r="D450" s="180"/>
      <c r="E450" s="180"/>
    </row>
    <row r="451" spans="1:5" ht="18.75" customHeight="1" x14ac:dyDescent="0.35">
      <c r="A451" s="42">
        <v>435</v>
      </c>
      <c r="B451" s="42">
        <v>6</v>
      </c>
      <c r="C451" s="42" t="s">
        <v>29</v>
      </c>
      <c r="D451" s="180"/>
      <c r="E451" s="180"/>
    </row>
    <row r="452" spans="1:5" ht="18.75" customHeight="1" x14ac:dyDescent="0.35">
      <c r="A452" s="42">
        <v>436</v>
      </c>
      <c r="B452" s="42">
        <v>6</v>
      </c>
      <c r="C452" s="42" t="s">
        <v>30</v>
      </c>
      <c r="D452" s="180"/>
      <c r="E452" s="180"/>
    </row>
    <row r="453" spans="1:5" ht="18.75" customHeight="1" x14ac:dyDescent="0.35">
      <c r="A453" s="42">
        <v>437</v>
      </c>
      <c r="B453" s="42">
        <v>6</v>
      </c>
      <c r="C453" s="42" t="s">
        <v>31</v>
      </c>
      <c r="D453" s="180"/>
      <c r="E453" s="180"/>
    </row>
    <row r="454" spans="1:5" ht="18.75" customHeight="1" x14ac:dyDescent="0.35">
      <c r="A454" s="42">
        <v>438</v>
      </c>
      <c r="B454" s="42">
        <v>6</v>
      </c>
      <c r="C454" s="42" t="s">
        <v>32</v>
      </c>
      <c r="D454" s="180"/>
      <c r="E454" s="180"/>
    </row>
    <row r="455" spans="1:5" ht="18.75" customHeight="1" x14ac:dyDescent="0.35">
      <c r="A455" s="42">
        <v>439</v>
      </c>
      <c r="B455" s="42">
        <v>6</v>
      </c>
      <c r="C455" s="42" t="s">
        <v>33</v>
      </c>
      <c r="D455" s="180"/>
      <c r="E455" s="180"/>
    </row>
    <row r="456" spans="1:5" ht="18.75" customHeight="1" x14ac:dyDescent="0.35">
      <c r="A456" s="42">
        <v>440</v>
      </c>
      <c r="B456" s="42">
        <v>6</v>
      </c>
      <c r="C456" s="42" t="s">
        <v>34</v>
      </c>
      <c r="D456" s="180"/>
      <c r="E456" s="180"/>
    </row>
    <row r="457" spans="1:5" ht="18.75" customHeight="1" x14ac:dyDescent="0.35">
      <c r="A457" s="42">
        <v>441</v>
      </c>
      <c r="B457" s="42">
        <v>6</v>
      </c>
      <c r="C457" s="42" t="s">
        <v>35</v>
      </c>
      <c r="D457" s="180"/>
      <c r="E457" s="180"/>
    </row>
    <row r="458" spans="1:5" ht="18.75" customHeight="1" x14ac:dyDescent="0.35">
      <c r="A458" s="42">
        <v>442</v>
      </c>
      <c r="B458" s="42">
        <v>6</v>
      </c>
      <c r="C458" s="42" t="s">
        <v>36</v>
      </c>
      <c r="D458" s="180"/>
      <c r="E458" s="180"/>
    </row>
    <row r="459" spans="1:5" ht="18.75" customHeight="1" x14ac:dyDescent="0.35">
      <c r="A459" s="42">
        <v>443</v>
      </c>
      <c r="B459" s="42">
        <v>6</v>
      </c>
      <c r="C459" s="42" t="s">
        <v>37</v>
      </c>
      <c r="D459" s="180"/>
      <c r="E459" s="180"/>
    </row>
    <row r="460" spans="1:5" ht="18.75" customHeight="1" x14ac:dyDescent="0.35">
      <c r="A460" s="42">
        <v>444</v>
      </c>
      <c r="B460" s="42">
        <v>6</v>
      </c>
      <c r="C460" s="42" t="s">
        <v>38</v>
      </c>
      <c r="D460" s="180"/>
      <c r="E460" s="180"/>
    </row>
    <row r="461" spans="1:5" ht="18.75" customHeight="1" x14ac:dyDescent="0.35">
      <c r="A461" s="42">
        <v>445</v>
      </c>
      <c r="B461" s="42">
        <v>6</v>
      </c>
      <c r="C461" s="42" t="s">
        <v>39</v>
      </c>
      <c r="D461" s="180"/>
      <c r="E461" s="180"/>
    </row>
    <row r="462" spans="1:5" ht="18.75" customHeight="1" x14ac:dyDescent="0.35">
      <c r="A462" s="42">
        <v>446</v>
      </c>
      <c r="B462" s="42">
        <v>6</v>
      </c>
      <c r="C462" s="42" t="s">
        <v>40</v>
      </c>
      <c r="D462" s="180"/>
      <c r="E462" s="180"/>
    </row>
    <row r="463" spans="1:5" ht="18.75" customHeight="1" x14ac:dyDescent="0.35">
      <c r="A463" s="42">
        <v>447</v>
      </c>
      <c r="B463" s="42">
        <v>6</v>
      </c>
      <c r="C463" s="42" t="s">
        <v>41</v>
      </c>
      <c r="D463" s="180"/>
      <c r="E463" s="180"/>
    </row>
    <row r="464" spans="1:5" ht="18.75" customHeight="1" x14ac:dyDescent="0.35">
      <c r="A464" s="42">
        <v>448</v>
      </c>
      <c r="B464" s="42">
        <v>6</v>
      </c>
      <c r="C464" s="42" t="s">
        <v>42</v>
      </c>
      <c r="D464" s="180"/>
      <c r="E464" s="180"/>
    </row>
    <row r="465" spans="1:5" ht="18.75" customHeight="1" x14ac:dyDescent="0.35">
      <c r="A465" s="42">
        <v>449</v>
      </c>
      <c r="B465" s="42">
        <v>6</v>
      </c>
      <c r="C465" s="42" t="s">
        <v>43</v>
      </c>
      <c r="D465" s="180"/>
      <c r="E465" s="180"/>
    </row>
    <row r="466" spans="1:5" ht="18.75" customHeight="1" x14ac:dyDescent="0.35">
      <c r="A466" s="42">
        <v>450</v>
      </c>
      <c r="B466" s="42">
        <v>6</v>
      </c>
      <c r="C466" s="42" t="s">
        <v>44</v>
      </c>
      <c r="D466" s="180"/>
      <c r="E466" s="180"/>
    </row>
    <row r="467" spans="1:5" ht="18.75" customHeight="1" x14ac:dyDescent="0.35">
      <c r="A467" s="42">
        <v>451</v>
      </c>
      <c r="B467" s="42">
        <v>6</v>
      </c>
      <c r="C467" s="42" t="s">
        <v>45</v>
      </c>
      <c r="D467" s="180"/>
      <c r="E467" s="180"/>
    </row>
    <row r="468" spans="1:5" ht="18.75" customHeight="1" x14ac:dyDescent="0.35">
      <c r="A468" s="42">
        <v>452</v>
      </c>
      <c r="B468" s="42">
        <v>6</v>
      </c>
      <c r="C468" s="42" t="s">
        <v>46</v>
      </c>
      <c r="D468" s="180"/>
      <c r="E468" s="180"/>
    </row>
    <row r="469" spans="1:5" ht="18.75" customHeight="1" x14ac:dyDescent="0.35">
      <c r="A469" s="42">
        <v>453</v>
      </c>
      <c r="B469" s="42">
        <v>6</v>
      </c>
      <c r="C469" s="42" t="s">
        <v>47</v>
      </c>
      <c r="D469" s="180"/>
      <c r="E469" s="180"/>
    </row>
    <row r="470" spans="1:5" ht="18.75" customHeight="1" x14ac:dyDescent="0.35">
      <c r="A470" s="42">
        <v>454</v>
      </c>
      <c r="B470" s="42">
        <v>6</v>
      </c>
      <c r="C470" s="42" t="s">
        <v>48</v>
      </c>
      <c r="D470" s="180"/>
      <c r="E470" s="180"/>
    </row>
    <row r="471" spans="1:5" ht="18.75" customHeight="1" x14ac:dyDescent="0.35">
      <c r="A471" s="42">
        <v>455</v>
      </c>
      <c r="B471" s="42">
        <v>6</v>
      </c>
      <c r="C471" s="42" t="s">
        <v>49</v>
      </c>
      <c r="D471" s="180"/>
      <c r="E471" s="180"/>
    </row>
    <row r="472" spans="1:5" ht="18.75" customHeight="1" x14ac:dyDescent="0.35">
      <c r="A472" s="42">
        <v>456</v>
      </c>
      <c r="B472" s="42">
        <v>6</v>
      </c>
      <c r="C472" s="42" t="s">
        <v>50</v>
      </c>
      <c r="D472" s="180"/>
      <c r="E472" s="180"/>
    </row>
    <row r="473" spans="1:5" ht="18.75" customHeight="1" x14ac:dyDescent="0.35">
      <c r="A473" s="42">
        <v>457</v>
      </c>
      <c r="B473" s="42">
        <v>6</v>
      </c>
      <c r="C473" s="42" t="s">
        <v>51</v>
      </c>
      <c r="D473" s="180"/>
      <c r="E473" s="180"/>
    </row>
    <row r="474" spans="1:5" ht="18.75" customHeight="1" x14ac:dyDescent="0.35">
      <c r="A474" s="42">
        <v>458</v>
      </c>
      <c r="B474" s="42">
        <v>6</v>
      </c>
      <c r="C474" s="42" t="s">
        <v>52</v>
      </c>
      <c r="D474" s="180"/>
      <c r="E474" s="180"/>
    </row>
    <row r="475" spans="1:5" ht="18.75" customHeight="1" x14ac:dyDescent="0.35">
      <c r="A475" s="42">
        <v>459</v>
      </c>
      <c r="B475" s="42">
        <v>6</v>
      </c>
      <c r="C475" s="42" t="s">
        <v>53</v>
      </c>
      <c r="D475" s="180"/>
      <c r="E475" s="180"/>
    </row>
    <row r="476" spans="1:5" ht="18.75" customHeight="1" x14ac:dyDescent="0.35">
      <c r="A476" s="42">
        <v>460</v>
      </c>
      <c r="B476" s="42">
        <v>6</v>
      </c>
      <c r="C476" s="42" t="s">
        <v>54</v>
      </c>
      <c r="D476" s="180"/>
      <c r="E476" s="180"/>
    </row>
    <row r="477" spans="1:5" ht="18.75" customHeight="1" x14ac:dyDescent="0.35">
      <c r="A477" s="42">
        <v>461</v>
      </c>
      <c r="B477" s="42">
        <v>6</v>
      </c>
      <c r="C477" s="42" t="s">
        <v>55</v>
      </c>
      <c r="D477" s="180"/>
      <c r="E477" s="180"/>
    </row>
    <row r="478" spans="1:5" ht="18.75" customHeight="1" x14ac:dyDescent="0.35">
      <c r="A478" s="42">
        <v>462</v>
      </c>
      <c r="B478" s="42">
        <v>6</v>
      </c>
      <c r="C478" s="42" t="s">
        <v>56</v>
      </c>
      <c r="D478" s="180"/>
      <c r="E478" s="180"/>
    </row>
    <row r="479" spans="1:5" ht="18.75" customHeight="1" x14ac:dyDescent="0.35">
      <c r="A479" s="42">
        <v>463</v>
      </c>
      <c r="B479" s="42">
        <v>6</v>
      </c>
      <c r="C479" s="42" t="s">
        <v>57</v>
      </c>
      <c r="D479" s="180"/>
      <c r="E479" s="180"/>
    </row>
    <row r="480" spans="1:5" ht="18.75" customHeight="1" x14ac:dyDescent="0.35">
      <c r="A480" s="42">
        <v>464</v>
      </c>
      <c r="B480" s="42">
        <v>6</v>
      </c>
      <c r="C480" s="42" t="s">
        <v>58</v>
      </c>
      <c r="D480" s="180"/>
      <c r="E480" s="180"/>
    </row>
    <row r="481" spans="1:5" ht="18.75" customHeight="1" x14ac:dyDescent="0.35">
      <c r="A481" s="42">
        <v>465</v>
      </c>
      <c r="B481" s="42">
        <v>6</v>
      </c>
      <c r="C481" s="42" t="s">
        <v>59</v>
      </c>
      <c r="D481" s="180"/>
      <c r="E481" s="180"/>
    </row>
    <row r="482" spans="1:5" ht="18.75" customHeight="1" x14ac:dyDescent="0.35">
      <c r="A482" s="42">
        <v>466</v>
      </c>
      <c r="B482" s="42">
        <v>6</v>
      </c>
      <c r="C482" s="42" t="s">
        <v>60</v>
      </c>
      <c r="D482" s="179"/>
      <c r="E482" s="179"/>
    </row>
    <row r="483" spans="1:5" ht="18.75" customHeight="1" x14ac:dyDescent="0.35">
      <c r="A483" s="42">
        <v>467</v>
      </c>
      <c r="B483" s="42">
        <v>6</v>
      </c>
      <c r="C483" s="42" t="s">
        <v>61</v>
      </c>
      <c r="D483" s="179"/>
      <c r="E483" s="179"/>
    </row>
    <row r="484" spans="1:5" ht="18.75" customHeight="1" x14ac:dyDescent="0.35">
      <c r="A484" s="42">
        <v>468</v>
      </c>
      <c r="B484" s="42">
        <v>6</v>
      </c>
      <c r="C484" s="42" t="s">
        <v>62</v>
      </c>
      <c r="D484" s="179"/>
      <c r="E484" s="179"/>
    </row>
    <row r="485" spans="1:5" ht="18.75" customHeight="1" x14ac:dyDescent="0.35">
      <c r="A485" s="42">
        <v>469</v>
      </c>
      <c r="B485" s="42">
        <v>6</v>
      </c>
      <c r="C485" s="42" t="s">
        <v>63</v>
      </c>
      <c r="D485" s="179"/>
      <c r="E485" s="179"/>
    </row>
    <row r="486" spans="1:5" ht="18.75" customHeight="1" x14ac:dyDescent="0.35">
      <c r="A486" s="42">
        <v>470</v>
      </c>
      <c r="B486" s="42">
        <v>6</v>
      </c>
      <c r="C486" s="42" t="s">
        <v>64</v>
      </c>
      <c r="D486" s="179"/>
      <c r="E486" s="179"/>
    </row>
    <row r="487" spans="1:5" ht="18.75" customHeight="1" x14ac:dyDescent="0.35">
      <c r="A487" s="42">
        <v>471</v>
      </c>
      <c r="B487" s="42">
        <v>6</v>
      </c>
      <c r="C487" s="42" t="s">
        <v>65</v>
      </c>
      <c r="D487" s="179"/>
      <c r="E487" s="179"/>
    </row>
    <row r="488" spans="1:5" ht="18.75" customHeight="1" x14ac:dyDescent="0.35">
      <c r="A488" s="42">
        <v>472</v>
      </c>
      <c r="B488" s="42">
        <v>6</v>
      </c>
      <c r="C488" s="42" t="s">
        <v>66</v>
      </c>
      <c r="D488" s="179"/>
      <c r="E488" s="179"/>
    </row>
    <row r="489" spans="1:5" ht="18.75" customHeight="1" x14ac:dyDescent="0.35">
      <c r="A489" s="42">
        <v>473</v>
      </c>
      <c r="B489" s="42">
        <v>6</v>
      </c>
      <c r="C489" s="42" t="s">
        <v>67</v>
      </c>
      <c r="D489" s="179"/>
      <c r="E489" s="179"/>
    </row>
    <row r="490" spans="1:5" ht="18.75" customHeight="1" x14ac:dyDescent="0.35">
      <c r="A490" s="42">
        <v>474</v>
      </c>
      <c r="B490" s="42">
        <v>6</v>
      </c>
      <c r="C490" s="42" t="s">
        <v>68</v>
      </c>
      <c r="D490" s="179"/>
      <c r="E490" s="179"/>
    </row>
    <row r="491" spans="1:5" ht="18.75" customHeight="1" x14ac:dyDescent="0.35">
      <c r="A491" s="42">
        <v>475</v>
      </c>
      <c r="B491" s="42">
        <v>6</v>
      </c>
      <c r="C491" s="42" t="s">
        <v>69</v>
      </c>
      <c r="D491" s="179"/>
      <c r="E491" s="179"/>
    </row>
    <row r="492" spans="1:5" ht="18.75" customHeight="1" x14ac:dyDescent="0.35">
      <c r="A492" s="42">
        <v>476</v>
      </c>
      <c r="B492" s="42">
        <v>6</v>
      </c>
      <c r="C492" s="42" t="s">
        <v>70</v>
      </c>
      <c r="D492" s="179"/>
      <c r="E492" s="179"/>
    </row>
    <row r="493" spans="1:5" ht="18.75" customHeight="1" x14ac:dyDescent="0.35">
      <c r="A493" s="42">
        <v>477</v>
      </c>
      <c r="B493" s="42">
        <v>6</v>
      </c>
      <c r="C493" s="42" t="s">
        <v>71</v>
      </c>
      <c r="D493" s="179"/>
      <c r="E493" s="179"/>
    </row>
    <row r="494" spans="1:5" ht="18.75" customHeight="1" x14ac:dyDescent="0.35">
      <c r="A494" s="42">
        <v>478</v>
      </c>
      <c r="B494" s="42">
        <v>6</v>
      </c>
      <c r="C494" s="42" t="s">
        <v>72</v>
      </c>
      <c r="D494" s="179"/>
      <c r="E494" s="179"/>
    </row>
    <row r="495" spans="1:5" ht="18.75" customHeight="1" x14ac:dyDescent="0.35">
      <c r="A495" s="42">
        <v>479</v>
      </c>
      <c r="B495" s="42">
        <v>6</v>
      </c>
      <c r="C495" s="42" t="s">
        <v>73</v>
      </c>
      <c r="D495" s="179"/>
      <c r="E495" s="179"/>
    </row>
    <row r="496" spans="1:5" ht="18.75" customHeight="1" x14ac:dyDescent="0.35">
      <c r="A496" s="42">
        <v>480</v>
      </c>
      <c r="B496" s="42">
        <v>6</v>
      </c>
      <c r="C496" s="42" t="s">
        <v>74</v>
      </c>
      <c r="D496" s="179"/>
      <c r="E496" s="179"/>
    </row>
    <row r="497" spans="1:5" ht="18.75" customHeight="1" x14ac:dyDescent="0.35">
      <c r="A497" s="42">
        <v>481</v>
      </c>
      <c r="B497" s="42">
        <v>6</v>
      </c>
      <c r="C497" s="42" t="s">
        <v>75</v>
      </c>
      <c r="D497" s="179"/>
      <c r="E497" s="179"/>
    </row>
    <row r="498" spans="1:5" ht="18.75" customHeight="1" x14ac:dyDescent="0.35">
      <c r="A498" s="42">
        <v>482</v>
      </c>
      <c r="B498" s="42">
        <v>6</v>
      </c>
      <c r="C498" s="42" t="s">
        <v>76</v>
      </c>
      <c r="D498" s="179"/>
      <c r="E498" s="179"/>
    </row>
    <row r="499" spans="1:5" ht="18.75" customHeight="1" x14ac:dyDescent="0.35">
      <c r="A499" s="42">
        <v>483</v>
      </c>
      <c r="B499" s="42">
        <v>6</v>
      </c>
      <c r="C499" s="42" t="s">
        <v>77</v>
      </c>
      <c r="D499" s="179"/>
      <c r="E499" s="179"/>
    </row>
    <row r="500" spans="1:5" ht="18.75" customHeight="1" x14ac:dyDescent="0.35">
      <c r="A500" s="42">
        <v>484</v>
      </c>
      <c r="B500" s="42">
        <v>6</v>
      </c>
      <c r="C500" s="42" t="s">
        <v>78</v>
      </c>
      <c r="D500" s="179"/>
      <c r="E500" s="179"/>
    </row>
    <row r="501" spans="1:5" ht="18.75" customHeight="1" x14ac:dyDescent="0.35">
      <c r="A501" s="42">
        <v>485</v>
      </c>
      <c r="B501" s="42">
        <v>6</v>
      </c>
      <c r="C501" s="42" t="s">
        <v>79</v>
      </c>
      <c r="D501" s="179"/>
      <c r="E501" s="179"/>
    </row>
    <row r="502" spans="1:5" ht="18.75" customHeight="1" x14ac:dyDescent="0.35">
      <c r="A502" s="42">
        <v>486</v>
      </c>
      <c r="B502" s="42">
        <v>6</v>
      </c>
      <c r="C502" s="42" t="s">
        <v>80</v>
      </c>
      <c r="D502" s="179"/>
      <c r="E502" s="179"/>
    </row>
    <row r="503" spans="1:5" ht="18.75" customHeight="1" x14ac:dyDescent="0.35">
      <c r="A503" s="42">
        <v>487</v>
      </c>
      <c r="B503" s="42">
        <v>6</v>
      </c>
      <c r="C503" s="42" t="s">
        <v>81</v>
      </c>
      <c r="D503" s="179"/>
      <c r="E503" s="179"/>
    </row>
    <row r="504" spans="1:5" ht="18.75" customHeight="1" x14ac:dyDescent="0.35">
      <c r="A504" s="42">
        <v>488</v>
      </c>
      <c r="B504" s="42">
        <v>6</v>
      </c>
      <c r="C504" s="42" t="s">
        <v>82</v>
      </c>
      <c r="D504" s="179"/>
      <c r="E504" s="179"/>
    </row>
    <row r="505" spans="1:5" ht="18.75" customHeight="1" x14ac:dyDescent="0.35">
      <c r="A505" s="42">
        <v>489</v>
      </c>
      <c r="B505" s="42">
        <v>6</v>
      </c>
      <c r="C505" s="42" t="s">
        <v>83</v>
      </c>
      <c r="D505" s="179"/>
      <c r="E505" s="179"/>
    </row>
    <row r="506" spans="1:5" ht="18.75" customHeight="1" x14ac:dyDescent="0.35">
      <c r="A506" s="42">
        <v>490</v>
      </c>
      <c r="B506" s="42">
        <v>6</v>
      </c>
      <c r="C506" s="42" t="s">
        <v>84</v>
      </c>
      <c r="D506" s="179"/>
      <c r="E506" s="179"/>
    </row>
    <row r="507" spans="1:5" ht="18.75" customHeight="1" x14ac:dyDescent="0.35">
      <c r="A507" s="42">
        <v>491</v>
      </c>
      <c r="B507" s="42">
        <v>6</v>
      </c>
      <c r="C507" s="42" t="s">
        <v>85</v>
      </c>
      <c r="D507" s="179"/>
      <c r="E507" s="179"/>
    </row>
    <row r="508" spans="1:5" ht="18.75" customHeight="1" x14ac:dyDescent="0.35">
      <c r="A508" s="42">
        <v>492</v>
      </c>
      <c r="B508" s="42">
        <v>6</v>
      </c>
      <c r="C508" s="42" t="s">
        <v>86</v>
      </c>
      <c r="D508" s="179"/>
      <c r="E508" s="179"/>
    </row>
    <row r="509" spans="1:5" ht="18.75" customHeight="1" x14ac:dyDescent="0.35">
      <c r="A509" s="42">
        <v>493</v>
      </c>
      <c r="B509" s="42">
        <v>6</v>
      </c>
      <c r="C509" s="42" t="s">
        <v>87</v>
      </c>
      <c r="D509" s="179"/>
      <c r="E509" s="179"/>
    </row>
    <row r="510" spans="1:5" ht="18.75" customHeight="1" x14ac:dyDescent="0.35">
      <c r="A510" s="42">
        <v>494</v>
      </c>
      <c r="B510" s="42">
        <v>6</v>
      </c>
      <c r="C510" s="42" t="s">
        <v>88</v>
      </c>
      <c r="D510" s="179"/>
      <c r="E510" s="179"/>
    </row>
    <row r="511" spans="1:5" ht="18.75" customHeight="1" x14ac:dyDescent="0.35">
      <c r="A511" s="42">
        <v>495</v>
      </c>
      <c r="B511" s="42">
        <v>6</v>
      </c>
      <c r="C511" s="42" t="s">
        <v>89</v>
      </c>
      <c r="D511" s="180"/>
      <c r="E511" s="180"/>
    </row>
    <row r="512" spans="1:5" ht="18.75" customHeight="1" x14ac:dyDescent="0.35">
      <c r="A512" s="42">
        <v>496</v>
      </c>
      <c r="B512" s="42">
        <v>6</v>
      </c>
      <c r="C512" s="42" t="s">
        <v>90</v>
      </c>
      <c r="D512" s="179"/>
      <c r="E512" s="179"/>
    </row>
    <row r="513" spans="1:5" ht="18.75" customHeight="1" x14ac:dyDescent="0.35">
      <c r="A513" s="42">
        <v>497</v>
      </c>
      <c r="B513" s="42">
        <v>6</v>
      </c>
      <c r="C513" s="42" t="s">
        <v>91</v>
      </c>
      <c r="D513" s="179"/>
      <c r="E513" s="179"/>
    </row>
    <row r="514" spans="1:5" ht="18.75" customHeight="1" x14ac:dyDescent="0.35">
      <c r="A514" s="42">
        <v>498</v>
      </c>
      <c r="B514" s="42">
        <v>6</v>
      </c>
      <c r="C514" s="42" t="s">
        <v>92</v>
      </c>
      <c r="D514" s="179"/>
      <c r="E514" s="179"/>
    </row>
    <row r="515" spans="1:5" ht="18.75" customHeight="1" x14ac:dyDescent="0.35">
      <c r="A515" s="42">
        <v>499</v>
      </c>
      <c r="B515" s="42">
        <v>6</v>
      </c>
      <c r="C515" s="42" t="s">
        <v>93</v>
      </c>
      <c r="D515" s="179"/>
      <c r="E515" s="179"/>
    </row>
    <row r="516" spans="1:5" ht="18.75" customHeight="1" x14ac:dyDescent="0.35">
      <c r="A516" s="42">
        <v>500</v>
      </c>
      <c r="B516" s="42">
        <v>6</v>
      </c>
      <c r="C516" s="42" t="s">
        <v>94</v>
      </c>
      <c r="D516" s="179"/>
      <c r="E516" s="179"/>
    </row>
    <row r="517" spans="1:5" ht="18.75" customHeight="1" x14ac:dyDescent="0.35">
      <c r="A517" s="42">
        <v>501</v>
      </c>
      <c r="B517" s="42">
        <v>6</v>
      </c>
      <c r="C517" s="42" t="s">
        <v>95</v>
      </c>
      <c r="D517" s="179"/>
      <c r="E517" s="179"/>
    </row>
    <row r="518" spans="1:5" ht="18.75" customHeight="1" x14ac:dyDescent="0.35">
      <c r="A518" s="42">
        <v>502</v>
      </c>
      <c r="B518" s="42">
        <v>6</v>
      </c>
      <c r="C518" s="42" t="s">
        <v>96</v>
      </c>
      <c r="D518" s="179"/>
      <c r="E518" s="179"/>
    </row>
    <row r="519" spans="1:5" ht="18.75" customHeight="1" x14ac:dyDescent="0.35">
      <c r="A519" s="42">
        <v>503</v>
      </c>
      <c r="B519" s="42">
        <v>6</v>
      </c>
      <c r="C519" s="42" t="s">
        <v>97</v>
      </c>
      <c r="D519" s="179"/>
      <c r="E519" s="179"/>
    </row>
    <row r="520" spans="1:5" ht="18.75" customHeight="1" x14ac:dyDescent="0.35">
      <c r="A520" s="42">
        <v>504</v>
      </c>
      <c r="B520" s="42">
        <v>6</v>
      </c>
      <c r="C520" s="42" t="s">
        <v>98</v>
      </c>
      <c r="D520" s="179"/>
      <c r="E520" s="179"/>
    </row>
    <row r="521" spans="1:5" ht="18.75" customHeight="1" x14ac:dyDescent="0.35">
      <c r="A521" s="42">
        <v>505</v>
      </c>
      <c r="B521" s="42">
        <v>6</v>
      </c>
      <c r="C521" s="42" t="s">
        <v>99</v>
      </c>
      <c r="D521" s="179"/>
      <c r="E521" s="179"/>
    </row>
    <row r="522" spans="1:5" ht="18.75" customHeight="1" x14ac:dyDescent="0.35">
      <c r="A522" s="42">
        <v>506</v>
      </c>
      <c r="B522" s="42">
        <v>6</v>
      </c>
      <c r="C522" s="42" t="s">
        <v>100</v>
      </c>
      <c r="D522" s="179"/>
      <c r="E522" s="179"/>
    </row>
    <row r="523" spans="1:5" ht="18.75" customHeight="1" x14ac:dyDescent="0.35">
      <c r="A523" s="42">
        <v>507</v>
      </c>
      <c r="B523" s="42">
        <v>6</v>
      </c>
      <c r="C523" s="42" t="s">
        <v>101</v>
      </c>
      <c r="D523" s="179"/>
      <c r="E523" s="179"/>
    </row>
    <row r="524" spans="1:5" ht="18.75" customHeight="1" x14ac:dyDescent="0.35">
      <c r="A524" s="42">
        <v>508</v>
      </c>
      <c r="B524" s="42">
        <v>6</v>
      </c>
      <c r="C524" s="42" t="s">
        <v>102</v>
      </c>
      <c r="D524" s="179"/>
      <c r="E524" s="179"/>
    </row>
    <row r="525" spans="1:5" ht="18.75" customHeight="1" x14ac:dyDescent="0.35">
      <c r="A525" s="42">
        <v>509</v>
      </c>
      <c r="B525" s="42">
        <v>6</v>
      </c>
      <c r="C525" s="42" t="s">
        <v>103</v>
      </c>
      <c r="D525" s="179"/>
      <c r="E525" s="179"/>
    </row>
    <row r="526" spans="1:5" ht="18.75" customHeight="1" x14ac:dyDescent="0.35">
      <c r="A526" s="42">
        <v>510</v>
      </c>
      <c r="B526" s="42">
        <v>6</v>
      </c>
      <c r="C526" s="42" t="s">
        <v>104</v>
      </c>
      <c r="D526" s="179"/>
      <c r="E526" s="179"/>
    </row>
    <row r="527" spans="1:5" ht="18.75" customHeight="1" x14ac:dyDescent="0.35">
      <c r="A527" s="42">
        <v>511</v>
      </c>
      <c r="B527" s="42">
        <v>7</v>
      </c>
      <c r="C527" s="43" t="s">
        <v>20</v>
      </c>
      <c r="D527" s="179"/>
      <c r="E527" s="179"/>
    </row>
    <row r="528" spans="1:5" ht="18.75" customHeight="1" x14ac:dyDescent="0.35">
      <c r="A528" s="42">
        <v>512</v>
      </c>
      <c r="B528" s="42">
        <v>7</v>
      </c>
      <c r="C528" s="42" t="s">
        <v>21</v>
      </c>
      <c r="D528" s="179"/>
      <c r="E528" s="179"/>
    </row>
    <row r="529" spans="1:5" ht="18.75" customHeight="1" x14ac:dyDescent="0.35">
      <c r="A529" s="42">
        <v>513</v>
      </c>
      <c r="B529" s="42">
        <v>7</v>
      </c>
      <c r="C529" s="42" t="s">
        <v>22</v>
      </c>
      <c r="D529" s="179"/>
      <c r="E529" s="179"/>
    </row>
    <row r="530" spans="1:5" ht="18.75" customHeight="1" x14ac:dyDescent="0.35">
      <c r="A530" s="42">
        <v>514</v>
      </c>
      <c r="B530" s="42">
        <v>7</v>
      </c>
      <c r="C530" s="42" t="s">
        <v>23</v>
      </c>
      <c r="D530" s="179"/>
      <c r="E530" s="179"/>
    </row>
    <row r="531" spans="1:5" ht="18.75" customHeight="1" x14ac:dyDescent="0.35">
      <c r="A531" s="42">
        <v>515</v>
      </c>
      <c r="B531" s="42">
        <v>7</v>
      </c>
      <c r="C531" s="42" t="s">
        <v>24</v>
      </c>
      <c r="D531" s="179"/>
      <c r="E531" s="179"/>
    </row>
    <row r="532" spans="1:5" ht="18.75" customHeight="1" x14ac:dyDescent="0.35">
      <c r="A532" s="42">
        <v>516</v>
      </c>
      <c r="B532" s="42">
        <v>7</v>
      </c>
      <c r="C532" s="42" t="s">
        <v>25</v>
      </c>
      <c r="D532" s="179"/>
      <c r="E532" s="179"/>
    </row>
    <row r="533" spans="1:5" ht="18.75" customHeight="1" x14ac:dyDescent="0.35">
      <c r="A533" s="42">
        <v>517</v>
      </c>
      <c r="B533" s="42">
        <v>7</v>
      </c>
      <c r="C533" s="42" t="s">
        <v>26</v>
      </c>
      <c r="D533" s="179"/>
      <c r="E533" s="179"/>
    </row>
    <row r="534" spans="1:5" ht="18.75" customHeight="1" x14ac:dyDescent="0.35">
      <c r="A534" s="42">
        <v>518</v>
      </c>
      <c r="B534" s="42">
        <v>7</v>
      </c>
      <c r="C534" s="42" t="s">
        <v>27</v>
      </c>
      <c r="D534" s="179"/>
      <c r="E534" s="179"/>
    </row>
    <row r="535" spans="1:5" ht="18.75" customHeight="1" x14ac:dyDescent="0.35">
      <c r="A535" s="42">
        <v>519</v>
      </c>
      <c r="B535" s="42">
        <v>7</v>
      </c>
      <c r="C535" s="42" t="s">
        <v>28</v>
      </c>
      <c r="D535" s="179"/>
      <c r="E535" s="179"/>
    </row>
    <row r="536" spans="1:5" ht="18.75" customHeight="1" x14ac:dyDescent="0.35">
      <c r="A536" s="42">
        <v>520</v>
      </c>
      <c r="B536" s="42">
        <v>7</v>
      </c>
      <c r="C536" s="42" t="s">
        <v>29</v>
      </c>
      <c r="D536" s="179"/>
      <c r="E536" s="179"/>
    </row>
    <row r="537" spans="1:5" ht="18.75" customHeight="1" x14ac:dyDescent="0.35">
      <c r="A537" s="42">
        <v>521</v>
      </c>
      <c r="B537" s="42">
        <v>7</v>
      </c>
      <c r="C537" s="42" t="s">
        <v>30</v>
      </c>
      <c r="D537" s="179"/>
      <c r="E537" s="179"/>
    </row>
    <row r="538" spans="1:5" ht="18.75" customHeight="1" x14ac:dyDescent="0.35">
      <c r="A538" s="42">
        <v>522</v>
      </c>
      <c r="B538" s="42">
        <v>7</v>
      </c>
      <c r="C538" s="42" t="s">
        <v>31</v>
      </c>
      <c r="D538" s="179"/>
      <c r="E538" s="179"/>
    </row>
    <row r="539" spans="1:5" ht="18.75" customHeight="1" x14ac:dyDescent="0.35">
      <c r="A539" s="42">
        <v>523</v>
      </c>
      <c r="B539" s="42">
        <v>7</v>
      </c>
      <c r="C539" s="42" t="s">
        <v>32</v>
      </c>
      <c r="D539" s="179"/>
      <c r="E539" s="179"/>
    </row>
    <row r="540" spans="1:5" ht="18.75" customHeight="1" x14ac:dyDescent="0.35">
      <c r="A540" s="42">
        <v>524</v>
      </c>
      <c r="B540" s="42">
        <v>7</v>
      </c>
      <c r="C540" s="42" t="s">
        <v>33</v>
      </c>
      <c r="D540" s="179"/>
      <c r="E540" s="179"/>
    </row>
    <row r="541" spans="1:5" ht="18.75" customHeight="1" x14ac:dyDescent="0.35">
      <c r="A541" s="42">
        <v>525</v>
      </c>
      <c r="B541" s="42">
        <v>7</v>
      </c>
      <c r="C541" s="42" t="s">
        <v>34</v>
      </c>
      <c r="D541" s="179"/>
      <c r="E541" s="179"/>
    </row>
    <row r="542" spans="1:5" ht="18.75" customHeight="1" x14ac:dyDescent="0.35">
      <c r="A542" s="42">
        <v>526</v>
      </c>
      <c r="B542" s="42">
        <v>7</v>
      </c>
      <c r="C542" s="42" t="s">
        <v>35</v>
      </c>
      <c r="D542" s="179"/>
      <c r="E542" s="179"/>
    </row>
    <row r="543" spans="1:5" ht="18.75" customHeight="1" x14ac:dyDescent="0.35">
      <c r="A543" s="42">
        <v>527</v>
      </c>
      <c r="B543" s="42">
        <v>7</v>
      </c>
      <c r="C543" s="42" t="s">
        <v>36</v>
      </c>
      <c r="D543" s="179"/>
      <c r="E543" s="179"/>
    </row>
    <row r="544" spans="1:5" ht="18.75" customHeight="1" x14ac:dyDescent="0.35">
      <c r="A544" s="42">
        <v>528</v>
      </c>
      <c r="B544" s="42">
        <v>7</v>
      </c>
      <c r="C544" s="42" t="s">
        <v>37</v>
      </c>
      <c r="D544" s="179"/>
      <c r="E544" s="179"/>
    </row>
    <row r="545" spans="1:5" ht="18.75" customHeight="1" x14ac:dyDescent="0.35">
      <c r="A545" s="42">
        <v>529</v>
      </c>
      <c r="B545" s="42">
        <v>7</v>
      </c>
      <c r="C545" s="42" t="s">
        <v>38</v>
      </c>
      <c r="D545" s="179"/>
      <c r="E545" s="179"/>
    </row>
    <row r="546" spans="1:5" ht="18.75" customHeight="1" x14ac:dyDescent="0.35">
      <c r="A546" s="42">
        <v>530</v>
      </c>
      <c r="B546" s="42">
        <v>7</v>
      </c>
      <c r="C546" s="42" t="s">
        <v>39</v>
      </c>
      <c r="D546" s="179"/>
      <c r="E546" s="179"/>
    </row>
    <row r="547" spans="1:5" ht="18.75" customHeight="1" x14ac:dyDescent="0.35">
      <c r="A547" s="42">
        <v>531</v>
      </c>
      <c r="B547" s="42">
        <v>7</v>
      </c>
      <c r="C547" s="42" t="s">
        <v>40</v>
      </c>
      <c r="D547" s="179"/>
      <c r="E547" s="179"/>
    </row>
    <row r="548" spans="1:5" ht="18.75" customHeight="1" x14ac:dyDescent="0.35">
      <c r="A548" s="42">
        <v>532</v>
      </c>
      <c r="B548" s="42">
        <v>7</v>
      </c>
      <c r="C548" s="42" t="s">
        <v>41</v>
      </c>
      <c r="D548" s="179"/>
      <c r="E548" s="179"/>
    </row>
    <row r="549" spans="1:5" ht="18.75" customHeight="1" x14ac:dyDescent="0.35">
      <c r="A549" s="42">
        <v>533</v>
      </c>
      <c r="B549" s="42">
        <v>7</v>
      </c>
      <c r="C549" s="42" t="s">
        <v>42</v>
      </c>
      <c r="D549" s="179"/>
      <c r="E549" s="179"/>
    </row>
    <row r="550" spans="1:5" ht="18.75" customHeight="1" x14ac:dyDescent="0.35">
      <c r="A550" s="42">
        <v>534</v>
      </c>
      <c r="B550" s="42">
        <v>7</v>
      </c>
      <c r="C550" s="42" t="s">
        <v>43</v>
      </c>
      <c r="D550" s="179"/>
      <c r="E550" s="179"/>
    </row>
    <row r="551" spans="1:5" ht="18.75" customHeight="1" x14ac:dyDescent="0.35">
      <c r="A551" s="42">
        <v>535</v>
      </c>
      <c r="B551" s="42">
        <v>7</v>
      </c>
      <c r="C551" s="42" t="s">
        <v>44</v>
      </c>
      <c r="D551" s="179"/>
      <c r="E551" s="179"/>
    </row>
    <row r="552" spans="1:5" ht="18.75" customHeight="1" x14ac:dyDescent="0.35">
      <c r="A552" s="42">
        <v>536</v>
      </c>
      <c r="B552" s="42">
        <v>7</v>
      </c>
      <c r="C552" s="42" t="s">
        <v>45</v>
      </c>
      <c r="D552" s="179"/>
      <c r="E552" s="179"/>
    </row>
    <row r="553" spans="1:5" ht="18.75" customHeight="1" x14ac:dyDescent="0.35">
      <c r="A553" s="42">
        <v>537</v>
      </c>
      <c r="B553" s="42">
        <v>7</v>
      </c>
      <c r="C553" s="42" t="s">
        <v>46</v>
      </c>
      <c r="D553" s="179"/>
      <c r="E553" s="179"/>
    </row>
    <row r="554" spans="1:5" ht="18.75" customHeight="1" x14ac:dyDescent="0.35">
      <c r="A554" s="42">
        <v>538</v>
      </c>
      <c r="B554" s="42">
        <v>7</v>
      </c>
      <c r="C554" s="42" t="s">
        <v>47</v>
      </c>
      <c r="D554" s="179"/>
      <c r="E554" s="179"/>
    </row>
    <row r="555" spans="1:5" ht="18.75" customHeight="1" x14ac:dyDescent="0.35">
      <c r="A555" s="42">
        <v>539</v>
      </c>
      <c r="B555" s="42">
        <v>7</v>
      </c>
      <c r="C555" s="42" t="s">
        <v>48</v>
      </c>
      <c r="D555" s="179"/>
      <c r="E555" s="179"/>
    </row>
    <row r="556" spans="1:5" ht="18.75" customHeight="1" x14ac:dyDescent="0.35">
      <c r="A556" s="42">
        <v>540</v>
      </c>
      <c r="B556" s="42">
        <v>7</v>
      </c>
      <c r="C556" s="42" t="s">
        <v>49</v>
      </c>
      <c r="D556" s="179"/>
      <c r="E556" s="179"/>
    </row>
    <row r="557" spans="1:5" ht="18.75" customHeight="1" x14ac:dyDescent="0.35">
      <c r="A557" s="42">
        <v>541</v>
      </c>
      <c r="B557" s="42">
        <v>7</v>
      </c>
      <c r="C557" s="42" t="s">
        <v>50</v>
      </c>
      <c r="D557" s="179"/>
      <c r="E557" s="179"/>
    </row>
    <row r="558" spans="1:5" ht="18.75" customHeight="1" x14ac:dyDescent="0.35">
      <c r="A558" s="42">
        <v>542</v>
      </c>
      <c r="B558" s="42">
        <v>7</v>
      </c>
      <c r="C558" s="42" t="s">
        <v>51</v>
      </c>
      <c r="D558" s="179"/>
      <c r="E558" s="179"/>
    </row>
    <row r="559" spans="1:5" ht="18.75" customHeight="1" x14ac:dyDescent="0.35">
      <c r="A559" s="42">
        <v>543</v>
      </c>
      <c r="B559" s="42">
        <v>7</v>
      </c>
      <c r="C559" s="42" t="s">
        <v>52</v>
      </c>
      <c r="D559" s="179"/>
      <c r="E559" s="179"/>
    </row>
    <row r="560" spans="1:5" ht="18.75" customHeight="1" x14ac:dyDescent="0.35">
      <c r="A560" s="42">
        <v>544</v>
      </c>
      <c r="B560" s="42">
        <v>7</v>
      </c>
      <c r="C560" s="42" t="s">
        <v>53</v>
      </c>
      <c r="D560" s="179"/>
      <c r="E560" s="179"/>
    </row>
    <row r="561" spans="1:5" ht="18.75" customHeight="1" x14ac:dyDescent="0.35">
      <c r="A561" s="42">
        <v>545</v>
      </c>
      <c r="B561" s="42">
        <v>7</v>
      </c>
      <c r="C561" s="42" t="s">
        <v>54</v>
      </c>
      <c r="D561" s="179"/>
      <c r="E561" s="179"/>
    </row>
    <row r="562" spans="1:5" ht="18.75" customHeight="1" x14ac:dyDescent="0.35">
      <c r="A562" s="42">
        <v>546</v>
      </c>
      <c r="B562" s="42">
        <v>7</v>
      </c>
      <c r="C562" s="42" t="s">
        <v>55</v>
      </c>
      <c r="D562" s="179"/>
      <c r="E562" s="179"/>
    </row>
    <row r="563" spans="1:5" ht="18.75" customHeight="1" x14ac:dyDescent="0.35">
      <c r="A563" s="42">
        <v>547</v>
      </c>
      <c r="B563" s="42">
        <v>7</v>
      </c>
      <c r="C563" s="42" t="s">
        <v>56</v>
      </c>
      <c r="D563" s="179"/>
      <c r="E563" s="179"/>
    </row>
    <row r="564" spans="1:5" ht="18.75" customHeight="1" x14ac:dyDescent="0.35">
      <c r="A564" s="42">
        <v>548</v>
      </c>
      <c r="B564" s="42">
        <v>7</v>
      </c>
      <c r="C564" s="42" t="s">
        <v>57</v>
      </c>
      <c r="D564" s="179"/>
      <c r="E564" s="179"/>
    </row>
    <row r="565" spans="1:5" ht="18.75" customHeight="1" x14ac:dyDescent="0.35">
      <c r="A565" s="42">
        <v>549</v>
      </c>
      <c r="B565" s="42">
        <v>7</v>
      </c>
      <c r="C565" s="42" t="s">
        <v>58</v>
      </c>
      <c r="D565" s="179"/>
      <c r="E565" s="179"/>
    </row>
    <row r="566" spans="1:5" ht="18.75" customHeight="1" x14ac:dyDescent="0.35">
      <c r="A566" s="42">
        <v>550</v>
      </c>
      <c r="B566" s="42">
        <v>7</v>
      </c>
      <c r="C566" s="42" t="s">
        <v>59</v>
      </c>
      <c r="D566" s="179"/>
      <c r="E566" s="179"/>
    </row>
    <row r="567" spans="1:5" ht="18.75" customHeight="1" x14ac:dyDescent="0.35">
      <c r="A567" s="42">
        <v>551</v>
      </c>
      <c r="B567" s="42">
        <v>7</v>
      </c>
      <c r="C567" s="42" t="s">
        <v>60</v>
      </c>
      <c r="D567" s="181"/>
      <c r="E567" s="181"/>
    </row>
    <row r="568" spans="1:5" ht="18.75" customHeight="1" x14ac:dyDescent="0.35">
      <c r="A568" s="42">
        <v>552</v>
      </c>
      <c r="B568" s="42">
        <v>7</v>
      </c>
      <c r="C568" s="42" t="s">
        <v>61</v>
      </c>
      <c r="D568" s="181"/>
      <c r="E568" s="181"/>
    </row>
    <row r="569" spans="1:5" ht="18.75" customHeight="1" x14ac:dyDescent="0.35">
      <c r="A569" s="42">
        <v>553</v>
      </c>
      <c r="B569" s="42">
        <v>7</v>
      </c>
      <c r="C569" s="42" t="s">
        <v>62</v>
      </c>
      <c r="D569" s="181"/>
      <c r="E569" s="181"/>
    </row>
    <row r="570" spans="1:5" ht="18.75" customHeight="1" x14ac:dyDescent="0.35">
      <c r="A570" s="42">
        <v>554</v>
      </c>
      <c r="B570" s="42">
        <v>7</v>
      </c>
      <c r="C570" s="42" t="s">
        <v>63</v>
      </c>
      <c r="D570" s="181"/>
      <c r="E570" s="181"/>
    </row>
    <row r="571" spans="1:5" ht="18.75" customHeight="1" x14ac:dyDescent="0.35">
      <c r="A571" s="42">
        <v>555</v>
      </c>
      <c r="B571" s="42">
        <v>7</v>
      </c>
      <c r="C571" s="42" t="s">
        <v>64</v>
      </c>
      <c r="D571" s="181"/>
      <c r="E571" s="181"/>
    </row>
    <row r="572" spans="1:5" ht="18.75" customHeight="1" x14ac:dyDescent="0.35">
      <c r="A572" s="42">
        <v>556</v>
      </c>
      <c r="B572" s="42">
        <v>7</v>
      </c>
      <c r="C572" s="42" t="s">
        <v>65</v>
      </c>
      <c r="D572" s="181"/>
      <c r="E572" s="181"/>
    </row>
    <row r="573" spans="1:5" ht="18.75" customHeight="1" x14ac:dyDescent="0.35">
      <c r="A573" s="42">
        <v>557</v>
      </c>
      <c r="B573" s="42">
        <v>7</v>
      </c>
      <c r="C573" s="42" t="s">
        <v>66</v>
      </c>
      <c r="D573" s="181"/>
      <c r="E573" s="181"/>
    </row>
    <row r="574" spans="1:5" ht="18.75" customHeight="1" x14ac:dyDescent="0.35">
      <c r="A574" s="42">
        <v>558</v>
      </c>
      <c r="B574" s="42">
        <v>7</v>
      </c>
      <c r="C574" s="42" t="s">
        <v>67</v>
      </c>
      <c r="D574" s="181"/>
      <c r="E574" s="181"/>
    </row>
    <row r="575" spans="1:5" ht="18.75" customHeight="1" x14ac:dyDescent="0.35">
      <c r="A575" s="42">
        <v>559</v>
      </c>
      <c r="B575" s="42">
        <v>7</v>
      </c>
      <c r="C575" s="42" t="s">
        <v>68</v>
      </c>
      <c r="D575" s="181"/>
      <c r="E575" s="181"/>
    </row>
    <row r="576" spans="1:5" ht="18.75" customHeight="1" x14ac:dyDescent="0.35">
      <c r="A576" s="42">
        <v>560</v>
      </c>
      <c r="B576" s="42">
        <v>7</v>
      </c>
      <c r="C576" s="42" t="s">
        <v>69</v>
      </c>
      <c r="D576" s="181"/>
      <c r="E576" s="181"/>
    </row>
    <row r="577" spans="1:5" ht="18.75" customHeight="1" x14ac:dyDescent="0.35">
      <c r="A577" s="42">
        <v>561</v>
      </c>
      <c r="B577" s="42">
        <v>7</v>
      </c>
      <c r="C577" s="42" t="s">
        <v>70</v>
      </c>
      <c r="D577" s="181"/>
      <c r="E577" s="181"/>
    </row>
    <row r="578" spans="1:5" ht="18.75" customHeight="1" x14ac:dyDescent="0.35">
      <c r="A578" s="42">
        <v>562</v>
      </c>
      <c r="B578" s="42">
        <v>7</v>
      </c>
      <c r="C578" s="42" t="s">
        <v>71</v>
      </c>
      <c r="D578" s="181"/>
      <c r="E578" s="181"/>
    </row>
    <row r="579" spans="1:5" ht="18.75" customHeight="1" x14ac:dyDescent="0.35">
      <c r="A579" s="42">
        <v>563</v>
      </c>
      <c r="B579" s="42">
        <v>7</v>
      </c>
      <c r="C579" s="42" t="s">
        <v>72</v>
      </c>
      <c r="D579" s="181"/>
      <c r="E579" s="181"/>
    </row>
    <row r="580" spans="1:5" ht="18.75" customHeight="1" x14ac:dyDescent="0.35">
      <c r="A580" s="42">
        <v>564</v>
      </c>
      <c r="B580" s="42">
        <v>7</v>
      </c>
      <c r="C580" s="42" t="s">
        <v>73</v>
      </c>
      <c r="D580" s="181"/>
      <c r="E580" s="181"/>
    </row>
    <row r="581" spans="1:5" ht="18.75" customHeight="1" x14ac:dyDescent="0.35">
      <c r="A581" s="42">
        <v>565</v>
      </c>
      <c r="B581" s="42">
        <v>7</v>
      </c>
      <c r="C581" s="42" t="s">
        <v>74</v>
      </c>
      <c r="D581" s="181"/>
      <c r="E581" s="181"/>
    </row>
    <row r="582" spans="1:5" ht="18.75" customHeight="1" x14ac:dyDescent="0.35">
      <c r="A582" s="42">
        <v>566</v>
      </c>
      <c r="B582" s="42">
        <v>7</v>
      </c>
      <c r="C582" s="42" t="s">
        <v>75</v>
      </c>
      <c r="D582" s="181"/>
      <c r="E582" s="181"/>
    </row>
    <row r="583" spans="1:5" ht="18.75" customHeight="1" x14ac:dyDescent="0.35">
      <c r="A583" s="42">
        <v>567</v>
      </c>
      <c r="B583" s="42">
        <v>7</v>
      </c>
      <c r="C583" s="42" t="s">
        <v>76</v>
      </c>
      <c r="D583" s="181"/>
      <c r="E583" s="181"/>
    </row>
    <row r="584" spans="1:5" ht="18.75" customHeight="1" x14ac:dyDescent="0.35">
      <c r="A584" s="42">
        <v>568</v>
      </c>
      <c r="B584" s="42">
        <v>7</v>
      </c>
      <c r="C584" s="42" t="s">
        <v>77</v>
      </c>
      <c r="D584" s="181"/>
      <c r="E584" s="181"/>
    </row>
    <row r="585" spans="1:5" ht="18.75" customHeight="1" x14ac:dyDescent="0.35">
      <c r="A585" s="42">
        <v>569</v>
      </c>
      <c r="B585" s="42">
        <v>7</v>
      </c>
      <c r="C585" s="42" t="s">
        <v>78</v>
      </c>
      <c r="D585" s="181"/>
      <c r="E585" s="181"/>
    </row>
    <row r="586" spans="1:5" ht="18.75" customHeight="1" x14ac:dyDescent="0.35">
      <c r="A586" s="42">
        <v>570</v>
      </c>
      <c r="B586" s="42">
        <v>7</v>
      </c>
      <c r="C586" s="42" t="s">
        <v>79</v>
      </c>
      <c r="D586" s="181"/>
      <c r="E586" s="181"/>
    </row>
    <row r="587" spans="1:5" ht="18.75" customHeight="1" x14ac:dyDescent="0.35">
      <c r="A587" s="42">
        <v>571</v>
      </c>
      <c r="B587" s="42">
        <v>7</v>
      </c>
      <c r="C587" s="42" t="s">
        <v>80</v>
      </c>
      <c r="D587" s="181"/>
      <c r="E587" s="181"/>
    </row>
    <row r="588" spans="1:5" ht="18.75" customHeight="1" x14ac:dyDescent="0.35">
      <c r="A588" s="42">
        <v>572</v>
      </c>
      <c r="B588" s="42">
        <v>7</v>
      </c>
      <c r="C588" s="42" t="s">
        <v>81</v>
      </c>
      <c r="D588" s="181"/>
      <c r="E588" s="181"/>
    </row>
    <row r="589" spans="1:5" ht="18.75" customHeight="1" x14ac:dyDescent="0.35">
      <c r="A589" s="42">
        <v>573</v>
      </c>
      <c r="B589" s="42">
        <v>7</v>
      </c>
      <c r="C589" s="42" t="s">
        <v>82</v>
      </c>
      <c r="D589" s="181"/>
      <c r="E589" s="181"/>
    </row>
    <row r="590" spans="1:5" ht="18.75" customHeight="1" x14ac:dyDescent="0.35">
      <c r="A590" s="42">
        <v>574</v>
      </c>
      <c r="B590" s="42">
        <v>7</v>
      </c>
      <c r="C590" s="42" t="s">
        <v>83</v>
      </c>
      <c r="D590" s="181"/>
      <c r="E590" s="181"/>
    </row>
    <row r="591" spans="1:5" ht="18.75" customHeight="1" x14ac:dyDescent="0.35">
      <c r="A591" s="42">
        <v>575</v>
      </c>
      <c r="B591" s="42">
        <v>7</v>
      </c>
      <c r="C591" s="42" t="s">
        <v>84</v>
      </c>
      <c r="D591" s="181"/>
      <c r="E591" s="181"/>
    </row>
    <row r="592" spans="1:5" ht="18.75" customHeight="1" x14ac:dyDescent="0.35">
      <c r="A592" s="42">
        <v>576</v>
      </c>
      <c r="B592" s="42">
        <v>7</v>
      </c>
      <c r="C592" s="42" t="s">
        <v>85</v>
      </c>
      <c r="D592" s="181"/>
      <c r="E592" s="181"/>
    </row>
    <row r="593" spans="1:5" ht="18.75" customHeight="1" x14ac:dyDescent="0.35">
      <c r="A593" s="42">
        <v>577</v>
      </c>
      <c r="B593" s="42">
        <v>7</v>
      </c>
      <c r="C593" s="42" t="s">
        <v>86</v>
      </c>
      <c r="D593" s="180"/>
      <c r="E593" s="180"/>
    </row>
    <row r="594" spans="1:5" ht="18.75" customHeight="1" x14ac:dyDescent="0.35">
      <c r="A594" s="42">
        <v>578</v>
      </c>
      <c r="B594" s="42">
        <v>7</v>
      </c>
      <c r="C594" s="42" t="s">
        <v>87</v>
      </c>
      <c r="D594" s="179"/>
      <c r="E594" s="179"/>
    </row>
    <row r="595" spans="1:5" ht="18.75" customHeight="1" x14ac:dyDescent="0.35">
      <c r="A595" s="42">
        <v>579</v>
      </c>
      <c r="B595" s="42">
        <v>7</v>
      </c>
      <c r="C595" s="42" t="s">
        <v>88</v>
      </c>
      <c r="D595" s="179"/>
      <c r="E595" s="179"/>
    </row>
    <row r="596" spans="1:5" ht="18.75" customHeight="1" x14ac:dyDescent="0.35">
      <c r="A596" s="42">
        <v>580</v>
      </c>
      <c r="B596" s="42">
        <v>7</v>
      </c>
      <c r="C596" s="42" t="s">
        <v>89</v>
      </c>
      <c r="D596" s="179"/>
      <c r="E596" s="179"/>
    </row>
    <row r="597" spans="1:5" ht="18.75" customHeight="1" x14ac:dyDescent="0.35">
      <c r="A597" s="42">
        <v>581</v>
      </c>
      <c r="B597" s="42">
        <v>7</v>
      </c>
      <c r="C597" s="42" t="s">
        <v>90</v>
      </c>
      <c r="D597" s="179"/>
      <c r="E597" s="179"/>
    </row>
    <row r="598" spans="1:5" ht="18.75" customHeight="1" x14ac:dyDescent="0.35">
      <c r="A598" s="42">
        <v>582</v>
      </c>
      <c r="B598" s="42">
        <v>7</v>
      </c>
      <c r="C598" s="42" t="s">
        <v>91</v>
      </c>
      <c r="D598" s="179"/>
      <c r="E598" s="179"/>
    </row>
    <row r="599" spans="1:5" ht="18.75" customHeight="1" x14ac:dyDescent="0.35">
      <c r="A599" s="42">
        <v>583</v>
      </c>
      <c r="B599" s="42">
        <v>7</v>
      </c>
      <c r="C599" s="42" t="s">
        <v>92</v>
      </c>
      <c r="D599" s="179"/>
      <c r="E599" s="179"/>
    </row>
    <row r="600" spans="1:5" ht="18.75" customHeight="1" x14ac:dyDescent="0.35">
      <c r="A600" s="42">
        <v>584</v>
      </c>
      <c r="B600" s="42">
        <v>7</v>
      </c>
      <c r="C600" s="42" t="s">
        <v>93</v>
      </c>
      <c r="D600" s="179"/>
      <c r="E600" s="179"/>
    </row>
    <row r="601" spans="1:5" ht="18.75" customHeight="1" x14ac:dyDescent="0.35">
      <c r="A601" s="42">
        <v>585</v>
      </c>
      <c r="B601" s="42">
        <v>7</v>
      </c>
      <c r="C601" s="42" t="s">
        <v>94</v>
      </c>
      <c r="D601" s="179"/>
      <c r="E601" s="179"/>
    </row>
    <row r="602" spans="1:5" ht="18.75" customHeight="1" x14ac:dyDescent="0.35">
      <c r="A602" s="42">
        <v>586</v>
      </c>
      <c r="B602" s="42">
        <v>7</v>
      </c>
      <c r="C602" s="42" t="s">
        <v>95</v>
      </c>
      <c r="D602" s="179"/>
      <c r="E602" s="179"/>
    </row>
    <row r="603" spans="1:5" ht="18.75" customHeight="1" x14ac:dyDescent="0.35">
      <c r="A603" s="42">
        <v>587</v>
      </c>
      <c r="B603" s="42">
        <v>7</v>
      </c>
      <c r="C603" s="42" t="s">
        <v>96</v>
      </c>
      <c r="D603" s="179"/>
      <c r="E603" s="179"/>
    </row>
    <row r="604" spans="1:5" ht="18.75" customHeight="1" x14ac:dyDescent="0.35">
      <c r="A604" s="42">
        <v>588</v>
      </c>
      <c r="B604" s="42">
        <v>7</v>
      </c>
      <c r="C604" s="42" t="s">
        <v>97</v>
      </c>
      <c r="D604" s="179"/>
      <c r="E604" s="179"/>
    </row>
    <row r="605" spans="1:5" ht="18.75" customHeight="1" x14ac:dyDescent="0.35">
      <c r="A605" s="42">
        <v>589</v>
      </c>
      <c r="B605" s="42">
        <v>7</v>
      </c>
      <c r="C605" s="42" t="s">
        <v>98</v>
      </c>
      <c r="D605" s="179"/>
      <c r="E605" s="179"/>
    </row>
    <row r="606" spans="1:5" ht="18.75" customHeight="1" x14ac:dyDescent="0.35">
      <c r="A606" s="42">
        <v>590</v>
      </c>
      <c r="B606" s="42">
        <v>7</v>
      </c>
      <c r="C606" s="42" t="s">
        <v>99</v>
      </c>
      <c r="D606" s="179"/>
      <c r="E606" s="179"/>
    </row>
    <row r="607" spans="1:5" ht="18.75" customHeight="1" x14ac:dyDescent="0.35">
      <c r="A607" s="42">
        <v>591</v>
      </c>
      <c r="B607" s="42">
        <v>7</v>
      </c>
      <c r="C607" s="42" t="s">
        <v>100</v>
      </c>
      <c r="D607" s="179"/>
      <c r="E607" s="179"/>
    </row>
    <row r="608" spans="1:5" ht="18.75" customHeight="1" x14ac:dyDescent="0.35">
      <c r="A608" s="42">
        <v>592</v>
      </c>
      <c r="B608" s="42">
        <v>7</v>
      </c>
      <c r="C608" s="42" t="s">
        <v>101</v>
      </c>
      <c r="D608" s="179"/>
      <c r="E608" s="179"/>
    </row>
    <row r="609" spans="1:5" ht="18.75" customHeight="1" x14ac:dyDescent="0.35">
      <c r="A609" s="42">
        <v>593</v>
      </c>
      <c r="B609" s="42">
        <v>7</v>
      </c>
      <c r="C609" s="42" t="s">
        <v>102</v>
      </c>
      <c r="D609" s="179"/>
      <c r="E609" s="179"/>
    </row>
    <row r="610" spans="1:5" ht="18.75" customHeight="1" x14ac:dyDescent="0.35">
      <c r="A610" s="42">
        <v>594</v>
      </c>
      <c r="B610" s="42">
        <v>7</v>
      </c>
      <c r="C610" s="42" t="s">
        <v>103</v>
      </c>
      <c r="D610" s="179"/>
      <c r="E610" s="179"/>
    </row>
    <row r="611" spans="1:5" ht="18.75" customHeight="1" x14ac:dyDescent="0.35">
      <c r="A611" s="42">
        <v>595</v>
      </c>
      <c r="B611" s="42">
        <v>7</v>
      </c>
      <c r="C611" s="42" t="s">
        <v>104</v>
      </c>
      <c r="D611" s="179"/>
      <c r="E611" s="179"/>
    </row>
    <row r="612" spans="1:5" ht="18.75" customHeight="1" x14ac:dyDescent="0.35">
      <c r="A612" s="42">
        <v>596</v>
      </c>
      <c r="B612" s="42">
        <v>8</v>
      </c>
      <c r="C612" s="43" t="s">
        <v>20</v>
      </c>
      <c r="D612" s="179"/>
      <c r="E612" s="179"/>
    </row>
    <row r="613" spans="1:5" ht="18.75" customHeight="1" x14ac:dyDescent="0.35">
      <c r="A613" s="42">
        <v>597</v>
      </c>
      <c r="B613" s="42">
        <v>8</v>
      </c>
      <c r="C613" s="42" t="s">
        <v>21</v>
      </c>
      <c r="D613" s="179"/>
      <c r="E613" s="179"/>
    </row>
    <row r="614" spans="1:5" ht="18.75" customHeight="1" x14ac:dyDescent="0.35">
      <c r="A614" s="42">
        <v>598</v>
      </c>
      <c r="B614" s="42">
        <v>8</v>
      </c>
      <c r="C614" s="42" t="s">
        <v>22</v>
      </c>
      <c r="D614" s="179"/>
      <c r="E614" s="179"/>
    </row>
    <row r="615" spans="1:5" ht="18.75" customHeight="1" x14ac:dyDescent="0.35">
      <c r="A615" s="42">
        <v>599</v>
      </c>
      <c r="B615" s="42">
        <v>8</v>
      </c>
      <c r="C615" s="42" t="s">
        <v>23</v>
      </c>
      <c r="D615" s="179"/>
      <c r="E615" s="179"/>
    </row>
    <row r="616" spans="1:5" ht="18.75" customHeight="1" x14ac:dyDescent="0.35">
      <c r="A616" s="42">
        <v>600</v>
      </c>
      <c r="B616" s="42">
        <v>8</v>
      </c>
      <c r="C616" s="42" t="s">
        <v>24</v>
      </c>
      <c r="D616" s="179"/>
      <c r="E616" s="179"/>
    </row>
    <row r="617" spans="1:5" ht="18.75" customHeight="1" x14ac:dyDescent="0.35">
      <c r="A617" s="42">
        <v>601</v>
      </c>
      <c r="B617" s="42">
        <v>8</v>
      </c>
      <c r="C617" s="42" t="s">
        <v>25</v>
      </c>
      <c r="D617" s="179"/>
      <c r="E617" s="179"/>
    </row>
    <row r="618" spans="1:5" ht="18.75" customHeight="1" x14ac:dyDescent="0.35">
      <c r="A618" s="42">
        <v>602</v>
      </c>
      <c r="B618" s="42">
        <v>8</v>
      </c>
      <c r="C618" s="42" t="s">
        <v>26</v>
      </c>
      <c r="D618" s="179"/>
      <c r="E618" s="179"/>
    </row>
    <row r="619" spans="1:5" ht="18.75" customHeight="1" x14ac:dyDescent="0.35">
      <c r="A619" s="42">
        <v>603</v>
      </c>
      <c r="B619" s="42">
        <v>8</v>
      </c>
      <c r="C619" s="42" t="s">
        <v>27</v>
      </c>
      <c r="D619" s="179"/>
      <c r="E619" s="179"/>
    </row>
    <row r="620" spans="1:5" ht="18.75" customHeight="1" x14ac:dyDescent="0.35">
      <c r="A620" s="42">
        <v>604</v>
      </c>
      <c r="B620" s="42">
        <v>8</v>
      </c>
      <c r="C620" s="42" t="s">
        <v>28</v>
      </c>
      <c r="D620" s="179"/>
      <c r="E620" s="179"/>
    </row>
    <row r="621" spans="1:5" ht="18.75" customHeight="1" x14ac:dyDescent="0.35">
      <c r="A621" s="42">
        <v>605</v>
      </c>
      <c r="B621" s="42">
        <v>8</v>
      </c>
      <c r="C621" s="42" t="s">
        <v>29</v>
      </c>
      <c r="D621" s="179"/>
      <c r="E621" s="179"/>
    </row>
    <row r="622" spans="1:5" ht="18.75" customHeight="1" x14ac:dyDescent="0.35">
      <c r="A622" s="42">
        <v>606</v>
      </c>
      <c r="B622" s="42">
        <v>8</v>
      </c>
      <c r="C622" s="42" t="s">
        <v>30</v>
      </c>
      <c r="D622" s="179"/>
      <c r="E622" s="179"/>
    </row>
    <row r="623" spans="1:5" ht="18.75" customHeight="1" x14ac:dyDescent="0.35">
      <c r="A623" s="42">
        <v>607</v>
      </c>
      <c r="B623" s="42">
        <v>8</v>
      </c>
      <c r="C623" s="42" t="s">
        <v>31</v>
      </c>
      <c r="D623" s="179"/>
      <c r="E623" s="179"/>
    </row>
    <row r="624" spans="1:5" ht="18.75" customHeight="1" x14ac:dyDescent="0.35">
      <c r="A624" s="42">
        <v>608</v>
      </c>
      <c r="B624" s="42">
        <v>8</v>
      </c>
      <c r="C624" s="42" t="s">
        <v>32</v>
      </c>
      <c r="D624" s="179"/>
      <c r="E624" s="179"/>
    </row>
    <row r="625" spans="1:5" ht="18.75" customHeight="1" x14ac:dyDescent="0.35">
      <c r="A625" s="42">
        <v>609</v>
      </c>
      <c r="B625" s="42">
        <v>8</v>
      </c>
      <c r="C625" s="42" t="s">
        <v>33</v>
      </c>
      <c r="D625" s="179"/>
      <c r="E625" s="179"/>
    </row>
    <row r="626" spans="1:5" ht="18.75" customHeight="1" x14ac:dyDescent="0.35">
      <c r="A626" s="42">
        <v>610</v>
      </c>
      <c r="B626" s="42">
        <v>8</v>
      </c>
      <c r="C626" s="42" t="s">
        <v>34</v>
      </c>
      <c r="D626" s="179"/>
      <c r="E626" s="179"/>
    </row>
    <row r="627" spans="1:5" ht="18.75" customHeight="1" x14ac:dyDescent="0.35">
      <c r="A627" s="42">
        <v>611</v>
      </c>
      <c r="B627" s="42">
        <v>8</v>
      </c>
      <c r="C627" s="42" t="s">
        <v>35</v>
      </c>
      <c r="D627" s="179"/>
      <c r="E627" s="179"/>
    </row>
    <row r="628" spans="1:5" ht="18.75" customHeight="1" x14ac:dyDescent="0.35">
      <c r="A628" s="42">
        <v>612</v>
      </c>
      <c r="B628" s="42">
        <v>8</v>
      </c>
      <c r="C628" s="42" t="s">
        <v>36</v>
      </c>
      <c r="D628" s="179"/>
      <c r="E628" s="179"/>
    </row>
    <row r="629" spans="1:5" ht="18.75" customHeight="1" x14ac:dyDescent="0.35">
      <c r="A629" s="42">
        <v>613</v>
      </c>
      <c r="B629" s="42">
        <v>8</v>
      </c>
      <c r="C629" s="42" t="s">
        <v>37</v>
      </c>
      <c r="D629" s="179"/>
      <c r="E629" s="179"/>
    </row>
    <row r="630" spans="1:5" ht="18.75" customHeight="1" x14ac:dyDescent="0.35">
      <c r="A630" s="42">
        <v>614</v>
      </c>
      <c r="B630" s="42">
        <v>8</v>
      </c>
      <c r="C630" s="42" t="s">
        <v>38</v>
      </c>
      <c r="D630" s="179"/>
      <c r="E630" s="179"/>
    </row>
    <row r="631" spans="1:5" ht="18.75" customHeight="1" x14ac:dyDescent="0.35">
      <c r="A631" s="42">
        <v>615</v>
      </c>
      <c r="B631" s="42">
        <v>8</v>
      </c>
      <c r="C631" s="42" t="s">
        <v>39</v>
      </c>
      <c r="D631" s="179"/>
      <c r="E631" s="179"/>
    </row>
    <row r="632" spans="1:5" ht="18.75" customHeight="1" x14ac:dyDescent="0.35">
      <c r="A632" s="42">
        <v>616</v>
      </c>
      <c r="B632" s="42">
        <v>8</v>
      </c>
      <c r="C632" s="42" t="s">
        <v>40</v>
      </c>
      <c r="D632" s="179"/>
      <c r="E632" s="179"/>
    </row>
    <row r="633" spans="1:5" ht="18.75" customHeight="1" x14ac:dyDescent="0.35">
      <c r="A633" s="42">
        <v>617</v>
      </c>
      <c r="B633" s="42">
        <v>8</v>
      </c>
      <c r="C633" s="42" t="s">
        <v>41</v>
      </c>
      <c r="D633" s="179"/>
      <c r="E633" s="179"/>
    </row>
    <row r="634" spans="1:5" ht="18.75" customHeight="1" x14ac:dyDescent="0.35">
      <c r="A634" s="42">
        <v>618</v>
      </c>
      <c r="B634" s="42">
        <v>8</v>
      </c>
      <c r="C634" s="42" t="s">
        <v>42</v>
      </c>
      <c r="D634" s="179"/>
      <c r="E634" s="179"/>
    </row>
    <row r="635" spans="1:5" ht="18.75" customHeight="1" x14ac:dyDescent="0.35">
      <c r="A635" s="42">
        <v>619</v>
      </c>
      <c r="B635" s="42">
        <v>8</v>
      </c>
      <c r="C635" s="42" t="s">
        <v>43</v>
      </c>
      <c r="D635" s="179"/>
      <c r="E635" s="179"/>
    </row>
    <row r="636" spans="1:5" ht="18.75" customHeight="1" x14ac:dyDescent="0.35">
      <c r="A636" s="42">
        <v>620</v>
      </c>
      <c r="B636" s="42">
        <v>8</v>
      </c>
      <c r="C636" s="42" t="s">
        <v>44</v>
      </c>
      <c r="D636" s="179"/>
      <c r="E636" s="179"/>
    </row>
    <row r="637" spans="1:5" ht="18.75" customHeight="1" x14ac:dyDescent="0.35">
      <c r="A637" s="42">
        <v>621</v>
      </c>
      <c r="B637" s="42">
        <v>8</v>
      </c>
      <c r="C637" s="42" t="s">
        <v>45</v>
      </c>
      <c r="D637" s="179"/>
      <c r="E637" s="179"/>
    </row>
    <row r="638" spans="1:5" ht="18.75" customHeight="1" x14ac:dyDescent="0.35">
      <c r="A638" s="42">
        <v>622</v>
      </c>
      <c r="B638" s="42">
        <v>8</v>
      </c>
      <c r="C638" s="42" t="s">
        <v>46</v>
      </c>
      <c r="D638" s="179"/>
      <c r="E638" s="179"/>
    </row>
    <row r="639" spans="1:5" ht="18.75" customHeight="1" x14ac:dyDescent="0.35">
      <c r="A639" s="42">
        <v>623</v>
      </c>
      <c r="B639" s="42">
        <v>8</v>
      </c>
      <c r="C639" s="42" t="s">
        <v>47</v>
      </c>
      <c r="D639" s="179"/>
      <c r="E639" s="179"/>
    </row>
    <row r="640" spans="1:5" ht="18.75" customHeight="1" x14ac:dyDescent="0.35">
      <c r="A640" s="42">
        <v>624</v>
      </c>
      <c r="B640" s="42">
        <v>8</v>
      </c>
      <c r="C640" s="42" t="s">
        <v>48</v>
      </c>
      <c r="D640" s="179"/>
      <c r="E640" s="179"/>
    </row>
    <row r="641" spans="1:5" ht="18.75" customHeight="1" x14ac:dyDescent="0.35">
      <c r="A641" s="42">
        <v>625</v>
      </c>
      <c r="B641" s="42">
        <v>8</v>
      </c>
      <c r="C641" s="42" t="s">
        <v>49</v>
      </c>
      <c r="D641" s="179"/>
      <c r="E641" s="179"/>
    </row>
    <row r="642" spans="1:5" ht="18.75" customHeight="1" x14ac:dyDescent="0.35">
      <c r="A642" s="42">
        <v>626</v>
      </c>
      <c r="B642" s="42">
        <v>8</v>
      </c>
      <c r="C642" s="42" t="s">
        <v>50</v>
      </c>
      <c r="D642" s="179"/>
      <c r="E642" s="179"/>
    </row>
    <row r="643" spans="1:5" ht="18.75" customHeight="1" x14ac:dyDescent="0.35">
      <c r="A643" s="42">
        <v>627</v>
      </c>
      <c r="B643" s="42">
        <v>8</v>
      </c>
      <c r="C643" s="42" t="s">
        <v>51</v>
      </c>
      <c r="D643" s="179"/>
      <c r="E643" s="179"/>
    </row>
    <row r="644" spans="1:5" ht="18.75" customHeight="1" x14ac:dyDescent="0.35">
      <c r="A644" s="42">
        <v>628</v>
      </c>
      <c r="B644" s="42">
        <v>8</v>
      </c>
      <c r="C644" s="42" t="s">
        <v>52</v>
      </c>
      <c r="D644" s="179"/>
      <c r="E644" s="179"/>
    </row>
    <row r="645" spans="1:5" ht="18.75" customHeight="1" x14ac:dyDescent="0.35">
      <c r="A645" s="42">
        <v>629</v>
      </c>
      <c r="B645" s="42">
        <v>8</v>
      </c>
      <c r="C645" s="42" t="s">
        <v>53</v>
      </c>
      <c r="D645" s="179"/>
      <c r="E645" s="179"/>
    </row>
    <row r="646" spans="1:5" ht="18.75" customHeight="1" x14ac:dyDescent="0.35">
      <c r="A646" s="42">
        <v>630</v>
      </c>
      <c r="B646" s="42">
        <v>8</v>
      </c>
      <c r="C646" s="42" t="s">
        <v>54</v>
      </c>
      <c r="D646" s="179"/>
      <c r="E646" s="179"/>
    </row>
    <row r="647" spans="1:5" ht="18.75" customHeight="1" x14ac:dyDescent="0.35">
      <c r="A647" s="42">
        <v>631</v>
      </c>
      <c r="B647" s="42">
        <v>8</v>
      </c>
      <c r="C647" s="42" t="s">
        <v>55</v>
      </c>
      <c r="D647" s="179"/>
      <c r="E647" s="179"/>
    </row>
    <row r="648" spans="1:5" ht="18.75" customHeight="1" x14ac:dyDescent="0.35">
      <c r="A648" s="42">
        <v>632</v>
      </c>
      <c r="B648" s="42">
        <v>8</v>
      </c>
      <c r="C648" s="42" t="s">
        <v>56</v>
      </c>
      <c r="D648" s="179"/>
      <c r="E648" s="179"/>
    </row>
    <row r="649" spans="1:5" ht="18.75" customHeight="1" x14ac:dyDescent="0.35">
      <c r="A649" s="42">
        <v>633</v>
      </c>
      <c r="B649" s="42">
        <v>8</v>
      </c>
      <c r="C649" s="42" t="s">
        <v>57</v>
      </c>
      <c r="D649" s="179"/>
      <c r="E649" s="179"/>
    </row>
    <row r="650" spans="1:5" ht="18.75" customHeight="1" x14ac:dyDescent="0.35">
      <c r="A650" s="42">
        <v>634</v>
      </c>
      <c r="B650" s="42">
        <v>8</v>
      </c>
      <c r="C650" s="42" t="s">
        <v>58</v>
      </c>
      <c r="D650" s="179"/>
      <c r="E650" s="179"/>
    </row>
    <row r="651" spans="1:5" ht="18.75" customHeight="1" x14ac:dyDescent="0.35">
      <c r="A651" s="42">
        <v>635</v>
      </c>
      <c r="B651" s="42">
        <v>8</v>
      </c>
      <c r="C651" s="42" t="s">
        <v>59</v>
      </c>
      <c r="D651" s="179"/>
      <c r="E651" s="179"/>
    </row>
    <row r="652" spans="1:5" ht="18.75" customHeight="1" x14ac:dyDescent="0.35">
      <c r="A652" s="42">
        <v>636</v>
      </c>
      <c r="B652" s="42">
        <v>8</v>
      </c>
      <c r="C652" s="42" t="s">
        <v>60</v>
      </c>
      <c r="D652" s="179"/>
      <c r="E652" s="179"/>
    </row>
    <row r="653" spans="1:5" ht="18.75" customHeight="1" x14ac:dyDescent="0.35">
      <c r="A653" s="42">
        <v>637</v>
      </c>
      <c r="B653" s="42">
        <v>8</v>
      </c>
      <c r="C653" s="42" t="s">
        <v>61</v>
      </c>
      <c r="D653" s="179"/>
      <c r="E653" s="179"/>
    </row>
    <row r="654" spans="1:5" ht="18.75" customHeight="1" x14ac:dyDescent="0.35">
      <c r="A654" s="42">
        <v>638</v>
      </c>
      <c r="B654" s="42">
        <v>8</v>
      </c>
      <c r="C654" s="42" t="s">
        <v>62</v>
      </c>
      <c r="D654" s="179"/>
      <c r="E654" s="179"/>
    </row>
    <row r="655" spans="1:5" ht="18.75" customHeight="1" x14ac:dyDescent="0.35">
      <c r="A655" s="42">
        <v>639</v>
      </c>
      <c r="B655" s="42">
        <v>8</v>
      </c>
      <c r="C655" s="42" t="s">
        <v>63</v>
      </c>
      <c r="D655" s="179"/>
      <c r="E655" s="179"/>
    </row>
    <row r="656" spans="1:5" ht="18.75" customHeight="1" x14ac:dyDescent="0.35">
      <c r="A656" s="42">
        <v>640</v>
      </c>
      <c r="B656" s="42">
        <v>8</v>
      </c>
      <c r="C656" s="42" t="s">
        <v>64</v>
      </c>
      <c r="D656" s="179"/>
      <c r="E656" s="179"/>
    </row>
    <row r="657" spans="1:5" ht="18.75" customHeight="1" x14ac:dyDescent="0.35">
      <c r="A657" s="42">
        <v>641</v>
      </c>
      <c r="B657" s="42">
        <v>8</v>
      </c>
      <c r="C657" s="42" t="s">
        <v>65</v>
      </c>
      <c r="D657" s="179"/>
      <c r="E657" s="179"/>
    </row>
    <row r="658" spans="1:5" ht="18.75" customHeight="1" x14ac:dyDescent="0.35">
      <c r="A658" s="42">
        <v>642</v>
      </c>
      <c r="B658" s="42">
        <v>8</v>
      </c>
      <c r="C658" s="42" t="s">
        <v>66</v>
      </c>
      <c r="D658" s="179"/>
      <c r="E658" s="179"/>
    </row>
    <row r="659" spans="1:5" ht="18.75" customHeight="1" x14ac:dyDescent="0.35">
      <c r="A659" s="42">
        <v>643</v>
      </c>
      <c r="B659" s="42">
        <v>8</v>
      </c>
      <c r="C659" s="42" t="s">
        <v>67</v>
      </c>
      <c r="D659" s="179"/>
      <c r="E659" s="179"/>
    </row>
    <row r="660" spans="1:5" ht="18.75" customHeight="1" x14ac:dyDescent="0.35">
      <c r="A660" s="42">
        <v>644</v>
      </c>
      <c r="B660" s="42">
        <v>8</v>
      </c>
      <c r="C660" s="42" t="s">
        <v>68</v>
      </c>
      <c r="D660" s="179"/>
      <c r="E660" s="179"/>
    </row>
    <row r="661" spans="1:5" ht="18.75" customHeight="1" x14ac:dyDescent="0.35">
      <c r="A661" s="42">
        <v>645</v>
      </c>
      <c r="B661" s="42">
        <v>8</v>
      </c>
      <c r="C661" s="42" t="s">
        <v>69</v>
      </c>
      <c r="D661" s="179"/>
      <c r="E661" s="179"/>
    </row>
    <row r="662" spans="1:5" ht="18.75" customHeight="1" x14ac:dyDescent="0.35">
      <c r="A662" s="42">
        <v>646</v>
      </c>
      <c r="B662" s="42">
        <v>8</v>
      </c>
      <c r="C662" s="42" t="s">
        <v>70</v>
      </c>
      <c r="D662" s="179"/>
      <c r="E662" s="179"/>
    </row>
    <row r="663" spans="1:5" ht="18.75" customHeight="1" x14ac:dyDescent="0.35">
      <c r="A663" s="42">
        <v>647</v>
      </c>
      <c r="B663" s="42">
        <v>8</v>
      </c>
      <c r="C663" s="42" t="s">
        <v>71</v>
      </c>
      <c r="D663" s="179"/>
      <c r="E663" s="179"/>
    </row>
    <row r="664" spans="1:5" ht="18.75" customHeight="1" x14ac:dyDescent="0.35">
      <c r="A664" s="42">
        <v>648</v>
      </c>
      <c r="B664" s="42">
        <v>8</v>
      </c>
      <c r="C664" s="42" t="s">
        <v>72</v>
      </c>
      <c r="D664" s="179"/>
      <c r="E664" s="179"/>
    </row>
    <row r="665" spans="1:5" ht="18.75" customHeight="1" x14ac:dyDescent="0.35">
      <c r="A665" s="42">
        <v>649</v>
      </c>
      <c r="B665" s="42">
        <v>8</v>
      </c>
      <c r="C665" s="42" t="s">
        <v>73</v>
      </c>
      <c r="D665" s="179"/>
      <c r="E665" s="179"/>
    </row>
    <row r="666" spans="1:5" ht="18.75" customHeight="1" x14ac:dyDescent="0.35">
      <c r="A666" s="42">
        <v>650</v>
      </c>
      <c r="B666" s="42">
        <v>8</v>
      </c>
      <c r="C666" s="42" t="s">
        <v>74</v>
      </c>
      <c r="D666" s="179"/>
      <c r="E666" s="179"/>
    </row>
    <row r="667" spans="1:5" ht="18.75" customHeight="1" x14ac:dyDescent="0.35">
      <c r="A667" s="42">
        <v>651</v>
      </c>
      <c r="B667" s="42">
        <v>8</v>
      </c>
      <c r="C667" s="42" t="s">
        <v>75</v>
      </c>
      <c r="D667" s="179"/>
      <c r="E667" s="179"/>
    </row>
    <row r="668" spans="1:5" ht="18.75" customHeight="1" x14ac:dyDescent="0.35">
      <c r="A668" s="42">
        <v>652</v>
      </c>
      <c r="B668" s="42">
        <v>8</v>
      </c>
      <c r="C668" s="42" t="s">
        <v>76</v>
      </c>
      <c r="D668" s="179"/>
      <c r="E668" s="179"/>
    </row>
    <row r="669" spans="1:5" ht="18.75" customHeight="1" x14ac:dyDescent="0.35">
      <c r="A669" s="42">
        <v>653</v>
      </c>
      <c r="B669" s="42">
        <v>8</v>
      </c>
      <c r="C669" s="42" t="s">
        <v>77</v>
      </c>
      <c r="D669" s="179"/>
      <c r="E669" s="179"/>
    </row>
    <row r="670" spans="1:5" ht="18.75" customHeight="1" x14ac:dyDescent="0.35">
      <c r="A670" s="42">
        <v>654</v>
      </c>
      <c r="B670" s="42">
        <v>8</v>
      </c>
      <c r="C670" s="42" t="s">
        <v>78</v>
      </c>
      <c r="D670" s="179"/>
      <c r="E670" s="179"/>
    </row>
    <row r="671" spans="1:5" ht="18.75" customHeight="1" x14ac:dyDescent="0.35">
      <c r="A671" s="42">
        <v>655</v>
      </c>
      <c r="B671" s="42">
        <v>8</v>
      </c>
      <c r="C671" s="42" t="s">
        <v>79</v>
      </c>
      <c r="D671" s="179"/>
      <c r="E671" s="179"/>
    </row>
    <row r="672" spans="1:5" ht="18.75" customHeight="1" x14ac:dyDescent="0.35">
      <c r="A672" s="42">
        <v>656</v>
      </c>
      <c r="B672" s="42">
        <v>8</v>
      </c>
      <c r="C672" s="42" t="s">
        <v>80</v>
      </c>
      <c r="D672" s="179"/>
      <c r="E672" s="179"/>
    </row>
    <row r="673" spans="1:5" ht="18.75" customHeight="1" x14ac:dyDescent="0.35">
      <c r="A673" s="42">
        <v>657</v>
      </c>
      <c r="B673" s="42">
        <v>8</v>
      </c>
      <c r="C673" s="42" t="s">
        <v>81</v>
      </c>
      <c r="D673" s="179"/>
      <c r="E673" s="179"/>
    </row>
    <row r="674" spans="1:5" ht="18.75" customHeight="1" x14ac:dyDescent="0.35">
      <c r="A674" s="42">
        <v>658</v>
      </c>
      <c r="B674" s="42">
        <v>8</v>
      </c>
      <c r="C674" s="42" t="s">
        <v>82</v>
      </c>
      <c r="D674" s="179"/>
      <c r="E674" s="179"/>
    </row>
    <row r="675" spans="1:5" ht="18.75" customHeight="1" x14ac:dyDescent="0.35">
      <c r="A675" s="42">
        <v>659</v>
      </c>
      <c r="B675" s="42">
        <v>8</v>
      </c>
      <c r="C675" s="42" t="s">
        <v>83</v>
      </c>
      <c r="D675" s="179"/>
      <c r="E675" s="179"/>
    </row>
    <row r="676" spans="1:5" ht="18.75" customHeight="1" x14ac:dyDescent="0.35">
      <c r="A676" s="42">
        <v>660</v>
      </c>
      <c r="B676" s="42">
        <v>8</v>
      </c>
      <c r="C676" s="42" t="s">
        <v>84</v>
      </c>
      <c r="D676" s="179"/>
      <c r="E676" s="179"/>
    </row>
    <row r="677" spans="1:5" ht="18.75" customHeight="1" x14ac:dyDescent="0.35">
      <c r="A677" s="42">
        <v>661</v>
      </c>
      <c r="B677" s="42">
        <v>8</v>
      </c>
      <c r="C677" s="42" t="s">
        <v>85</v>
      </c>
      <c r="D677" s="179"/>
      <c r="E677" s="179"/>
    </row>
    <row r="678" spans="1:5" ht="18.75" customHeight="1" x14ac:dyDescent="0.35">
      <c r="A678" s="42">
        <v>662</v>
      </c>
      <c r="B678" s="42">
        <v>8</v>
      </c>
      <c r="C678" s="42" t="s">
        <v>86</v>
      </c>
      <c r="D678" s="179"/>
      <c r="E678" s="179"/>
    </row>
    <row r="679" spans="1:5" ht="18.75" customHeight="1" x14ac:dyDescent="0.35">
      <c r="A679" s="42">
        <v>663</v>
      </c>
      <c r="B679" s="42">
        <v>8</v>
      </c>
      <c r="C679" s="42" t="s">
        <v>87</v>
      </c>
      <c r="D679" s="179"/>
      <c r="E679" s="179"/>
    </row>
    <row r="680" spans="1:5" ht="18.75" customHeight="1" x14ac:dyDescent="0.35">
      <c r="A680" s="42">
        <v>664</v>
      </c>
      <c r="B680" s="42">
        <v>8</v>
      </c>
      <c r="C680" s="42" t="s">
        <v>88</v>
      </c>
      <c r="D680" s="179"/>
      <c r="E680" s="179"/>
    </row>
    <row r="681" spans="1:5" ht="18.75" customHeight="1" x14ac:dyDescent="0.35">
      <c r="A681" s="42">
        <v>665</v>
      </c>
      <c r="B681" s="42">
        <v>8</v>
      </c>
      <c r="C681" s="42" t="s">
        <v>89</v>
      </c>
      <c r="D681" s="179"/>
      <c r="E681" s="179"/>
    </row>
    <row r="682" spans="1:5" ht="18.75" customHeight="1" x14ac:dyDescent="0.35">
      <c r="A682" s="42">
        <v>666</v>
      </c>
      <c r="B682" s="42">
        <v>8</v>
      </c>
      <c r="C682" s="42" t="s">
        <v>90</v>
      </c>
      <c r="D682" s="179"/>
      <c r="E682" s="179"/>
    </row>
    <row r="683" spans="1:5" ht="18.75" customHeight="1" x14ac:dyDescent="0.35">
      <c r="A683" s="42">
        <v>667</v>
      </c>
      <c r="B683" s="42">
        <v>8</v>
      </c>
      <c r="C683" s="42" t="s">
        <v>91</v>
      </c>
      <c r="D683" s="179"/>
      <c r="E683" s="179"/>
    </row>
    <row r="684" spans="1:5" ht="18.75" customHeight="1" x14ac:dyDescent="0.35">
      <c r="A684" s="42">
        <v>668</v>
      </c>
      <c r="B684" s="42">
        <v>8</v>
      </c>
      <c r="C684" s="42" t="s">
        <v>92</v>
      </c>
      <c r="D684" s="179"/>
      <c r="E684" s="179"/>
    </row>
    <row r="685" spans="1:5" ht="18.75" customHeight="1" x14ac:dyDescent="0.35">
      <c r="A685" s="42">
        <v>669</v>
      </c>
      <c r="B685" s="42">
        <v>8</v>
      </c>
      <c r="C685" s="42" t="s">
        <v>93</v>
      </c>
      <c r="D685" s="179"/>
      <c r="E685" s="179"/>
    </row>
    <row r="686" spans="1:5" ht="18.75" customHeight="1" x14ac:dyDescent="0.35">
      <c r="A686" s="42">
        <v>670</v>
      </c>
      <c r="B686" s="42">
        <v>8</v>
      </c>
      <c r="C686" s="42" t="s">
        <v>94</v>
      </c>
      <c r="D686" s="179"/>
      <c r="E686" s="179"/>
    </row>
    <row r="687" spans="1:5" ht="18.75" customHeight="1" x14ac:dyDescent="0.35">
      <c r="A687" s="42">
        <v>671</v>
      </c>
      <c r="B687" s="42">
        <v>8</v>
      </c>
      <c r="C687" s="42" t="s">
        <v>95</v>
      </c>
      <c r="D687" s="179"/>
      <c r="E687" s="179"/>
    </row>
    <row r="688" spans="1:5" ht="18.75" customHeight="1" x14ac:dyDescent="0.35">
      <c r="A688" s="42">
        <v>672</v>
      </c>
      <c r="B688" s="42">
        <v>8</v>
      </c>
      <c r="C688" s="42" t="s">
        <v>96</v>
      </c>
      <c r="D688" s="179"/>
      <c r="E688" s="179"/>
    </row>
    <row r="689" spans="1:5" ht="18.75" customHeight="1" x14ac:dyDescent="0.35">
      <c r="A689" s="42">
        <v>673</v>
      </c>
      <c r="B689" s="42">
        <v>8</v>
      </c>
      <c r="C689" s="42" t="s">
        <v>97</v>
      </c>
      <c r="D689" s="179"/>
      <c r="E689" s="179"/>
    </row>
    <row r="690" spans="1:5" ht="18.75" customHeight="1" x14ac:dyDescent="0.35">
      <c r="A690" s="42">
        <v>674</v>
      </c>
      <c r="B690" s="42">
        <v>8</v>
      </c>
      <c r="C690" s="42" t="s">
        <v>98</v>
      </c>
      <c r="D690" s="179"/>
      <c r="E690" s="179"/>
    </row>
    <row r="691" spans="1:5" ht="18.75" customHeight="1" x14ac:dyDescent="0.35">
      <c r="A691" s="42">
        <v>675</v>
      </c>
      <c r="B691" s="42">
        <v>8</v>
      </c>
      <c r="C691" s="42" t="s">
        <v>99</v>
      </c>
      <c r="D691" s="179"/>
      <c r="E691" s="179"/>
    </row>
    <row r="692" spans="1:5" ht="18.75" customHeight="1" x14ac:dyDescent="0.35">
      <c r="A692" s="42">
        <v>676</v>
      </c>
      <c r="B692" s="42">
        <v>8</v>
      </c>
      <c r="C692" s="42" t="s">
        <v>100</v>
      </c>
      <c r="D692" s="179"/>
      <c r="E692" s="179"/>
    </row>
    <row r="693" spans="1:5" ht="18.75" customHeight="1" x14ac:dyDescent="0.35">
      <c r="A693" s="42">
        <v>677</v>
      </c>
      <c r="B693" s="42">
        <v>8</v>
      </c>
      <c r="C693" s="42" t="s">
        <v>101</v>
      </c>
      <c r="D693" s="179"/>
      <c r="E693" s="179"/>
    </row>
    <row r="694" spans="1:5" ht="18.75" customHeight="1" x14ac:dyDescent="0.35">
      <c r="A694" s="42">
        <v>678</v>
      </c>
      <c r="B694" s="42">
        <v>8</v>
      </c>
      <c r="C694" s="42" t="s">
        <v>102</v>
      </c>
      <c r="D694" s="179"/>
      <c r="E694" s="179"/>
    </row>
    <row r="695" spans="1:5" ht="18.75" customHeight="1" x14ac:dyDescent="0.35">
      <c r="A695" s="42">
        <v>679</v>
      </c>
      <c r="B695" s="42">
        <v>8</v>
      </c>
      <c r="C695" s="42" t="s">
        <v>103</v>
      </c>
      <c r="D695" s="179"/>
      <c r="E695" s="179"/>
    </row>
    <row r="696" spans="1:5" ht="18.75" customHeight="1" x14ac:dyDescent="0.35">
      <c r="A696" s="42">
        <v>680</v>
      </c>
      <c r="B696" s="42">
        <v>8</v>
      </c>
      <c r="C696" s="42" t="s">
        <v>104</v>
      </c>
      <c r="D696" s="179"/>
      <c r="E696" s="179"/>
    </row>
    <row r="697" spans="1:5" ht="18.75" customHeight="1" x14ac:dyDescent="0.35">
      <c r="A697" s="42">
        <v>681</v>
      </c>
      <c r="B697" s="42">
        <v>9</v>
      </c>
      <c r="C697" s="43" t="s">
        <v>20</v>
      </c>
      <c r="D697" s="179"/>
      <c r="E697" s="179"/>
    </row>
    <row r="698" spans="1:5" ht="18.75" customHeight="1" x14ac:dyDescent="0.35">
      <c r="A698" s="42">
        <v>682</v>
      </c>
      <c r="B698" s="42">
        <v>9</v>
      </c>
      <c r="C698" s="42" t="s">
        <v>21</v>
      </c>
      <c r="D698" s="179"/>
      <c r="E698" s="179"/>
    </row>
    <row r="699" spans="1:5" ht="18.75" customHeight="1" x14ac:dyDescent="0.35">
      <c r="A699" s="42">
        <v>683</v>
      </c>
      <c r="B699" s="42">
        <v>9</v>
      </c>
      <c r="C699" s="42" t="s">
        <v>22</v>
      </c>
      <c r="D699" s="179"/>
      <c r="E699" s="179"/>
    </row>
    <row r="700" spans="1:5" ht="18.75" customHeight="1" x14ac:dyDescent="0.35">
      <c r="A700" s="42">
        <v>684</v>
      </c>
      <c r="B700" s="42">
        <v>9</v>
      </c>
      <c r="C700" s="42" t="s">
        <v>23</v>
      </c>
      <c r="D700" s="179"/>
      <c r="E700" s="179"/>
    </row>
    <row r="701" spans="1:5" ht="18.75" customHeight="1" x14ac:dyDescent="0.35">
      <c r="A701" s="42">
        <v>685</v>
      </c>
      <c r="B701" s="42">
        <v>9</v>
      </c>
      <c r="C701" s="42" t="s">
        <v>24</v>
      </c>
      <c r="D701" s="179"/>
      <c r="E701" s="179"/>
    </row>
    <row r="702" spans="1:5" ht="18.75" customHeight="1" x14ac:dyDescent="0.35">
      <c r="A702" s="42">
        <v>686</v>
      </c>
      <c r="B702" s="42">
        <v>9</v>
      </c>
      <c r="C702" s="42" t="s">
        <v>25</v>
      </c>
      <c r="D702" s="179"/>
      <c r="E702" s="179"/>
    </row>
    <row r="703" spans="1:5" ht="18.75" customHeight="1" x14ac:dyDescent="0.35">
      <c r="A703" s="42">
        <v>687</v>
      </c>
      <c r="B703" s="42">
        <v>9</v>
      </c>
      <c r="C703" s="42" t="s">
        <v>26</v>
      </c>
      <c r="D703" s="179"/>
      <c r="E703" s="179"/>
    </row>
    <row r="704" spans="1:5" ht="18.75" customHeight="1" x14ac:dyDescent="0.35">
      <c r="A704" s="42">
        <v>688</v>
      </c>
      <c r="B704" s="42">
        <v>9</v>
      </c>
      <c r="C704" s="42" t="s">
        <v>27</v>
      </c>
      <c r="D704" s="179"/>
      <c r="E704" s="179"/>
    </row>
    <row r="705" spans="1:5" ht="18.75" customHeight="1" x14ac:dyDescent="0.35">
      <c r="A705" s="42">
        <v>689</v>
      </c>
      <c r="B705" s="42">
        <v>9</v>
      </c>
      <c r="C705" s="42" t="s">
        <v>28</v>
      </c>
      <c r="D705" s="179"/>
      <c r="E705" s="179"/>
    </row>
    <row r="706" spans="1:5" ht="18.75" customHeight="1" x14ac:dyDescent="0.35">
      <c r="A706" s="42">
        <v>690</v>
      </c>
      <c r="B706" s="42">
        <v>9</v>
      </c>
      <c r="C706" s="42" t="s">
        <v>29</v>
      </c>
      <c r="D706" s="179"/>
      <c r="E706" s="179"/>
    </row>
    <row r="707" spans="1:5" ht="18.75" customHeight="1" x14ac:dyDescent="0.35">
      <c r="A707" s="42">
        <v>691</v>
      </c>
      <c r="B707" s="42">
        <v>9</v>
      </c>
      <c r="C707" s="42" t="s">
        <v>30</v>
      </c>
      <c r="D707" s="179"/>
      <c r="E707" s="179"/>
    </row>
    <row r="708" spans="1:5" ht="18.75" customHeight="1" x14ac:dyDescent="0.35">
      <c r="A708" s="42">
        <v>692</v>
      </c>
      <c r="B708" s="42">
        <v>9</v>
      </c>
      <c r="C708" s="42" t="s">
        <v>31</v>
      </c>
      <c r="D708" s="179"/>
      <c r="E708" s="179"/>
    </row>
    <row r="709" spans="1:5" ht="18.75" customHeight="1" x14ac:dyDescent="0.35">
      <c r="A709" s="42">
        <v>693</v>
      </c>
      <c r="B709" s="42">
        <v>9</v>
      </c>
      <c r="C709" s="42" t="s">
        <v>32</v>
      </c>
      <c r="D709" s="179"/>
      <c r="E709" s="179"/>
    </row>
    <row r="710" spans="1:5" ht="18.75" customHeight="1" x14ac:dyDescent="0.35">
      <c r="A710" s="42">
        <v>694</v>
      </c>
      <c r="B710" s="42">
        <v>9</v>
      </c>
      <c r="C710" s="42" t="s">
        <v>33</v>
      </c>
      <c r="D710" s="179"/>
      <c r="E710" s="179"/>
    </row>
    <row r="711" spans="1:5" ht="18.75" customHeight="1" x14ac:dyDescent="0.35">
      <c r="A711" s="42">
        <v>695</v>
      </c>
      <c r="B711" s="42">
        <v>9</v>
      </c>
      <c r="C711" s="42" t="s">
        <v>34</v>
      </c>
      <c r="D711" s="179"/>
      <c r="E711" s="179"/>
    </row>
    <row r="712" spans="1:5" ht="18.75" customHeight="1" x14ac:dyDescent="0.35">
      <c r="A712" s="42">
        <v>696</v>
      </c>
      <c r="B712" s="42">
        <v>9</v>
      </c>
      <c r="C712" s="42" t="s">
        <v>35</v>
      </c>
      <c r="D712" s="179"/>
      <c r="E712" s="179"/>
    </row>
    <row r="713" spans="1:5" ht="18.75" customHeight="1" x14ac:dyDescent="0.35">
      <c r="A713" s="42">
        <v>697</v>
      </c>
      <c r="B713" s="42">
        <v>9</v>
      </c>
      <c r="C713" s="42" t="s">
        <v>36</v>
      </c>
      <c r="D713" s="179"/>
      <c r="E713" s="179"/>
    </row>
    <row r="714" spans="1:5" ht="18.75" customHeight="1" x14ac:dyDescent="0.35">
      <c r="A714" s="42">
        <v>698</v>
      </c>
      <c r="B714" s="42">
        <v>9</v>
      </c>
      <c r="C714" s="42" t="s">
        <v>37</v>
      </c>
      <c r="D714" s="179"/>
      <c r="E714" s="179"/>
    </row>
    <row r="715" spans="1:5" ht="18.75" customHeight="1" x14ac:dyDescent="0.35">
      <c r="A715" s="42">
        <v>699</v>
      </c>
      <c r="B715" s="42">
        <v>9</v>
      </c>
      <c r="C715" s="42" t="s">
        <v>38</v>
      </c>
      <c r="D715" s="179"/>
      <c r="E715" s="179"/>
    </row>
    <row r="716" spans="1:5" ht="18.75" customHeight="1" x14ac:dyDescent="0.35">
      <c r="A716" s="42">
        <v>700</v>
      </c>
      <c r="B716" s="42">
        <v>9</v>
      </c>
      <c r="C716" s="42" t="s">
        <v>39</v>
      </c>
      <c r="D716" s="179"/>
      <c r="E716" s="179"/>
    </row>
    <row r="717" spans="1:5" ht="18.75" customHeight="1" x14ac:dyDescent="0.35">
      <c r="A717" s="42">
        <v>701</v>
      </c>
      <c r="B717" s="42">
        <v>9</v>
      </c>
      <c r="C717" s="42" t="s">
        <v>40</v>
      </c>
      <c r="D717" s="179"/>
      <c r="E717" s="179"/>
    </row>
    <row r="718" spans="1:5" ht="18.75" customHeight="1" x14ac:dyDescent="0.35">
      <c r="A718" s="42">
        <v>702</v>
      </c>
      <c r="B718" s="42">
        <v>9</v>
      </c>
      <c r="C718" s="42" t="s">
        <v>41</v>
      </c>
      <c r="D718" s="179"/>
      <c r="E718" s="179"/>
    </row>
    <row r="719" spans="1:5" ht="18.75" customHeight="1" x14ac:dyDescent="0.35">
      <c r="A719" s="42">
        <v>703</v>
      </c>
      <c r="B719" s="42">
        <v>9</v>
      </c>
      <c r="C719" s="42" t="s">
        <v>42</v>
      </c>
      <c r="D719" s="179"/>
      <c r="E719" s="179"/>
    </row>
    <row r="720" spans="1:5" ht="18.75" customHeight="1" x14ac:dyDescent="0.35">
      <c r="A720" s="42">
        <v>704</v>
      </c>
      <c r="B720" s="42">
        <v>9</v>
      </c>
      <c r="C720" s="42" t="s">
        <v>43</v>
      </c>
      <c r="D720" s="179"/>
      <c r="E720" s="179"/>
    </row>
    <row r="721" spans="1:5" ht="18.75" customHeight="1" x14ac:dyDescent="0.35">
      <c r="A721" s="42">
        <v>705</v>
      </c>
      <c r="B721" s="42">
        <v>9</v>
      </c>
      <c r="C721" s="42" t="s">
        <v>44</v>
      </c>
      <c r="D721" s="179"/>
      <c r="E721" s="179"/>
    </row>
    <row r="722" spans="1:5" ht="18.75" customHeight="1" x14ac:dyDescent="0.35">
      <c r="A722" s="42">
        <v>706</v>
      </c>
      <c r="B722" s="42">
        <v>9</v>
      </c>
      <c r="C722" s="42" t="s">
        <v>45</v>
      </c>
      <c r="D722" s="179"/>
      <c r="E722" s="179"/>
    </row>
    <row r="723" spans="1:5" ht="18.75" customHeight="1" x14ac:dyDescent="0.35">
      <c r="A723" s="42">
        <v>707</v>
      </c>
      <c r="B723" s="42">
        <v>9</v>
      </c>
      <c r="C723" s="42" t="s">
        <v>46</v>
      </c>
      <c r="D723" s="179"/>
      <c r="E723" s="179"/>
    </row>
    <row r="724" spans="1:5" ht="18.75" customHeight="1" x14ac:dyDescent="0.35">
      <c r="A724" s="42">
        <v>708</v>
      </c>
      <c r="B724" s="42">
        <v>9</v>
      </c>
      <c r="C724" s="42" t="s">
        <v>47</v>
      </c>
      <c r="D724" s="179"/>
      <c r="E724" s="179"/>
    </row>
    <row r="725" spans="1:5" ht="18.75" customHeight="1" x14ac:dyDescent="0.35">
      <c r="A725" s="42">
        <v>709</v>
      </c>
      <c r="B725" s="42">
        <v>9</v>
      </c>
      <c r="C725" s="42" t="s">
        <v>48</v>
      </c>
      <c r="D725" s="179"/>
      <c r="E725" s="179"/>
    </row>
    <row r="726" spans="1:5" ht="18.75" customHeight="1" x14ac:dyDescent="0.35">
      <c r="A726" s="42">
        <v>710</v>
      </c>
      <c r="B726" s="42">
        <v>9</v>
      </c>
      <c r="C726" s="42" t="s">
        <v>49</v>
      </c>
      <c r="D726" s="179"/>
      <c r="E726" s="179"/>
    </row>
    <row r="727" spans="1:5" ht="18.75" customHeight="1" x14ac:dyDescent="0.35">
      <c r="A727" s="42">
        <v>711</v>
      </c>
      <c r="B727" s="42">
        <v>9</v>
      </c>
      <c r="C727" s="42" t="s">
        <v>50</v>
      </c>
      <c r="D727" s="179"/>
      <c r="E727" s="179"/>
    </row>
    <row r="728" spans="1:5" ht="18.75" customHeight="1" x14ac:dyDescent="0.35">
      <c r="A728" s="42">
        <v>712</v>
      </c>
      <c r="B728" s="42">
        <v>9</v>
      </c>
      <c r="C728" s="42" t="s">
        <v>51</v>
      </c>
      <c r="D728" s="179"/>
      <c r="E728" s="179"/>
    </row>
    <row r="729" spans="1:5" ht="18.75" customHeight="1" x14ac:dyDescent="0.35">
      <c r="A729" s="42">
        <v>713</v>
      </c>
      <c r="B729" s="42">
        <v>9</v>
      </c>
      <c r="C729" s="42" t="s">
        <v>52</v>
      </c>
      <c r="D729" s="179"/>
      <c r="E729" s="179"/>
    </row>
    <row r="730" spans="1:5" ht="18.75" customHeight="1" x14ac:dyDescent="0.35">
      <c r="A730" s="42">
        <v>714</v>
      </c>
      <c r="B730" s="42">
        <v>9</v>
      </c>
      <c r="C730" s="42" t="s">
        <v>53</v>
      </c>
      <c r="D730" s="179"/>
      <c r="E730" s="179"/>
    </row>
    <row r="731" spans="1:5" ht="18.75" customHeight="1" x14ac:dyDescent="0.35">
      <c r="A731" s="42">
        <v>715</v>
      </c>
      <c r="B731" s="42">
        <v>9</v>
      </c>
      <c r="C731" s="42" t="s">
        <v>54</v>
      </c>
      <c r="D731" s="179"/>
      <c r="E731" s="179"/>
    </row>
    <row r="732" spans="1:5" ht="18.75" customHeight="1" x14ac:dyDescent="0.35">
      <c r="A732" s="42">
        <v>716</v>
      </c>
      <c r="B732" s="42">
        <v>9</v>
      </c>
      <c r="C732" s="42" t="s">
        <v>55</v>
      </c>
      <c r="D732" s="179"/>
      <c r="E732" s="179"/>
    </row>
    <row r="733" spans="1:5" ht="18.75" customHeight="1" x14ac:dyDescent="0.35">
      <c r="A733" s="42">
        <v>717</v>
      </c>
      <c r="B733" s="42">
        <v>9</v>
      </c>
      <c r="C733" s="42" t="s">
        <v>56</v>
      </c>
      <c r="D733" s="179"/>
      <c r="E733" s="179"/>
    </row>
    <row r="734" spans="1:5" ht="18.75" customHeight="1" x14ac:dyDescent="0.35">
      <c r="A734" s="42">
        <v>718</v>
      </c>
      <c r="B734" s="42">
        <v>9</v>
      </c>
      <c r="C734" s="42" t="s">
        <v>57</v>
      </c>
      <c r="D734" s="179"/>
      <c r="E734" s="179"/>
    </row>
    <row r="735" spans="1:5" ht="18.75" customHeight="1" x14ac:dyDescent="0.35">
      <c r="A735" s="42">
        <v>719</v>
      </c>
      <c r="B735" s="42">
        <v>9</v>
      </c>
      <c r="C735" s="42" t="s">
        <v>58</v>
      </c>
      <c r="D735" s="179"/>
      <c r="E735" s="179"/>
    </row>
    <row r="736" spans="1:5" ht="18.75" customHeight="1" x14ac:dyDescent="0.35">
      <c r="A736" s="42">
        <v>720</v>
      </c>
      <c r="B736" s="42">
        <v>9</v>
      </c>
      <c r="C736" s="42" t="s">
        <v>59</v>
      </c>
      <c r="D736" s="179"/>
      <c r="E736" s="179"/>
    </row>
    <row r="737" spans="1:5" ht="18.75" customHeight="1" x14ac:dyDescent="0.35">
      <c r="A737" s="42">
        <v>721</v>
      </c>
      <c r="B737" s="42">
        <v>9</v>
      </c>
      <c r="C737" s="42" t="s">
        <v>60</v>
      </c>
      <c r="D737" s="179"/>
      <c r="E737" s="179"/>
    </row>
    <row r="738" spans="1:5" ht="18.75" customHeight="1" x14ac:dyDescent="0.35">
      <c r="A738" s="42">
        <v>722</v>
      </c>
      <c r="B738" s="42">
        <v>9</v>
      </c>
      <c r="C738" s="42" t="s">
        <v>61</v>
      </c>
      <c r="D738" s="179"/>
      <c r="E738" s="179"/>
    </row>
    <row r="739" spans="1:5" ht="18.75" customHeight="1" x14ac:dyDescent="0.35">
      <c r="A739" s="42">
        <v>723</v>
      </c>
      <c r="B739" s="42">
        <v>9</v>
      </c>
      <c r="C739" s="42" t="s">
        <v>62</v>
      </c>
      <c r="D739" s="179"/>
      <c r="E739" s="179"/>
    </row>
    <row r="740" spans="1:5" ht="18.75" customHeight="1" x14ac:dyDescent="0.35">
      <c r="A740" s="42">
        <v>724</v>
      </c>
      <c r="B740" s="42">
        <v>9</v>
      </c>
      <c r="C740" s="42" t="s">
        <v>63</v>
      </c>
      <c r="D740" s="179"/>
      <c r="E740" s="179"/>
    </row>
    <row r="741" spans="1:5" ht="18.75" customHeight="1" x14ac:dyDescent="0.35">
      <c r="A741" s="42">
        <v>725</v>
      </c>
      <c r="B741" s="42">
        <v>9</v>
      </c>
      <c r="C741" s="42" t="s">
        <v>64</v>
      </c>
      <c r="D741" s="179"/>
      <c r="E741" s="179"/>
    </row>
    <row r="742" spans="1:5" ht="18.75" customHeight="1" x14ac:dyDescent="0.35">
      <c r="A742" s="42">
        <v>726</v>
      </c>
      <c r="B742" s="42">
        <v>9</v>
      </c>
      <c r="C742" s="42" t="s">
        <v>65</v>
      </c>
      <c r="D742" s="179"/>
      <c r="E742" s="179"/>
    </row>
    <row r="743" spans="1:5" ht="18.75" customHeight="1" x14ac:dyDescent="0.35">
      <c r="A743" s="42">
        <v>727</v>
      </c>
      <c r="B743" s="42">
        <v>9</v>
      </c>
      <c r="C743" s="42" t="s">
        <v>66</v>
      </c>
      <c r="D743" s="179"/>
      <c r="E743" s="179"/>
    </row>
    <row r="744" spans="1:5" ht="18.75" customHeight="1" x14ac:dyDescent="0.35">
      <c r="A744" s="42">
        <v>728</v>
      </c>
      <c r="B744" s="42">
        <v>9</v>
      </c>
      <c r="C744" s="42" t="s">
        <v>67</v>
      </c>
      <c r="D744" s="179"/>
      <c r="E744" s="179"/>
    </row>
    <row r="745" spans="1:5" ht="18.75" customHeight="1" x14ac:dyDescent="0.35">
      <c r="A745" s="42">
        <v>729</v>
      </c>
      <c r="B745" s="42">
        <v>9</v>
      </c>
      <c r="C745" s="42" t="s">
        <v>68</v>
      </c>
      <c r="D745" s="179"/>
      <c r="E745" s="179"/>
    </row>
    <row r="746" spans="1:5" ht="18.75" customHeight="1" x14ac:dyDescent="0.35">
      <c r="A746" s="42">
        <v>730</v>
      </c>
      <c r="B746" s="42">
        <v>9</v>
      </c>
      <c r="C746" s="42" t="s">
        <v>69</v>
      </c>
      <c r="D746" s="179"/>
      <c r="E746" s="179"/>
    </row>
    <row r="747" spans="1:5" ht="18.75" customHeight="1" x14ac:dyDescent="0.35">
      <c r="A747" s="42">
        <v>731</v>
      </c>
      <c r="B747" s="42">
        <v>9</v>
      </c>
      <c r="C747" s="42" t="s">
        <v>70</v>
      </c>
      <c r="D747" s="179"/>
      <c r="E747" s="179"/>
    </row>
    <row r="748" spans="1:5" ht="18.75" customHeight="1" x14ac:dyDescent="0.35">
      <c r="A748" s="42">
        <v>732</v>
      </c>
      <c r="B748" s="42">
        <v>9</v>
      </c>
      <c r="C748" s="42" t="s">
        <v>71</v>
      </c>
      <c r="D748" s="179"/>
      <c r="E748" s="179"/>
    </row>
    <row r="749" spans="1:5" ht="18.75" customHeight="1" x14ac:dyDescent="0.35">
      <c r="A749" s="42">
        <v>733</v>
      </c>
      <c r="B749" s="42">
        <v>9</v>
      </c>
      <c r="C749" s="42" t="s">
        <v>72</v>
      </c>
      <c r="D749" s="179"/>
      <c r="E749" s="179"/>
    </row>
    <row r="750" spans="1:5" ht="18.75" customHeight="1" x14ac:dyDescent="0.35">
      <c r="A750" s="42">
        <v>734</v>
      </c>
      <c r="B750" s="42">
        <v>9</v>
      </c>
      <c r="C750" s="42" t="s">
        <v>73</v>
      </c>
      <c r="D750" s="179"/>
      <c r="E750" s="179"/>
    </row>
    <row r="751" spans="1:5" ht="18.75" customHeight="1" x14ac:dyDescent="0.35">
      <c r="A751" s="42">
        <v>735</v>
      </c>
      <c r="B751" s="42">
        <v>9</v>
      </c>
      <c r="C751" s="42" t="s">
        <v>74</v>
      </c>
      <c r="D751" s="179"/>
      <c r="E751" s="179"/>
    </row>
    <row r="752" spans="1:5" ht="18.75" customHeight="1" x14ac:dyDescent="0.35">
      <c r="A752" s="42">
        <v>736</v>
      </c>
      <c r="B752" s="42">
        <v>9</v>
      </c>
      <c r="C752" s="42" t="s">
        <v>75</v>
      </c>
      <c r="D752" s="179"/>
      <c r="E752" s="179"/>
    </row>
    <row r="753" spans="1:5" ht="18.75" customHeight="1" x14ac:dyDescent="0.35">
      <c r="A753" s="42">
        <v>737</v>
      </c>
      <c r="B753" s="42">
        <v>9</v>
      </c>
      <c r="C753" s="42" t="s">
        <v>76</v>
      </c>
      <c r="D753" s="179"/>
      <c r="E753" s="179"/>
    </row>
    <row r="754" spans="1:5" ht="18.75" customHeight="1" x14ac:dyDescent="0.35">
      <c r="A754" s="42">
        <v>738</v>
      </c>
      <c r="B754" s="42">
        <v>9</v>
      </c>
      <c r="C754" s="42" t="s">
        <v>77</v>
      </c>
      <c r="D754" s="179"/>
      <c r="E754" s="179"/>
    </row>
    <row r="755" spans="1:5" ht="18.75" customHeight="1" x14ac:dyDescent="0.35">
      <c r="A755" s="42">
        <v>739</v>
      </c>
      <c r="B755" s="42">
        <v>9</v>
      </c>
      <c r="C755" s="42" t="s">
        <v>78</v>
      </c>
      <c r="D755" s="179"/>
      <c r="E755" s="179"/>
    </row>
    <row r="756" spans="1:5" ht="18.75" customHeight="1" x14ac:dyDescent="0.35">
      <c r="A756" s="42">
        <v>740</v>
      </c>
      <c r="B756" s="42">
        <v>9</v>
      </c>
      <c r="C756" s="42" t="s">
        <v>79</v>
      </c>
      <c r="D756" s="179"/>
      <c r="E756" s="179"/>
    </row>
    <row r="757" spans="1:5" ht="18.75" customHeight="1" x14ac:dyDescent="0.35">
      <c r="A757" s="42">
        <v>741</v>
      </c>
      <c r="B757" s="42">
        <v>9</v>
      </c>
      <c r="C757" s="42" t="s">
        <v>80</v>
      </c>
      <c r="D757" s="179"/>
      <c r="E757" s="179"/>
    </row>
    <row r="758" spans="1:5" ht="18.75" customHeight="1" x14ac:dyDescent="0.35">
      <c r="A758" s="42">
        <v>742</v>
      </c>
      <c r="B758" s="42">
        <v>9</v>
      </c>
      <c r="C758" s="42" t="s">
        <v>81</v>
      </c>
      <c r="D758" s="179"/>
      <c r="E758" s="179"/>
    </row>
    <row r="759" spans="1:5" ht="18.75" customHeight="1" x14ac:dyDescent="0.35">
      <c r="A759" s="42">
        <v>743</v>
      </c>
      <c r="B759" s="42">
        <v>9</v>
      </c>
      <c r="C759" s="42" t="s">
        <v>82</v>
      </c>
      <c r="D759" s="179"/>
      <c r="E759" s="179"/>
    </row>
    <row r="760" spans="1:5" ht="18.75" customHeight="1" x14ac:dyDescent="0.35">
      <c r="A760" s="42">
        <v>744</v>
      </c>
      <c r="B760" s="42">
        <v>9</v>
      </c>
      <c r="C760" s="42" t="s">
        <v>83</v>
      </c>
      <c r="D760" s="179"/>
      <c r="E760" s="179"/>
    </row>
    <row r="761" spans="1:5" ht="18.75" customHeight="1" x14ac:dyDescent="0.35">
      <c r="A761" s="42">
        <v>745</v>
      </c>
      <c r="B761" s="42">
        <v>9</v>
      </c>
      <c r="C761" s="42" t="s">
        <v>84</v>
      </c>
      <c r="D761" s="179"/>
      <c r="E761" s="179"/>
    </row>
    <row r="762" spans="1:5" ht="18.75" customHeight="1" x14ac:dyDescent="0.35">
      <c r="A762" s="42">
        <v>746</v>
      </c>
      <c r="B762" s="42">
        <v>9</v>
      </c>
      <c r="C762" s="42" t="s">
        <v>85</v>
      </c>
      <c r="D762" s="179"/>
      <c r="E762" s="179"/>
    </row>
    <row r="763" spans="1:5" ht="18.75" customHeight="1" x14ac:dyDescent="0.35">
      <c r="A763" s="42">
        <v>747</v>
      </c>
      <c r="B763" s="42">
        <v>9</v>
      </c>
      <c r="C763" s="42" t="s">
        <v>86</v>
      </c>
      <c r="D763" s="179"/>
      <c r="E763" s="179"/>
    </row>
    <row r="764" spans="1:5" ht="18.75" customHeight="1" x14ac:dyDescent="0.35">
      <c r="A764" s="42">
        <v>748</v>
      </c>
      <c r="B764" s="42">
        <v>9</v>
      </c>
      <c r="C764" s="42" t="s">
        <v>87</v>
      </c>
      <c r="D764" s="179"/>
      <c r="E764" s="179"/>
    </row>
    <row r="765" spans="1:5" ht="18.75" customHeight="1" x14ac:dyDescent="0.35">
      <c r="A765" s="42">
        <v>749</v>
      </c>
      <c r="B765" s="42">
        <v>9</v>
      </c>
      <c r="C765" s="42" t="s">
        <v>88</v>
      </c>
      <c r="D765" s="179"/>
      <c r="E765" s="179"/>
    </row>
    <row r="766" spans="1:5" ht="18.75" customHeight="1" x14ac:dyDescent="0.35">
      <c r="A766" s="42">
        <v>750</v>
      </c>
      <c r="B766" s="42">
        <v>9</v>
      </c>
      <c r="C766" s="42" t="s">
        <v>89</v>
      </c>
      <c r="D766" s="179"/>
      <c r="E766" s="179"/>
    </row>
    <row r="767" spans="1:5" ht="18.75" customHeight="1" x14ac:dyDescent="0.35">
      <c r="A767" s="42">
        <v>751</v>
      </c>
      <c r="B767" s="42">
        <v>9</v>
      </c>
      <c r="C767" s="42" t="s">
        <v>90</v>
      </c>
      <c r="D767" s="179"/>
      <c r="E767" s="179"/>
    </row>
    <row r="768" spans="1:5" ht="18.75" customHeight="1" x14ac:dyDescent="0.35">
      <c r="A768" s="42">
        <v>752</v>
      </c>
      <c r="B768" s="42">
        <v>9</v>
      </c>
      <c r="C768" s="42" t="s">
        <v>91</v>
      </c>
      <c r="D768" s="179"/>
      <c r="E768" s="179"/>
    </row>
    <row r="769" spans="1:5" ht="18.75" customHeight="1" x14ac:dyDescent="0.35">
      <c r="A769" s="42">
        <v>753</v>
      </c>
      <c r="B769" s="42">
        <v>9</v>
      </c>
      <c r="C769" s="42" t="s">
        <v>92</v>
      </c>
      <c r="D769" s="179"/>
      <c r="E769" s="179"/>
    </row>
    <row r="770" spans="1:5" ht="18.75" customHeight="1" x14ac:dyDescent="0.35">
      <c r="A770" s="42">
        <v>754</v>
      </c>
      <c r="B770" s="42">
        <v>9</v>
      </c>
      <c r="C770" s="42" t="s">
        <v>93</v>
      </c>
      <c r="D770" s="179"/>
      <c r="E770" s="179"/>
    </row>
    <row r="771" spans="1:5" ht="18.75" customHeight="1" x14ac:dyDescent="0.35">
      <c r="A771" s="42">
        <v>755</v>
      </c>
      <c r="B771" s="42">
        <v>9</v>
      </c>
      <c r="C771" s="42" t="s">
        <v>94</v>
      </c>
      <c r="D771" s="179"/>
      <c r="E771" s="179"/>
    </row>
    <row r="772" spans="1:5" ht="18.75" customHeight="1" x14ac:dyDescent="0.35">
      <c r="A772" s="42">
        <v>756</v>
      </c>
      <c r="B772" s="42">
        <v>9</v>
      </c>
      <c r="C772" s="42" t="s">
        <v>95</v>
      </c>
      <c r="D772" s="179"/>
      <c r="E772" s="179"/>
    </row>
    <row r="773" spans="1:5" ht="18.75" customHeight="1" x14ac:dyDescent="0.35">
      <c r="A773" s="42">
        <v>757</v>
      </c>
      <c r="B773" s="42">
        <v>9</v>
      </c>
      <c r="C773" s="42" t="s">
        <v>96</v>
      </c>
      <c r="D773" s="179"/>
      <c r="E773" s="179"/>
    </row>
    <row r="774" spans="1:5" ht="18.75" customHeight="1" x14ac:dyDescent="0.35">
      <c r="A774" s="42">
        <v>758</v>
      </c>
      <c r="B774" s="42">
        <v>9</v>
      </c>
      <c r="C774" s="42" t="s">
        <v>97</v>
      </c>
      <c r="D774" s="179"/>
      <c r="E774" s="179"/>
    </row>
    <row r="775" spans="1:5" ht="18.75" customHeight="1" x14ac:dyDescent="0.35">
      <c r="A775" s="42">
        <v>759</v>
      </c>
      <c r="B775" s="42">
        <v>9</v>
      </c>
      <c r="C775" s="42" t="s">
        <v>98</v>
      </c>
      <c r="D775" s="179"/>
      <c r="E775" s="179"/>
    </row>
    <row r="776" spans="1:5" ht="18.75" customHeight="1" x14ac:dyDescent="0.35">
      <c r="A776" s="42">
        <v>760</v>
      </c>
      <c r="B776" s="42">
        <v>9</v>
      </c>
      <c r="C776" s="42" t="s">
        <v>99</v>
      </c>
      <c r="D776" s="179"/>
      <c r="E776" s="179"/>
    </row>
    <row r="777" spans="1:5" ht="18.75" customHeight="1" x14ac:dyDescent="0.35">
      <c r="A777" s="42">
        <v>761</v>
      </c>
      <c r="B777" s="42">
        <v>9</v>
      </c>
      <c r="C777" s="42" t="s">
        <v>100</v>
      </c>
      <c r="D777" s="179"/>
      <c r="E777" s="179"/>
    </row>
    <row r="778" spans="1:5" ht="18.75" customHeight="1" x14ac:dyDescent="0.35">
      <c r="A778" s="42">
        <v>762</v>
      </c>
      <c r="B778" s="42">
        <v>9</v>
      </c>
      <c r="C778" s="42" t="s">
        <v>101</v>
      </c>
      <c r="D778" s="179"/>
      <c r="E778" s="179"/>
    </row>
    <row r="779" spans="1:5" ht="18.75" customHeight="1" x14ac:dyDescent="0.35">
      <c r="A779" s="42">
        <v>763</v>
      </c>
      <c r="B779" s="42">
        <v>9</v>
      </c>
      <c r="C779" s="42" t="s">
        <v>102</v>
      </c>
      <c r="D779" s="179"/>
      <c r="E779" s="179"/>
    </row>
    <row r="780" spans="1:5" ht="18.75" customHeight="1" x14ac:dyDescent="0.35">
      <c r="A780" s="42">
        <v>764</v>
      </c>
      <c r="B780" s="42">
        <v>9</v>
      </c>
      <c r="C780" s="42" t="s">
        <v>103</v>
      </c>
      <c r="D780" s="179"/>
      <c r="E780" s="179"/>
    </row>
    <row r="781" spans="1:5" ht="18.75" customHeight="1" x14ac:dyDescent="0.35">
      <c r="A781" s="42">
        <v>765</v>
      </c>
      <c r="B781" s="42">
        <v>9</v>
      </c>
      <c r="C781" s="42" t="s">
        <v>104</v>
      </c>
      <c r="D781" s="179"/>
      <c r="E781" s="179"/>
    </row>
    <row r="782" spans="1:5" ht="18.75" customHeight="1" x14ac:dyDescent="0.35">
      <c r="A782" s="42">
        <v>766</v>
      </c>
      <c r="B782" s="42">
        <v>10</v>
      </c>
      <c r="C782" s="43" t="s">
        <v>20</v>
      </c>
      <c r="D782" s="179"/>
      <c r="E782" s="179"/>
    </row>
    <row r="783" spans="1:5" ht="18.75" customHeight="1" x14ac:dyDescent="0.35">
      <c r="A783" s="42">
        <v>767</v>
      </c>
      <c r="B783" s="42">
        <v>10</v>
      </c>
      <c r="C783" s="42" t="s">
        <v>21</v>
      </c>
      <c r="D783" s="179"/>
      <c r="E783" s="179"/>
    </row>
    <row r="784" spans="1:5" ht="18.75" customHeight="1" x14ac:dyDescent="0.35">
      <c r="A784" s="42">
        <v>768</v>
      </c>
      <c r="B784" s="42">
        <v>10</v>
      </c>
      <c r="C784" s="42" t="s">
        <v>22</v>
      </c>
      <c r="D784" s="179"/>
      <c r="E784" s="179"/>
    </row>
    <row r="785" spans="1:5" ht="18.75" customHeight="1" x14ac:dyDescent="0.35">
      <c r="A785" s="42">
        <v>769</v>
      </c>
      <c r="B785" s="42">
        <v>10</v>
      </c>
      <c r="C785" s="42" t="s">
        <v>23</v>
      </c>
      <c r="D785" s="179"/>
      <c r="E785" s="179"/>
    </row>
    <row r="786" spans="1:5" ht="18.75" customHeight="1" x14ac:dyDescent="0.35">
      <c r="A786" s="42">
        <v>770</v>
      </c>
      <c r="B786" s="42">
        <v>10</v>
      </c>
      <c r="C786" s="42" t="s">
        <v>24</v>
      </c>
      <c r="D786" s="179"/>
      <c r="E786" s="179"/>
    </row>
    <row r="787" spans="1:5" ht="18.75" customHeight="1" x14ac:dyDescent="0.35">
      <c r="A787" s="42">
        <v>771</v>
      </c>
      <c r="B787" s="42">
        <v>10</v>
      </c>
      <c r="C787" s="42" t="s">
        <v>25</v>
      </c>
      <c r="D787" s="179"/>
      <c r="E787" s="179"/>
    </row>
    <row r="788" spans="1:5" ht="18.75" customHeight="1" x14ac:dyDescent="0.35">
      <c r="A788" s="42">
        <v>772</v>
      </c>
      <c r="B788" s="42">
        <v>10</v>
      </c>
      <c r="C788" s="42" t="s">
        <v>26</v>
      </c>
      <c r="D788" s="179"/>
      <c r="E788" s="179"/>
    </row>
    <row r="789" spans="1:5" ht="18.75" customHeight="1" x14ac:dyDescent="0.35">
      <c r="A789" s="42">
        <v>773</v>
      </c>
      <c r="B789" s="42">
        <v>10</v>
      </c>
      <c r="C789" s="42" t="s">
        <v>27</v>
      </c>
      <c r="D789" s="179"/>
      <c r="E789" s="179"/>
    </row>
    <row r="790" spans="1:5" ht="18.75" customHeight="1" x14ac:dyDescent="0.35">
      <c r="A790" s="42">
        <v>774</v>
      </c>
      <c r="B790" s="42">
        <v>10</v>
      </c>
      <c r="C790" s="42" t="s">
        <v>28</v>
      </c>
      <c r="D790" s="179"/>
      <c r="E790" s="179"/>
    </row>
    <row r="791" spans="1:5" ht="18.75" customHeight="1" x14ac:dyDescent="0.35">
      <c r="A791" s="42">
        <v>775</v>
      </c>
      <c r="B791" s="42">
        <v>10</v>
      </c>
      <c r="C791" s="42" t="s">
        <v>29</v>
      </c>
      <c r="D791" s="179"/>
      <c r="E791" s="179"/>
    </row>
    <row r="792" spans="1:5" ht="18.75" customHeight="1" x14ac:dyDescent="0.35">
      <c r="A792" s="42">
        <v>776</v>
      </c>
      <c r="B792" s="42">
        <v>10</v>
      </c>
      <c r="C792" s="42" t="s">
        <v>30</v>
      </c>
      <c r="D792" s="179"/>
      <c r="E792" s="179"/>
    </row>
    <row r="793" spans="1:5" ht="18.75" customHeight="1" x14ac:dyDescent="0.35">
      <c r="A793" s="42">
        <v>777</v>
      </c>
      <c r="B793" s="42">
        <v>10</v>
      </c>
      <c r="C793" s="42" t="s">
        <v>31</v>
      </c>
      <c r="D793" s="179"/>
      <c r="E793" s="179"/>
    </row>
    <row r="794" spans="1:5" ht="18.75" customHeight="1" x14ac:dyDescent="0.35">
      <c r="A794" s="42">
        <v>778</v>
      </c>
      <c r="B794" s="42">
        <v>10</v>
      </c>
      <c r="C794" s="42" t="s">
        <v>32</v>
      </c>
      <c r="D794" s="179"/>
      <c r="E794" s="179"/>
    </row>
    <row r="795" spans="1:5" ht="18.75" customHeight="1" x14ac:dyDescent="0.35">
      <c r="A795" s="42">
        <v>779</v>
      </c>
      <c r="B795" s="42">
        <v>10</v>
      </c>
      <c r="C795" s="42" t="s">
        <v>33</v>
      </c>
      <c r="D795" s="179"/>
      <c r="E795" s="179"/>
    </row>
    <row r="796" spans="1:5" ht="18.75" customHeight="1" x14ac:dyDescent="0.35">
      <c r="A796" s="42">
        <v>780</v>
      </c>
      <c r="B796" s="42">
        <v>10</v>
      </c>
      <c r="C796" s="42" t="s">
        <v>34</v>
      </c>
      <c r="D796" s="179"/>
      <c r="E796" s="179"/>
    </row>
    <row r="797" spans="1:5" ht="18.75" customHeight="1" x14ac:dyDescent="0.35">
      <c r="A797" s="42">
        <v>781</v>
      </c>
      <c r="B797" s="42">
        <v>10</v>
      </c>
      <c r="C797" s="42" t="s">
        <v>35</v>
      </c>
      <c r="D797" s="179"/>
      <c r="E797" s="179"/>
    </row>
    <row r="798" spans="1:5" ht="18.75" customHeight="1" x14ac:dyDescent="0.35">
      <c r="A798" s="42">
        <v>782</v>
      </c>
      <c r="B798" s="42">
        <v>10</v>
      </c>
      <c r="C798" s="42" t="s">
        <v>36</v>
      </c>
      <c r="D798" s="179"/>
      <c r="E798" s="179"/>
    </row>
    <row r="799" spans="1:5" ht="18.75" customHeight="1" x14ac:dyDescent="0.35">
      <c r="A799" s="42">
        <v>783</v>
      </c>
      <c r="B799" s="42">
        <v>10</v>
      </c>
      <c r="C799" s="42" t="s">
        <v>37</v>
      </c>
      <c r="D799" s="179"/>
      <c r="E799" s="179"/>
    </row>
    <row r="800" spans="1:5" ht="18.75" customHeight="1" x14ac:dyDescent="0.35">
      <c r="A800" s="42">
        <v>784</v>
      </c>
      <c r="B800" s="42">
        <v>10</v>
      </c>
      <c r="C800" s="42" t="s">
        <v>38</v>
      </c>
      <c r="D800" s="179"/>
      <c r="E800" s="179"/>
    </row>
    <row r="801" spans="1:5" ht="18.75" customHeight="1" x14ac:dyDescent="0.35">
      <c r="A801" s="42">
        <v>785</v>
      </c>
      <c r="B801" s="42">
        <v>10</v>
      </c>
      <c r="C801" s="42" t="s">
        <v>39</v>
      </c>
      <c r="D801" s="179"/>
      <c r="E801" s="179"/>
    </row>
    <row r="802" spans="1:5" ht="18.75" customHeight="1" x14ac:dyDescent="0.35">
      <c r="A802" s="42">
        <v>786</v>
      </c>
      <c r="B802" s="42">
        <v>10</v>
      </c>
      <c r="C802" s="42" t="s">
        <v>40</v>
      </c>
      <c r="D802" s="179"/>
      <c r="E802" s="179"/>
    </row>
    <row r="803" spans="1:5" ht="18.75" customHeight="1" x14ac:dyDescent="0.35">
      <c r="A803" s="42">
        <v>787</v>
      </c>
      <c r="B803" s="42">
        <v>10</v>
      </c>
      <c r="C803" s="42" t="s">
        <v>41</v>
      </c>
      <c r="D803" s="179"/>
      <c r="E803" s="179"/>
    </row>
    <row r="804" spans="1:5" ht="18.75" customHeight="1" x14ac:dyDescent="0.35">
      <c r="A804" s="42">
        <v>788</v>
      </c>
      <c r="B804" s="42">
        <v>10</v>
      </c>
      <c r="C804" s="42" t="s">
        <v>42</v>
      </c>
      <c r="D804" s="179"/>
      <c r="E804" s="179"/>
    </row>
    <row r="805" spans="1:5" ht="18.75" customHeight="1" x14ac:dyDescent="0.35">
      <c r="A805" s="42">
        <v>789</v>
      </c>
      <c r="B805" s="42">
        <v>10</v>
      </c>
      <c r="C805" s="42" t="s">
        <v>43</v>
      </c>
      <c r="D805" s="179"/>
      <c r="E805" s="179"/>
    </row>
    <row r="806" spans="1:5" ht="18.75" customHeight="1" x14ac:dyDescent="0.35">
      <c r="A806" s="42">
        <v>790</v>
      </c>
      <c r="B806" s="42">
        <v>10</v>
      </c>
      <c r="C806" s="42" t="s">
        <v>44</v>
      </c>
      <c r="D806" s="179"/>
      <c r="E806" s="179"/>
    </row>
    <row r="807" spans="1:5" ht="18.75" customHeight="1" x14ac:dyDescent="0.35">
      <c r="A807" s="42">
        <v>791</v>
      </c>
      <c r="B807" s="42">
        <v>10</v>
      </c>
      <c r="C807" s="42" t="s">
        <v>45</v>
      </c>
      <c r="D807" s="179"/>
      <c r="E807" s="179"/>
    </row>
    <row r="808" spans="1:5" ht="18.75" customHeight="1" x14ac:dyDescent="0.35">
      <c r="A808" s="42">
        <v>792</v>
      </c>
      <c r="B808" s="42">
        <v>10</v>
      </c>
      <c r="C808" s="42" t="s">
        <v>46</v>
      </c>
      <c r="D808" s="179"/>
      <c r="E808" s="179"/>
    </row>
    <row r="809" spans="1:5" ht="18.75" customHeight="1" x14ac:dyDescent="0.35">
      <c r="A809" s="42">
        <v>793</v>
      </c>
      <c r="B809" s="42">
        <v>10</v>
      </c>
      <c r="C809" s="42" t="s">
        <v>47</v>
      </c>
      <c r="D809" s="179"/>
      <c r="E809" s="179"/>
    </row>
    <row r="810" spans="1:5" ht="18.75" customHeight="1" x14ac:dyDescent="0.35">
      <c r="A810" s="42">
        <v>794</v>
      </c>
      <c r="B810" s="42">
        <v>10</v>
      </c>
      <c r="C810" s="42" t="s">
        <v>48</v>
      </c>
      <c r="D810" s="179"/>
      <c r="E810" s="179"/>
    </row>
    <row r="811" spans="1:5" ht="18.75" customHeight="1" x14ac:dyDescent="0.35">
      <c r="A811" s="42">
        <v>795</v>
      </c>
      <c r="B811" s="42">
        <v>10</v>
      </c>
      <c r="C811" s="42" t="s">
        <v>49</v>
      </c>
      <c r="D811" s="179"/>
      <c r="E811" s="179"/>
    </row>
    <row r="812" spans="1:5" ht="18.75" customHeight="1" x14ac:dyDescent="0.35">
      <c r="A812" s="42">
        <v>796</v>
      </c>
      <c r="B812" s="42">
        <v>10</v>
      </c>
      <c r="C812" s="42" t="s">
        <v>50</v>
      </c>
      <c r="D812" s="179"/>
      <c r="E812" s="179"/>
    </row>
    <row r="813" spans="1:5" ht="18.75" customHeight="1" x14ac:dyDescent="0.35">
      <c r="A813" s="42">
        <v>797</v>
      </c>
      <c r="B813" s="42">
        <v>10</v>
      </c>
      <c r="C813" s="42" t="s">
        <v>51</v>
      </c>
      <c r="D813" s="179"/>
      <c r="E813" s="179"/>
    </row>
    <row r="814" spans="1:5" ht="18.75" customHeight="1" x14ac:dyDescent="0.35">
      <c r="A814" s="42">
        <v>798</v>
      </c>
      <c r="B814" s="42">
        <v>10</v>
      </c>
      <c r="C814" s="42" t="s">
        <v>52</v>
      </c>
      <c r="D814" s="179"/>
      <c r="E814" s="179"/>
    </row>
    <row r="815" spans="1:5" ht="18.75" customHeight="1" x14ac:dyDescent="0.35">
      <c r="A815" s="42">
        <v>799</v>
      </c>
      <c r="B815" s="42">
        <v>10</v>
      </c>
      <c r="C815" s="42" t="s">
        <v>53</v>
      </c>
      <c r="D815" s="179"/>
      <c r="E815" s="179"/>
    </row>
    <row r="816" spans="1:5" ht="18.75" customHeight="1" x14ac:dyDescent="0.35">
      <c r="A816" s="42">
        <v>800</v>
      </c>
      <c r="B816" s="42">
        <v>10</v>
      </c>
      <c r="C816" s="42" t="s">
        <v>54</v>
      </c>
      <c r="D816" s="179"/>
      <c r="E816" s="179"/>
    </row>
    <row r="817" spans="1:5" ht="18.75" customHeight="1" x14ac:dyDescent="0.35">
      <c r="A817" s="42">
        <v>801</v>
      </c>
      <c r="B817" s="42">
        <v>10</v>
      </c>
      <c r="C817" s="42" t="s">
        <v>55</v>
      </c>
      <c r="D817" s="179"/>
      <c r="E817" s="179"/>
    </row>
    <row r="818" spans="1:5" ht="18.75" customHeight="1" x14ac:dyDescent="0.35">
      <c r="A818" s="42">
        <v>802</v>
      </c>
      <c r="B818" s="42">
        <v>10</v>
      </c>
      <c r="C818" s="42" t="s">
        <v>56</v>
      </c>
      <c r="D818" s="179"/>
      <c r="E818" s="179"/>
    </row>
    <row r="819" spans="1:5" ht="18.75" customHeight="1" x14ac:dyDescent="0.35">
      <c r="A819" s="42">
        <v>803</v>
      </c>
      <c r="B819" s="42">
        <v>10</v>
      </c>
      <c r="C819" s="42" t="s">
        <v>57</v>
      </c>
      <c r="D819" s="179"/>
      <c r="E819" s="179"/>
    </row>
    <row r="820" spans="1:5" ht="18.75" customHeight="1" x14ac:dyDescent="0.35">
      <c r="A820" s="42">
        <v>804</v>
      </c>
      <c r="B820" s="42">
        <v>10</v>
      </c>
      <c r="C820" s="42" t="s">
        <v>58</v>
      </c>
      <c r="D820" s="179"/>
      <c r="E820" s="179"/>
    </row>
    <row r="821" spans="1:5" ht="18.75" customHeight="1" x14ac:dyDescent="0.35">
      <c r="A821" s="42">
        <v>805</v>
      </c>
      <c r="B821" s="42">
        <v>10</v>
      </c>
      <c r="C821" s="42" t="s">
        <v>59</v>
      </c>
      <c r="D821" s="179"/>
      <c r="E821" s="179"/>
    </row>
    <row r="822" spans="1:5" ht="18.75" customHeight="1" x14ac:dyDescent="0.35">
      <c r="A822" s="42">
        <v>806</v>
      </c>
      <c r="B822" s="42">
        <v>10</v>
      </c>
      <c r="C822" s="42" t="s">
        <v>60</v>
      </c>
      <c r="D822" s="179"/>
      <c r="E822" s="179"/>
    </row>
    <row r="823" spans="1:5" ht="18.75" customHeight="1" x14ac:dyDescent="0.35">
      <c r="A823" s="42">
        <v>807</v>
      </c>
      <c r="B823" s="42">
        <v>10</v>
      </c>
      <c r="C823" s="42" t="s">
        <v>61</v>
      </c>
      <c r="D823" s="179"/>
      <c r="E823" s="179"/>
    </row>
    <row r="824" spans="1:5" ht="18.75" customHeight="1" x14ac:dyDescent="0.35">
      <c r="A824" s="42">
        <v>808</v>
      </c>
      <c r="B824" s="42">
        <v>10</v>
      </c>
      <c r="C824" s="42" t="s">
        <v>62</v>
      </c>
      <c r="D824" s="179"/>
      <c r="E824" s="179"/>
    </row>
    <row r="825" spans="1:5" ht="18.75" customHeight="1" x14ac:dyDescent="0.35">
      <c r="A825" s="42">
        <v>809</v>
      </c>
      <c r="B825" s="42">
        <v>10</v>
      </c>
      <c r="C825" s="42" t="s">
        <v>63</v>
      </c>
      <c r="D825" s="179"/>
      <c r="E825" s="179"/>
    </row>
    <row r="826" spans="1:5" ht="18.75" customHeight="1" x14ac:dyDescent="0.35">
      <c r="A826" s="42">
        <v>810</v>
      </c>
      <c r="B826" s="42">
        <v>10</v>
      </c>
      <c r="C826" s="42" t="s">
        <v>64</v>
      </c>
      <c r="D826" s="179"/>
      <c r="E826" s="179"/>
    </row>
    <row r="827" spans="1:5" ht="18.75" customHeight="1" x14ac:dyDescent="0.35">
      <c r="A827" s="42">
        <v>811</v>
      </c>
      <c r="B827" s="42">
        <v>10</v>
      </c>
      <c r="C827" s="42" t="s">
        <v>65</v>
      </c>
      <c r="D827" s="179"/>
      <c r="E827" s="179"/>
    </row>
    <row r="828" spans="1:5" ht="18.75" customHeight="1" x14ac:dyDescent="0.35">
      <c r="A828" s="42">
        <v>812</v>
      </c>
      <c r="B828" s="42">
        <v>10</v>
      </c>
      <c r="C828" s="42" t="s">
        <v>66</v>
      </c>
      <c r="D828" s="179"/>
      <c r="E828" s="179"/>
    </row>
    <row r="829" spans="1:5" ht="18.75" customHeight="1" x14ac:dyDescent="0.35">
      <c r="A829" s="42">
        <v>813</v>
      </c>
      <c r="B829" s="42">
        <v>10</v>
      </c>
      <c r="C829" s="42" t="s">
        <v>67</v>
      </c>
      <c r="D829" s="179"/>
      <c r="E829" s="179"/>
    </row>
    <row r="830" spans="1:5" ht="18.75" customHeight="1" x14ac:dyDescent="0.35">
      <c r="A830" s="42">
        <v>814</v>
      </c>
      <c r="B830" s="42">
        <v>10</v>
      </c>
      <c r="C830" s="42" t="s">
        <v>68</v>
      </c>
      <c r="D830" s="179"/>
      <c r="E830" s="179"/>
    </row>
    <row r="831" spans="1:5" ht="18.75" customHeight="1" x14ac:dyDescent="0.35">
      <c r="A831" s="42">
        <v>815</v>
      </c>
      <c r="B831" s="42">
        <v>10</v>
      </c>
      <c r="C831" s="42" t="s">
        <v>69</v>
      </c>
      <c r="D831" s="179"/>
      <c r="E831" s="179"/>
    </row>
    <row r="832" spans="1:5" ht="18.75" customHeight="1" x14ac:dyDescent="0.35">
      <c r="A832" s="42">
        <v>816</v>
      </c>
      <c r="B832" s="42">
        <v>10</v>
      </c>
      <c r="C832" s="42" t="s">
        <v>70</v>
      </c>
      <c r="D832" s="179"/>
      <c r="E832" s="179"/>
    </row>
    <row r="833" spans="1:5" ht="18.75" customHeight="1" x14ac:dyDescent="0.35">
      <c r="A833" s="42">
        <v>817</v>
      </c>
      <c r="B833" s="42">
        <v>10</v>
      </c>
      <c r="C833" s="42" t="s">
        <v>71</v>
      </c>
      <c r="D833" s="179"/>
      <c r="E833" s="179"/>
    </row>
    <row r="834" spans="1:5" ht="18.75" customHeight="1" x14ac:dyDescent="0.35">
      <c r="A834" s="42">
        <v>818</v>
      </c>
      <c r="B834" s="42">
        <v>10</v>
      </c>
      <c r="C834" s="42" t="s">
        <v>72</v>
      </c>
      <c r="D834" s="179"/>
      <c r="E834" s="179"/>
    </row>
    <row r="835" spans="1:5" ht="18.75" customHeight="1" x14ac:dyDescent="0.35">
      <c r="A835" s="42">
        <v>819</v>
      </c>
      <c r="B835" s="42">
        <v>10</v>
      </c>
      <c r="C835" s="42" t="s">
        <v>73</v>
      </c>
      <c r="D835" s="179"/>
      <c r="E835" s="179"/>
    </row>
    <row r="836" spans="1:5" ht="18.75" customHeight="1" x14ac:dyDescent="0.35">
      <c r="A836" s="42">
        <v>820</v>
      </c>
      <c r="B836" s="42">
        <v>10</v>
      </c>
      <c r="C836" s="42" t="s">
        <v>74</v>
      </c>
      <c r="D836" s="179"/>
      <c r="E836" s="179"/>
    </row>
    <row r="837" spans="1:5" ht="18.75" customHeight="1" x14ac:dyDescent="0.35">
      <c r="A837" s="42">
        <v>821</v>
      </c>
      <c r="B837" s="42">
        <v>10</v>
      </c>
      <c r="C837" s="42" t="s">
        <v>75</v>
      </c>
      <c r="D837" s="179"/>
      <c r="E837" s="179"/>
    </row>
    <row r="838" spans="1:5" ht="18.75" customHeight="1" x14ac:dyDescent="0.35">
      <c r="A838" s="42">
        <v>822</v>
      </c>
      <c r="B838" s="42">
        <v>10</v>
      </c>
      <c r="C838" s="42" t="s">
        <v>76</v>
      </c>
      <c r="D838" s="179"/>
      <c r="E838" s="179"/>
    </row>
    <row r="839" spans="1:5" ht="18.75" customHeight="1" x14ac:dyDescent="0.35">
      <c r="A839" s="42">
        <v>823</v>
      </c>
      <c r="B839" s="42">
        <v>10</v>
      </c>
      <c r="C839" s="42" t="s">
        <v>77</v>
      </c>
      <c r="D839" s="179"/>
      <c r="E839" s="179"/>
    </row>
    <row r="840" spans="1:5" ht="18.75" customHeight="1" x14ac:dyDescent="0.35">
      <c r="A840" s="42">
        <v>824</v>
      </c>
      <c r="B840" s="42">
        <v>10</v>
      </c>
      <c r="C840" s="42" t="s">
        <v>78</v>
      </c>
      <c r="D840" s="179"/>
      <c r="E840" s="179"/>
    </row>
    <row r="841" spans="1:5" ht="18.75" customHeight="1" x14ac:dyDescent="0.35">
      <c r="A841" s="42">
        <v>825</v>
      </c>
      <c r="B841" s="42">
        <v>10</v>
      </c>
      <c r="C841" s="42" t="s">
        <v>79</v>
      </c>
      <c r="D841" s="179"/>
      <c r="E841" s="179"/>
    </row>
    <row r="842" spans="1:5" ht="18.75" customHeight="1" x14ac:dyDescent="0.35">
      <c r="A842" s="42">
        <v>826</v>
      </c>
      <c r="B842" s="42">
        <v>10</v>
      </c>
      <c r="C842" s="42" t="s">
        <v>80</v>
      </c>
      <c r="D842" s="179"/>
      <c r="E842" s="179"/>
    </row>
    <row r="843" spans="1:5" ht="18.75" customHeight="1" x14ac:dyDescent="0.35">
      <c r="A843" s="42">
        <v>827</v>
      </c>
      <c r="B843" s="42">
        <v>10</v>
      </c>
      <c r="C843" s="42" t="s">
        <v>81</v>
      </c>
      <c r="D843" s="179"/>
      <c r="E843" s="179"/>
    </row>
    <row r="844" spans="1:5" ht="18.75" customHeight="1" x14ac:dyDescent="0.35">
      <c r="A844" s="42">
        <v>828</v>
      </c>
      <c r="B844" s="42">
        <v>10</v>
      </c>
      <c r="C844" s="42" t="s">
        <v>82</v>
      </c>
      <c r="D844" s="179"/>
      <c r="E844" s="179"/>
    </row>
    <row r="845" spans="1:5" ht="18.75" customHeight="1" x14ac:dyDescent="0.35">
      <c r="A845" s="42">
        <v>829</v>
      </c>
      <c r="B845" s="42">
        <v>10</v>
      </c>
      <c r="C845" s="42" t="s">
        <v>83</v>
      </c>
      <c r="D845" s="179"/>
      <c r="E845" s="179"/>
    </row>
    <row r="846" spans="1:5" ht="18.75" customHeight="1" x14ac:dyDescent="0.35">
      <c r="A846" s="42">
        <v>830</v>
      </c>
      <c r="B846" s="42">
        <v>10</v>
      </c>
      <c r="C846" s="42" t="s">
        <v>84</v>
      </c>
      <c r="D846" s="179"/>
      <c r="E846" s="179"/>
    </row>
    <row r="847" spans="1:5" ht="18.75" customHeight="1" x14ac:dyDescent="0.35">
      <c r="A847" s="42">
        <v>831</v>
      </c>
      <c r="B847" s="42">
        <v>10</v>
      </c>
      <c r="C847" s="42" t="s">
        <v>85</v>
      </c>
      <c r="D847" s="179"/>
      <c r="E847" s="179"/>
    </row>
    <row r="848" spans="1:5" ht="18.75" customHeight="1" x14ac:dyDescent="0.35">
      <c r="A848" s="42">
        <v>832</v>
      </c>
      <c r="B848" s="42">
        <v>10</v>
      </c>
      <c r="C848" s="42" t="s">
        <v>86</v>
      </c>
      <c r="D848" s="179"/>
      <c r="E848" s="179"/>
    </row>
    <row r="849" spans="1:5" ht="18.75" customHeight="1" x14ac:dyDescent="0.35">
      <c r="A849" s="42">
        <v>833</v>
      </c>
      <c r="B849" s="42">
        <v>10</v>
      </c>
      <c r="C849" s="42" t="s">
        <v>87</v>
      </c>
      <c r="D849" s="180"/>
      <c r="E849" s="180"/>
    </row>
    <row r="850" spans="1:5" ht="18.75" customHeight="1" x14ac:dyDescent="0.35">
      <c r="A850" s="42">
        <v>834</v>
      </c>
      <c r="B850" s="42">
        <v>10</v>
      </c>
      <c r="C850" s="42" t="s">
        <v>88</v>
      </c>
      <c r="D850" s="181"/>
      <c r="E850" s="181"/>
    </row>
    <row r="851" spans="1:5" ht="18.75" customHeight="1" x14ac:dyDescent="0.35">
      <c r="A851" s="42">
        <v>835</v>
      </c>
      <c r="B851" s="42">
        <v>10</v>
      </c>
      <c r="C851" s="42" t="s">
        <v>89</v>
      </c>
      <c r="D851" s="180"/>
      <c r="E851" s="180"/>
    </row>
    <row r="852" spans="1:5" ht="18.75" customHeight="1" x14ac:dyDescent="0.35">
      <c r="A852" s="42">
        <v>836</v>
      </c>
      <c r="B852" s="42">
        <v>10</v>
      </c>
      <c r="C852" s="42" t="s">
        <v>90</v>
      </c>
      <c r="D852" s="181"/>
      <c r="E852" s="181"/>
    </row>
    <row r="853" spans="1:5" ht="18.75" customHeight="1" x14ac:dyDescent="0.35">
      <c r="A853" s="42">
        <v>837</v>
      </c>
      <c r="B853" s="42">
        <v>10</v>
      </c>
      <c r="C853" s="42" t="s">
        <v>91</v>
      </c>
      <c r="D853" s="180"/>
      <c r="E853" s="180"/>
    </row>
    <row r="854" spans="1:5" ht="18.75" customHeight="1" x14ac:dyDescent="0.35">
      <c r="A854" s="42">
        <v>838</v>
      </c>
      <c r="B854" s="42">
        <v>10</v>
      </c>
      <c r="C854" s="42" t="s">
        <v>92</v>
      </c>
      <c r="D854" s="181"/>
      <c r="E854" s="181"/>
    </row>
    <row r="855" spans="1:5" ht="18.75" customHeight="1" x14ac:dyDescent="0.35">
      <c r="A855" s="42">
        <v>839</v>
      </c>
      <c r="B855" s="42">
        <v>10</v>
      </c>
      <c r="C855" s="42" t="s">
        <v>93</v>
      </c>
      <c r="D855" s="181"/>
      <c r="E855" s="181"/>
    </row>
    <row r="856" spans="1:5" ht="18.75" customHeight="1" x14ac:dyDescent="0.35">
      <c r="A856" s="42">
        <v>840</v>
      </c>
      <c r="B856" s="42">
        <v>10</v>
      </c>
      <c r="C856" s="42" t="s">
        <v>94</v>
      </c>
      <c r="D856" s="180"/>
      <c r="E856" s="180"/>
    </row>
    <row r="857" spans="1:5" ht="18.75" customHeight="1" x14ac:dyDescent="0.35">
      <c r="A857" s="42">
        <v>841</v>
      </c>
      <c r="B857" s="42">
        <v>10</v>
      </c>
      <c r="C857" s="42" t="s">
        <v>95</v>
      </c>
      <c r="D857" s="181"/>
      <c r="E857" s="181"/>
    </row>
    <row r="858" spans="1:5" ht="18.75" customHeight="1" x14ac:dyDescent="0.35">
      <c r="A858" s="42">
        <v>842</v>
      </c>
      <c r="B858" s="42">
        <v>10</v>
      </c>
      <c r="C858" s="42" t="s">
        <v>96</v>
      </c>
      <c r="D858" s="180"/>
      <c r="E858" s="180"/>
    </row>
    <row r="859" spans="1:5" ht="18.75" customHeight="1" x14ac:dyDescent="0.35">
      <c r="A859" s="42">
        <v>843</v>
      </c>
      <c r="B859" s="42">
        <v>10</v>
      </c>
      <c r="C859" s="42" t="s">
        <v>97</v>
      </c>
      <c r="D859" s="181"/>
      <c r="E859" s="181"/>
    </row>
    <row r="860" spans="1:5" ht="18.75" customHeight="1" x14ac:dyDescent="0.35">
      <c r="A860" s="42">
        <v>844</v>
      </c>
      <c r="B860" s="42">
        <v>10</v>
      </c>
      <c r="C860" s="42" t="s">
        <v>98</v>
      </c>
      <c r="D860" s="180"/>
      <c r="E860" s="180"/>
    </row>
    <row r="861" spans="1:5" ht="18.75" customHeight="1" x14ac:dyDescent="0.35">
      <c r="A861" s="42">
        <v>845</v>
      </c>
      <c r="B861" s="42">
        <v>10</v>
      </c>
      <c r="C861" s="42" t="s">
        <v>99</v>
      </c>
      <c r="D861" s="181"/>
      <c r="E861" s="181"/>
    </row>
    <row r="862" spans="1:5" ht="18.75" customHeight="1" x14ac:dyDescent="0.35">
      <c r="A862" s="42">
        <v>846</v>
      </c>
      <c r="B862" s="42">
        <v>10</v>
      </c>
      <c r="C862" s="42" t="s">
        <v>100</v>
      </c>
      <c r="D862" s="180"/>
      <c r="E862" s="180"/>
    </row>
    <row r="863" spans="1:5" ht="18.75" customHeight="1" x14ac:dyDescent="0.35">
      <c r="A863" s="42">
        <v>847</v>
      </c>
      <c r="B863" s="42">
        <v>10</v>
      </c>
      <c r="C863" s="42" t="s">
        <v>101</v>
      </c>
      <c r="D863" s="181"/>
      <c r="E863" s="181"/>
    </row>
    <row r="864" spans="1:5" ht="18.75" customHeight="1" x14ac:dyDescent="0.35">
      <c r="A864" s="42">
        <v>848</v>
      </c>
      <c r="B864" s="42">
        <v>10</v>
      </c>
      <c r="C864" s="42" t="s">
        <v>102</v>
      </c>
      <c r="D864" s="180"/>
      <c r="E864" s="180"/>
    </row>
    <row r="865" spans="1:5" ht="18.75" customHeight="1" x14ac:dyDescent="0.35">
      <c r="A865" s="42">
        <v>849</v>
      </c>
      <c r="B865" s="42">
        <v>10</v>
      </c>
      <c r="C865" s="42" t="s">
        <v>103</v>
      </c>
      <c r="D865" s="181"/>
      <c r="E865" s="181"/>
    </row>
    <row r="866" spans="1:5" ht="18.75" customHeight="1" x14ac:dyDescent="0.35">
      <c r="A866" s="42">
        <v>850</v>
      </c>
      <c r="B866" s="42">
        <v>10</v>
      </c>
      <c r="C866" s="42" t="s">
        <v>104</v>
      </c>
      <c r="D866" s="180"/>
      <c r="E866" s="180"/>
    </row>
    <row r="867" spans="1:5" ht="18.75" customHeight="1" x14ac:dyDescent="0.35">
      <c r="A867" s="42">
        <v>851</v>
      </c>
      <c r="B867" s="42">
        <v>11</v>
      </c>
      <c r="C867" s="43" t="s">
        <v>20</v>
      </c>
      <c r="D867" s="181"/>
      <c r="E867" s="181"/>
    </row>
    <row r="868" spans="1:5" ht="18.75" customHeight="1" x14ac:dyDescent="0.35">
      <c r="A868" s="42">
        <v>852</v>
      </c>
      <c r="B868" s="42">
        <v>11</v>
      </c>
      <c r="C868" s="42" t="s">
        <v>21</v>
      </c>
      <c r="D868" s="180"/>
      <c r="E868" s="180"/>
    </row>
    <row r="869" spans="1:5" ht="18.75" customHeight="1" x14ac:dyDescent="0.35">
      <c r="A869" s="42">
        <v>853</v>
      </c>
      <c r="B869" s="42">
        <v>11</v>
      </c>
      <c r="C869" s="42" t="s">
        <v>22</v>
      </c>
      <c r="D869" s="181"/>
      <c r="E869" s="181"/>
    </row>
    <row r="870" spans="1:5" ht="18.75" customHeight="1" x14ac:dyDescent="0.35">
      <c r="A870" s="42">
        <v>854</v>
      </c>
      <c r="B870" s="42">
        <v>11</v>
      </c>
      <c r="C870" s="42" t="s">
        <v>23</v>
      </c>
      <c r="D870" s="180"/>
      <c r="E870" s="180"/>
    </row>
    <row r="871" spans="1:5" ht="18.75" customHeight="1" x14ac:dyDescent="0.35">
      <c r="A871" s="42">
        <v>855</v>
      </c>
      <c r="B871" s="42">
        <v>11</v>
      </c>
      <c r="C871" s="42" t="s">
        <v>24</v>
      </c>
      <c r="D871" s="180"/>
      <c r="E871" s="180"/>
    </row>
    <row r="872" spans="1:5" ht="18.75" customHeight="1" x14ac:dyDescent="0.35">
      <c r="A872" s="42">
        <v>856</v>
      </c>
      <c r="B872" s="42">
        <v>11</v>
      </c>
      <c r="C872" s="42" t="s">
        <v>25</v>
      </c>
      <c r="D872" s="181"/>
      <c r="E872" s="181"/>
    </row>
    <row r="873" spans="1:5" ht="18.75" customHeight="1" x14ac:dyDescent="0.35">
      <c r="A873" s="42">
        <v>857</v>
      </c>
      <c r="B873" s="42">
        <v>11</v>
      </c>
      <c r="C873" s="42" t="s">
        <v>26</v>
      </c>
      <c r="D873" s="180"/>
      <c r="E873" s="180"/>
    </row>
    <row r="874" spans="1:5" ht="18.75" customHeight="1" x14ac:dyDescent="0.35">
      <c r="A874" s="42">
        <v>858</v>
      </c>
      <c r="B874" s="42">
        <v>11</v>
      </c>
      <c r="C874" s="42" t="s">
        <v>27</v>
      </c>
      <c r="D874" s="181"/>
      <c r="E874" s="181"/>
    </row>
    <row r="875" spans="1:5" ht="18.75" customHeight="1" x14ac:dyDescent="0.35">
      <c r="A875" s="42">
        <v>859</v>
      </c>
      <c r="B875" s="42">
        <v>11</v>
      </c>
      <c r="C875" s="42" t="s">
        <v>28</v>
      </c>
      <c r="D875" s="180"/>
      <c r="E875" s="180"/>
    </row>
    <row r="876" spans="1:5" ht="18.75" customHeight="1" x14ac:dyDescent="0.35">
      <c r="A876" s="42">
        <v>860</v>
      </c>
      <c r="B876" s="42">
        <v>11</v>
      </c>
      <c r="C876" s="42" t="s">
        <v>29</v>
      </c>
      <c r="D876" s="181"/>
      <c r="E876" s="181"/>
    </row>
    <row r="877" spans="1:5" ht="18.75" customHeight="1" x14ac:dyDescent="0.35">
      <c r="A877" s="42">
        <v>861</v>
      </c>
      <c r="B877" s="42">
        <v>11</v>
      </c>
      <c r="C877" s="42" t="s">
        <v>30</v>
      </c>
      <c r="D877" s="180"/>
      <c r="E877" s="180"/>
    </row>
    <row r="878" spans="1:5" ht="18.75" customHeight="1" x14ac:dyDescent="0.35">
      <c r="A878" s="42">
        <v>862</v>
      </c>
      <c r="B878" s="42">
        <v>11</v>
      </c>
      <c r="C878" s="42" t="s">
        <v>31</v>
      </c>
      <c r="D878" s="181"/>
      <c r="E878" s="181"/>
    </row>
    <row r="879" spans="1:5" ht="18.75" customHeight="1" x14ac:dyDescent="0.35">
      <c r="A879" s="42">
        <v>863</v>
      </c>
      <c r="B879" s="42">
        <v>11</v>
      </c>
      <c r="C879" s="42" t="s">
        <v>32</v>
      </c>
      <c r="D879" s="180"/>
      <c r="E879" s="180"/>
    </row>
    <row r="880" spans="1:5" ht="18.75" customHeight="1" x14ac:dyDescent="0.35">
      <c r="A880" s="42">
        <v>864</v>
      </c>
      <c r="B880" s="42">
        <v>11</v>
      </c>
      <c r="C880" s="42" t="s">
        <v>33</v>
      </c>
      <c r="D880" s="181"/>
      <c r="E880" s="181"/>
    </row>
    <row r="881" spans="1:5" ht="18.75" customHeight="1" x14ac:dyDescent="0.35">
      <c r="A881" s="42">
        <v>865</v>
      </c>
      <c r="B881" s="42">
        <v>11</v>
      </c>
      <c r="C881" s="42" t="s">
        <v>34</v>
      </c>
      <c r="D881" s="180"/>
      <c r="E881" s="180"/>
    </row>
    <row r="882" spans="1:5" ht="18.75" customHeight="1" x14ac:dyDescent="0.35">
      <c r="A882" s="42">
        <v>866</v>
      </c>
      <c r="B882" s="42">
        <v>11</v>
      </c>
      <c r="C882" s="42" t="s">
        <v>35</v>
      </c>
      <c r="D882" s="181"/>
      <c r="E882" s="181"/>
    </row>
    <row r="883" spans="1:5" ht="18.75" customHeight="1" x14ac:dyDescent="0.35">
      <c r="A883" s="42">
        <v>867</v>
      </c>
      <c r="B883" s="42">
        <v>11</v>
      </c>
      <c r="C883" s="42" t="s">
        <v>36</v>
      </c>
      <c r="D883" s="180"/>
      <c r="E883" s="180"/>
    </row>
    <row r="884" spans="1:5" ht="18.75" customHeight="1" x14ac:dyDescent="0.35">
      <c r="A884" s="42">
        <v>868</v>
      </c>
      <c r="B884" s="42">
        <v>11</v>
      </c>
      <c r="C884" s="42" t="s">
        <v>37</v>
      </c>
      <c r="D884" s="181"/>
      <c r="E884" s="181"/>
    </row>
    <row r="885" spans="1:5" ht="18.75" customHeight="1" x14ac:dyDescent="0.35">
      <c r="A885" s="42">
        <v>869</v>
      </c>
      <c r="B885" s="42">
        <v>11</v>
      </c>
      <c r="C885" s="42" t="s">
        <v>38</v>
      </c>
      <c r="D885" s="180"/>
      <c r="E885" s="180"/>
    </row>
    <row r="886" spans="1:5" ht="18.75" customHeight="1" x14ac:dyDescent="0.35">
      <c r="A886" s="42">
        <v>870</v>
      </c>
      <c r="B886" s="42">
        <v>11</v>
      </c>
      <c r="C886" s="42" t="s">
        <v>39</v>
      </c>
      <c r="D886" s="181"/>
      <c r="E886" s="181"/>
    </row>
    <row r="887" spans="1:5" ht="18.75" customHeight="1" x14ac:dyDescent="0.35">
      <c r="A887" s="42">
        <v>871</v>
      </c>
      <c r="B887" s="42">
        <v>11</v>
      </c>
      <c r="C887" s="42" t="s">
        <v>40</v>
      </c>
      <c r="D887" s="180"/>
      <c r="E887" s="180"/>
    </row>
    <row r="888" spans="1:5" ht="18.75" customHeight="1" x14ac:dyDescent="0.35">
      <c r="A888" s="42">
        <v>872</v>
      </c>
      <c r="B888" s="42">
        <v>11</v>
      </c>
      <c r="C888" s="42" t="s">
        <v>41</v>
      </c>
      <c r="D888" s="181"/>
      <c r="E888" s="181"/>
    </row>
    <row r="889" spans="1:5" ht="18.75" customHeight="1" x14ac:dyDescent="0.35">
      <c r="A889" s="42">
        <v>873</v>
      </c>
      <c r="B889" s="42">
        <v>11</v>
      </c>
      <c r="C889" s="42" t="s">
        <v>42</v>
      </c>
      <c r="D889" s="180"/>
      <c r="E889" s="180"/>
    </row>
    <row r="890" spans="1:5" ht="18.75" customHeight="1" x14ac:dyDescent="0.35">
      <c r="A890" s="42">
        <v>874</v>
      </c>
      <c r="B890" s="42">
        <v>11</v>
      </c>
      <c r="C890" s="42" t="s">
        <v>43</v>
      </c>
      <c r="D890" s="181"/>
      <c r="E890" s="181"/>
    </row>
    <row r="891" spans="1:5" ht="18.75" customHeight="1" x14ac:dyDescent="0.35">
      <c r="A891" s="42">
        <v>875</v>
      </c>
      <c r="B891" s="42">
        <v>11</v>
      </c>
      <c r="C891" s="42" t="s">
        <v>44</v>
      </c>
      <c r="D891" s="180"/>
      <c r="E891" s="180"/>
    </row>
    <row r="892" spans="1:5" ht="18.75" customHeight="1" x14ac:dyDescent="0.35">
      <c r="A892" s="42">
        <v>876</v>
      </c>
      <c r="B892" s="42">
        <v>11</v>
      </c>
      <c r="C892" s="42" t="s">
        <v>45</v>
      </c>
      <c r="D892" s="179"/>
      <c r="E892" s="179"/>
    </row>
    <row r="893" spans="1:5" ht="18.75" customHeight="1" x14ac:dyDescent="0.35">
      <c r="A893" s="42">
        <v>877</v>
      </c>
      <c r="B893" s="42">
        <v>11</v>
      </c>
      <c r="C893" s="42" t="s">
        <v>46</v>
      </c>
      <c r="D893" s="179"/>
      <c r="E893" s="179"/>
    </row>
    <row r="894" spans="1:5" ht="18.75" customHeight="1" x14ac:dyDescent="0.35">
      <c r="A894" s="42">
        <v>878</v>
      </c>
      <c r="B894" s="42">
        <v>11</v>
      </c>
      <c r="C894" s="42" t="s">
        <v>47</v>
      </c>
      <c r="D894" s="179"/>
      <c r="E894" s="179"/>
    </row>
    <row r="895" spans="1:5" ht="18.75" customHeight="1" x14ac:dyDescent="0.35">
      <c r="A895" s="42">
        <v>879</v>
      </c>
      <c r="B895" s="42">
        <v>11</v>
      </c>
      <c r="C895" s="42" t="s">
        <v>48</v>
      </c>
      <c r="D895" s="179"/>
      <c r="E895" s="179"/>
    </row>
    <row r="896" spans="1:5" ht="18.75" customHeight="1" x14ac:dyDescent="0.35">
      <c r="A896" s="42">
        <v>880</v>
      </c>
      <c r="B896" s="42">
        <v>11</v>
      </c>
      <c r="C896" s="42" t="s">
        <v>49</v>
      </c>
      <c r="D896" s="179"/>
      <c r="E896" s="179"/>
    </row>
    <row r="897" spans="1:5" ht="18.75" customHeight="1" x14ac:dyDescent="0.35">
      <c r="A897" s="42">
        <v>881</v>
      </c>
      <c r="B897" s="42">
        <v>11</v>
      </c>
      <c r="C897" s="42" t="s">
        <v>50</v>
      </c>
      <c r="D897" s="179"/>
      <c r="E897" s="179"/>
    </row>
    <row r="898" spans="1:5" ht="18.75" customHeight="1" x14ac:dyDescent="0.35">
      <c r="A898" s="42">
        <v>882</v>
      </c>
      <c r="B898" s="42">
        <v>11</v>
      </c>
      <c r="C898" s="42" t="s">
        <v>51</v>
      </c>
      <c r="D898" s="179"/>
      <c r="E898" s="179"/>
    </row>
    <row r="899" spans="1:5" ht="18.75" customHeight="1" x14ac:dyDescent="0.35">
      <c r="A899" s="42">
        <v>883</v>
      </c>
      <c r="B899" s="42">
        <v>11</v>
      </c>
      <c r="C899" s="42" t="s">
        <v>52</v>
      </c>
      <c r="D899" s="179"/>
      <c r="E899" s="179"/>
    </row>
    <row r="900" spans="1:5" ht="18.75" customHeight="1" x14ac:dyDescent="0.35">
      <c r="A900" s="42">
        <v>884</v>
      </c>
      <c r="B900" s="42">
        <v>11</v>
      </c>
      <c r="C900" s="42" t="s">
        <v>53</v>
      </c>
      <c r="D900" s="179"/>
      <c r="E900" s="179"/>
    </row>
    <row r="901" spans="1:5" ht="18.75" customHeight="1" x14ac:dyDescent="0.35">
      <c r="A901" s="42">
        <v>885</v>
      </c>
      <c r="B901" s="42">
        <v>11</v>
      </c>
      <c r="C901" s="42" t="s">
        <v>54</v>
      </c>
      <c r="D901" s="179"/>
      <c r="E901" s="179"/>
    </row>
    <row r="902" spans="1:5" ht="18.75" customHeight="1" x14ac:dyDescent="0.35">
      <c r="A902" s="42">
        <v>886</v>
      </c>
      <c r="B902" s="42">
        <v>11</v>
      </c>
      <c r="C902" s="42" t="s">
        <v>55</v>
      </c>
      <c r="D902" s="179"/>
      <c r="E902" s="179"/>
    </row>
    <row r="903" spans="1:5" ht="18.75" customHeight="1" x14ac:dyDescent="0.35">
      <c r="A903" s="42">
        <v>887</v>
      </c>
      <c r="B903" s="42">
        <v>11</v>
      </c>
      <c r="C903" s="42" t="s">
        <v>56</v>
      </c>
      <c r="D903" s="179"/>
      <c r="E903" s="179"/>
    </row>
    <row r="904" spans="1:5" ht="18.75" customHeight="1" x14ac:dyDescent="0.35">
      <c r="A904" s="42">
        <v>888</v>
      </c>
      <c r="B904" s="42">
        <v>11</v>
      </c>
      <c r="C904" s="42" t="s">
        <v>57</v>
      </c>
      <c r="D904" s="179"/>
      <c r="E904" s="179"/>
    </row>
    <row r="905" spans="1:5" ht="18.75" customHeight="1" x14ac:dyDescent="0.35">
      <c r="A905" s="42">
        <v>889</v>
      </c>
      <c r="B905" s="42">
        <v>11</v>
      </c>
      <c r="C905" s="42" t="s">
        <v>58</v>
      </c>
      <c r="D905" s="179"/>
      <c r="E905" s="179"/>
    </row>
    <row r="906" spans="1:5" ht="18.75" customHeight="1" x14ac:dyDescent="0.35">
      <c r="A906" s="42">
        <v>890</v>
      </c>
      <c r="B906" s="42">
        <v>11</v>
      </c>
      <c r="C906" s="42" t="s">
        <v>59</v>
      </c>
      <c r="D906" s="179"/>
      <c r="E906" s="179"/>
    </row>
    <row r="907" spans="1:5" ht="18.75" customHeight="1" x14ac:dyDescent="0.35">
      <c r="A907" s="42">
        <v>891</v>
      </c>
      <c r="B907" s="42">
        <v>11</v>
      </c>
      <c r="C907" s="42" t="s">
        <v>60</v>
      </c>
      <c r="D907" s="179"/>
      <c r="E907" s="179"/>
    </row>
    <row r="908" spans="1:5" ht="18.75" customHeight="1" x14ac:dyDescent="0.35">
      <c r="A908" s="42">
        <v>892</v>
      </c>
      <c r="B908" s="42">
        <v>11</v>
      </c>
      <c r="C908" s="42" t="s">
        <v>61</v>
      </c>
      <c r="D908" s="179"/>
      <c r="E908" s="179"/>
    </row>
    <row r="909" spans="1:5" ht="18.75" customHeight="1" x14ac:dyDescent="0.35">
      <c r="A909" s="42">
        <v>893</v>
      </c>
      <c r="B909" s="42">
        <v>11</v>
      </c>
      <c r="C909" s="42" t="s">
        <v>62</v>
      </c>
      <c r="D909" s="179"/>
      <c r="E909" s="179"/>
    </row>
    <row r="910" spans="1:5" ht="18.75" customHeight="1" x14ac:dyDescent="0.35">
      <c r="A910" s="42">
        <v>894</v>
      </c>
      <c r="B910" s="42">
        <v>11</v>
      </c>
      <c r="C910" s="42" t="s">
        <v>63</v>
      </c>
      <c r="D910" s="179"/>
      <c r="E910" s="179"/>
    </row>
    <row r="911" spans="1:5" ht="18.75" customHeight="1" x14ac:dyDescent="0.35">
      <c r="A911" s="42">
        <v>895</v>
      </c>
      <c r="B911" s="42">
        <v>11</v>
      </c>
      <c r="C911" s="42" t="s">
        <v>64</v>
      </c>
      <c r="D911" s="179"/>
      <c r="E911" s="179"/>
    </row>
    <row r="912" spans="1:5" ht="18.75" customHeight="1" x14ac:dyDescent="0.35">
      <c r="A912" s="42">
        <v>896</v>
      </c>
      <c r="B912" s="42">
        <v>11</v>
      </c>
      <c r="C912" s="42" t="s">
        <v>65</v>
      </c>
      <c r="D912" s="179"/>
      <c r="E912" s="179"/>
    </row>
    <row r="913" spans="1:5" ht="18.75" customHeight="1" x14ac:dyDescent="0.35">
      <c r="A913" s="42">
        <v>897</v>
      </c>
      <c r="B913" s="42">
        <v>11</v>
      </c>
      <c r="C913" s="42" t="s">
        <v>66</v>
      </c>
      <c r="D913" s="179"/>
      <c r="E913" s="179"/>
    </row>
    <row r="914" spans="1:5" ht="18.75" customHeight="1" x14ac:dyDescent="0.35">
      <c r="A914" s="42">
        <v>898</v>
      </c>
      <c r="B914" s="42">
        <v>11</v>
      </c>
      <c r="C914" s="42" t="s">
        <v>67</v>
      </c>
      <c r="D914" s="179"/>
      <c r="E914" s="179"/>
    </row>
    <row r="915" spans="1:5" ht="18.75" customHeight="1" x14ac:dyDescent="0.35">
      <c r="A915" s="42">
        <v>899</v>
      </c>
      <c r="B915" s="42">
        <v>11</v>
      </c>
      <c r="C915" s="42" t="s">
        <v>68</v>
      </c>
      <c r="D915" s="179"/>
      <c r="E915" s="179"/>
    </row>
    <row r="916" spans="1:5" ht="18.75" customHeight="1" x14ac:dyDescent="0.35">
      <c r="A916" s="42">
        <v>900</v>
      </c>
      <c r="B916" s="42">
        <v>11</v>
      </c>
      <c r="C916" s="42" t="s">
        <v>69</v>
      </c>
      <c r="D916" s="179"/>
      <c r="E916" s="179"/>
    </row>
    <row r="917" spans="1:5" ht="18.75" customHeight="1" x14ac:dyDescent="0.35">
      <c r="A917" s="42">
        <v>901</v>
      </c>
      <c r="B917" s="42">
        <v>11</v>
      </c>
      <c r="C917" s="42" t="s">
        <v>70</v>
      </c>
      <c r="D917" s="179"/>
      <c r="E917" s="179"/>
    </row>
    <row r="918" spans="1:5" ht="18.75" customHeight="1" x14ac:dyDescent="0.35">
      <c r="A918" s="42">
        <v>902</v>
      </c>
      <c r="B918" s="42">
        <v>11</v>
      </c>
      <c r="C918" s="42" t="s">
        <v>71</v>
      </c>
      <c r="D918" s="179"/>
      <c r="E918" s="179"/>
    </row>
    <row r="919" spans="1:5" ht="18.75" customHeight="1" x14ac:dyDescent="0.35">
      <c r="A919" s="42">
        <v>903</v>
      </c>
      <c r="B919" s="42">
        <v>11</v>
      </c>
      <c r="C919" s="42" t="s">
        <v>72</v>
      </c>
      <c r="D919" s="179"/>
      <c r="E919" s="179"/>
    </row>
    <row r="920" spans="1:5" ht="18.75" customHeight="1" x14ac:dyDescent="0.35">
      <c r="A920" s="42">
        <v>904</v>
      </c>
      <c r="B920" s="42">
        <v>11</v>
      </c>
      <c r="C920" s="42" t="s">
        <v>73</v>
      </c>
      <c r="D920" s="179"/>
      <c r="E920" s="179"/>
    </row>
    <row r="921" spans="1:5" ht="18.75" customHeight="1" x14ac:dyDescent="0.35">
      <c r="A921" s="42">
        <v>905</v>
      </c>
      <c r="B921" s="42">
        <v>11</v>
      </c>
      <c r="C921" s="42" t="s">
        <v>74</v>
      </c>
      <c r="D921" s="179"/>
      <c r="E921" s="179"/>
    </row>
    <row r="922" spans="1:5" ht="18.75" customHeight="1" x14ac:dyDescent="0.35">
      <c r="A922" s="42">
        <v>906</v>
      </c>
      <c r="B922" s="42">
        <v>11</v>
      </c>
      <c r="C922" s="42" t="s">
        <v>75</v>
      </c>
      <c r="D922" s="179"/>
      <c r="E922" s="179"/>
    </row>
    <row r="923" spans="1:5" ht="18.75" customHeight="1" x14ac:dyDescent="0.35">
      <c r="A923" s="42">
        <v>907</v>
      </c>
      <c r="B923" s="42">
        <v>11</v>
      </c>
      <c r="C923" s="42" t="s">
        <v>76</v>
      </c>
      <c r="D923" s="179"/>
      <c r="E923" s="179"/>
    </row>
    <row r="924" spans="1:5" ht="18.75" customHeight="1" x14ac:dyDescent="0.35">
      <c r="A924" s="42">
        <v>908</v>
      </c>
      <c r="B924" s="42">
        <v>11</v>
      </c>
      <c r="C924" s="42" t="s">
        <v>77</v>
      </c>
      <c r="D924" s="179"/>
      <c r="E924" s="179"/>
    </row>
    <row r="925" spans="1:5" ht="18.75" customHeight="1" x14ac:dyDescent="0.35">
      <c r="A925" s="42">
        <v>909</v>
      </c>
      <c r="B925" s="42">
        <v>11</v>
      </c>
      <c r="C925" s="42" t="s">
        <v>78</v>
      </c>
      <c r="D925" s="179"/>
      <c r="E925" s="179"/>
    </row>
    <row r="926" spans="1:5" ht="18.75" customHeight="1" x14ac:dyDescent="0.35">
      <c r="A926" s="42">
        <v>910</v>
      </c>
      <c r="B926" s="42">
        <v>11</v>
      </c>
      <c r="C926" s="42" t="s">
        <v>79</v>
      </c>
      <c r="D926" s="179"/>
      <c r="E926" s="179"/>
    </row>
    <row r="927" spans="1:5" ht="18.75" customHeight="1" x14ac:dyDescent="0.35">
      <c r="A927" s="42">
        <v>911</v>
      </c>
      <c r="B927" s="42">
        <v>11</v>
      </c>
      <c r="C927" s="42" t="s">
        <v>80</v>
      </c>
      <c r="D927" s="179"/>
      <c r="E927" s="179"/>
    </row>
    <row r="928" spans="1:5" ht="18.75" customHeight="1" x14ac:dyDescent="0.35">
      <c r="A928" s="42">
        <v>912</v>
      </c>
      <c r="B928" s="42">
        <v>11</v>
      </c>
      <c r="C928" s="42" t="s">
        <v>81</v>
      </c>
      <c r="D928" s="179"/>
      <c r="E928" s="179"/>
    </row>
    <row r="929" spans="1:5" ht="18.75" customHeight="1" x14ac:dyDescent="0.35">
      <c r="A929" s="42">
        <v>913</v>
      </c>
      <c r="B929" s="42">
        <v>11</v>
      </c>
      <c r="C929" s="42" t="s">
        <v>82</v>
      </c>
      <c r="D929" s="179"/>
      <c r="E929" s="179"/>
    </row>
    <row r="930" spans="1:5" ht="18.75" customHeight="1" x14ac:dyDescent="0.35">
      <c r="A930" s="42">
        <v>914</v>
      </c>
      <c r="B930" s="42">
        <v>11</v>
      </c>
      <c r="C930" s="42" t="s">
        <v>83</v>
      </c>
      <c r="D930" s="179"/>
      <c r="E930" s="179"/>
    </row>
    <row r="931" spans="1:5" ht="18.75" customHeight="1" x14ac:dyDescent="0.35">
      <c r="A931" s="42">
        <v>915</v>
      </c>
      <c r="B931" s="42">
        <v>11</v>
      </c>
      <c r="C931" s="42" t="s">
        <v>84</v>
      </c>
      <c r="D931" s="179"/>
      <c r="E931" s="179"/>
    </row>
    <row r="932" spans="1:5" ht="18.75" customHeight="1" x14ac:dyDescent="0.35">
      <c r="A932" s="42">
        <v>916</v>
      </c>
      <c r="B932" s="42">
        <v>11</v>
      </c>
      <c r="C932" s="42" t="s">
        <v>85</v>
      </c>
      <c r="D932" s="179"/>
      <c r="E932" s="179"/>
    </row>
    <row r="933" spans="1:5" ht="18.75" customHeight="1" x14ac:dyDescent="0.35">
      <c r="A933" s="42">
        <v>917</v>
      </c>
      <c r="B933" s="42">
        <v>11</v>
      </c>
      <c r="C933" s="42" t="s">
        <v>86</v>
      </c>
      <c r="D933" s="179"/>
      <c r="E933" s="179"/>
    </row>
    <row r="934" spans="1:5" ht="18.75" customHeight="1" x14ac:dyDescent="0.35">
      <c r="A934" s="42">
        <v>918</v>
      </c>
      <c r="B934" s="42">
        <v>11</v>
      </c>
      <c r="C934" s="42" t="s">
        <v>87</v>
      </c>
      <c r="D934" s="179"/>
      <c r="E934" s="179"/>
    </row>
    <row r="935" spans="1:5" ht="18.75" customHeight="1" x14ac:dyDescent="0.35">
      <c r="A935" s="42">
        <v>919</v>
      </c>
      <c r="B935" s="42">
        <v>11</v>
      </c>
      <c r="C935" s="42" t="s">
        <v>88</v>
      </c>
      <c r="D935" s="179"/>
      <c r="E935" s="179"/>
    </row>
    <row r="936" spans="1:5" ht="18.75" customHeight="1" x14ac:dyDescent="0.35">
      <c r="A936" s="42">
        <v>920</v>
      </c>
      <c r="B936" s="42">
        <v>11</v>
      </c>
      <c r="C936" s="42" t="s">
        <v>89</v>
      </c>
      <c r="D936" s="179"/>
      <c r="E936" s="179"/>
    </row>
    <row r="937" spans="1:5" ht="18.75" customHeight="1" x14ac:dyDescent="0.35">
      <c r="A937" s="42">
        <v>921</v>
      </c>
      <c r="B937" s="42">
        <v>11</v>
      </c>
      <c r="C937" s="42" t="s">
        <v>90</v>
      </c>
      <c r="D937" s="179"/>
      <c r="E937" s="179"/>
    </row>
    <row r="938" spans="1:5" ht="18.75" customHeight="1" x14ac:dyDescent="0.35">
      <c r="A938" s="42">
        <v>922</v>
      </c>
      <c r="B938" s="42">
        <v>11</v>
      </c>
      <c r="C938" s="42" t="s">
        <v>91</v>
      </c>
      <c r="D938" s="179"/>
      <c r="E938" s="179"/>
    </row>
    <row r="939" spans="1:5" ht="18.75" customHeight="1" x14ac:dyDescent="0.35">
      <c r="A939" s="42">
        <v>923</v>
      </c>
      <c r="B939" s="42">
        <v>11</v>
      </c>
      <c r="C939" s="42" t="s">
        <v>92</v>
      </c>
      <c r="D939" s="179"/>
      <c r="E939" s="179"/>
    </row>
    <row r="940" spans="1:5" ht="18.75" customHeight="1" x14ac:dyDescent="0.35">
      <c r="A940" s="42">
        <v>924</v>
      </c>
      <c r="B940" s="42">
        <v>11</v>
      </c>
      <c r="C940" s="42" t="s">
        <v>93</v>
      </c>
      <c r="D940" s="179"/>
      <c r="E940" s="179"/>
    </row>
    <row r="941" spans="1:5" ht="18.75" customHeight="1" x14ac:dyDescent="0.35">
      <c r="A941" s="42">
        <v>925</v>
      </c>
      <c r="B941" s="42">
        <v>11</v>
      </c>
      <c r="C941" s="42" t="s">
        <v>94</v>
      </c>
      <c r="D941" s="179"/>
      <c r="E941" s="179"/>
    </row>
    <row r="942" spans="1:5" ht="18.75" customHeight="1" x14ac:dyDescent="0.35">
      <c r="A942" s="42">
        <v>926</v>
      </c>
      <c r="B942" s="42">
        <v>11</v>
      </c>
      <c r="C942" s="42" t="s">
        <v>95</v>
      </c>
      <c r="D942" s="179"/>
      <c r="E942" s="179"/>
    </row>
    <row r="943" spans="1:5" ht="18.75" customHeight="1" x14ac:dyDescent="0.35">
      <c r="A943" s="42">
        <v>927</v>
      </c>
      <c r="B943" s="42">
        <v>11</v>
      </c>
      <c r="C943" s="42" t="s">
        <v>96</v>
      </c>
      <c r="D943" s="179"/>
      <c r="E943" s="179"/>
    </row>
    <row r="944" spans="1:5" ht="18.75" customHeight="1" x14ac:dyDescent="0.35">
      <c r="A944" s="42">
        <v>928</v>
      </c>
      <c r="B944" s="42">
        <v>11</v>
      </c>
      <c r="C944" s="42" t="s">
        <v>97</v>
      </c>
      <c r="D944" s="179"/>
      <c r="E944" s="179"/>
    </row>
    <row r="945" spans="1:5" ht="18.75" customHeight="1" x14ac:dyDescent="0.35">
      <c r="A945" s="42">
        <v>929</v>
      </c>
      <c r="B945" s="42">
        <v>11</v>
      </c>
      <c r="C945" s="42" t="s">
        <v>98</v>
      </c>
      <c r="D945" s="179"/>
      <c r="E945" s="179"/>
    </row>
    <row r="946" spans="1:5" ht="18.75" customHeight="1" x14ac:dyDescent="0.35">
      <c r="A946" s="42">
        <v>930</v>
      </c>
      <c r="B946" s="42">
        <v>11</v>
      </c>
      <c r="C946" s="42" t="s">
        <v>99</v>
      </c>
      <c r="D946" s="179"/>
      <c r="E946" s="179"/>
    </row>
    <row r="947" spans="1:5" ht="18.75" customHeight="1" x14ac:dyDescent="0.35">
      <c r="A947" s="42">
        <v>931</v>
      </c>
      <c r="B947" s="42">
        <v>11</v>
      </c>
      <c r="C947" s="42" t="s">
        <v>100</v>
      </c>
      <c r="D947" s="180"/>
      <c r="E947" s="180"/>
    </row>
    <row r="948" spans="1:5" ht="18.75" customHeight="1" x14ac:dyDescent="0.35">
      <c r="A948" s="42">
        <v>932</v>
      </c>
      <c r="B948" s="42">
        <v>11</v>
      </c>
      <c r="C948" s="42" t="s">
        <v>101</v>
      </c>
      <c r="D948" s="181"/>
      <c r="E948" s="181"/>
    </row>
    <row r="949" spans="1:5" ht="18.75" customHeight="1" x14ac:dyDescent="0.35">
      <c r="A949" s="42">
        <v>933</v>
      </c>
      <c r="B949" s="42">
        <v>11</v>
      </c>
      <c r="C949" s="42" t="s">
        <v>102</v>
      </c>
      <c r="D949" s="180"/>
      <c r="E949" s="180"/>
    </row>
    <row r="950" spans="1:5" ht="18.75" customHeight="1" x14ac:dyDescent="0.35">
      <c r="A950" s="42">
        <v>934</v>
      </c>
      <c r="B950" s="42">
        <v>11</v>
      </c>
      <c r="C950" s="42" t="s">
        <v>103</v>
      </c>
      <c r="D950" s="181"/>
      <c r="E950" s="181"/>
    </row>
    <row r="951" spans="1:5" ht="18.75" customHeight="1" x14ac:dyDescent="0.35">
      <c r="A951" s="42">
        <v>935</v>
      </c>
      <c r="B951" s="42">
        <v>11</v>
      </c>
      <c r="C951" s="42" t="s">
        <v>104</v>
      </c>
      <c r="D951" s="180"/>
      <c r="E951" s="180"/>
    </row>
    <row r="952" spans="1:5" ht="18.75" customHeight="1" x14ac:dyDescent="0.35">
      <c r="A952" s="42">
        <v>936</v>
      </c>
      <c r="B952" s="42">
        <v>12</v>
      </c>
      <c r="C952" s="43" t="s">
        <v>20</v>
      </c>
      <c r="D952" s="181"/>
      <c r="E952" s="181"/>
    </row>
    <row r="953" spans="1:5" ht="18.75" customHeight="1" x14ac:dyDescent="0.35">
      <c r="A953" s="42">
        <v>937</v>
      </c>
      <c r="B953" s="42">
        <v>12</v>
      </c>
      <c r="C953" s="42" t="s">
        <v>21</v>
      </c>
      <c r="D953" s="180"/>
      <c r="E953" s="180"/>
    </row>
    <row r="954" spans="1:5" ht="18.75" customHeight="1" x14ac:dyDescent="0.35">
      <c r="A954" s="42">
        <v>938</v>
      </c>
      <c r="B954" s="42">
        <v>12</v>
      </c>
      <c r="C954" s="42" t="s">
        <v>22</v>
      </c>
      <c r="D954" s="181"/>
      <c r="E954" s="181"/>
    </row>
    <row r="955" spans="1:5" ht="18.75" customHeight="1" x14ac:dyDescent="0.35">
      <c r="A955" s="42">
        <v>939</v>
      </c>
      <c r="B955" s="42">
        <v>12</v>
      </c>
      <c r="C955" s="42" t="s">
        <v>23</v>
      </c>
      <c r="D955" s="180"/>
      <c r="E955" s="180"/>
    </row>
    <row r="956" spans="1:5" ht="18.75" customHeight="1" x14ac:dyDescent="0.35">
      <c r="A956" s="42">
        <v>940</v>
      </c>
      <c r="B956" s="42">
        <v>12</v>
      </c>
      <c r="C956" s="42" t="s">
        <v>24</v>
      </c>
      <c r="D956" s="181"/>
      <c r="E956" s="181"/>
    </row>
    <row r="957" spans="1:5" ht="18.75" customHeight="1" x14ac:dyDescent="0.35">
      <c r="A957" s="42">
        <v>941</v>
      </c>
      <c r="B957" s="42">
        <v>12</v>
      </c>
      <c r="C957" s="42" t="s">
        <v>25</v>
      </c>
      <c r="D957" s="180"/>
      <c r="E957" s="180"/>
    </row>
    <row r="958" spans="1:5" ht="18.75" customHeight="1" x14ac:dyDescent="0.35">
      <c r="A958" s="42">
        <v>942</v>
      </c>
      <c r="B958" s="42">
        <v>12</v>
      </c>
      <c r="C958" s="42" t="s">
        <v>26</v>
      </c>
      <c r="D958" s="181"/>
      <c r="E958" s="181"/>
    </row>
    <row r="959" spans="1:5" ht="18.75" customHeight="1" x14ac:dyDescent="0.35">
      <c r="A959" s="42">
        <v>943</v>
      </c>
      <c r="B959" s="42">
        <v>12</v>
      </c>
      <c r="C959" s="42" t="s">
        <v>27</v>
      </c>
      <c r="D959" s="180"/>
      <c r="E959" s="180"/>
    </row>
    <row r="960" spans="1:5" ht="18.75" customHeight="1" x14ac:dyDescent="0.35">
      <c r="A960" s="42">
        <v>944</v>
      </c>
      <c r="B960" s="42">
        <v>12</v>
      </c>
      <c r="C960" s="42" t="s">
        <v>28</v>
      </c>
      <c r="D960" s="181"/>
      <c r="E960" s="181"/>
    </row>
    <row r="961" spans="1:5" ht="18.75" customHeight="1" x14ac:dyDescent="0.35">
      <c r="A961" s="42">
        <v>945</v>
      </c>
      <c r="B961" s="42">
        <v>12</v>
      </c>
      <c r="C961" s="42" t="s">
        <v>29</v>
      </c>
      <c r="D961" s="180"/>
      <c r="E961" s="180"/>
    </row>
    <row r="962" spans="1:5" ht="18.75" customHeight="1" x14ac:dyDescent="0.35">
      <c r="A962" s="42">
        <v>946</v>
      </c>
      <c r="B962" s="42">
        <v>12</v>
      </c>
      <c r="C962" s="42" t="s">
        <v>30</v>
      </c>
      <c r="D962" s="181"/>
      <c r="E962" s="181"/>
    </row>
    <row r="963" spans="1:5" ht="18.75" customHeight="1" x14ac:dyDescent="0.35">
      <c r="A963" s="42">
        <v>947</v>
      </c>
      <c r="B963" s="42">
        <v>12</v>
      </c>
      <c r="C963" s="42" t="s">
        <v>31</v>
      </c>
      <c r="D963" s="180"/>
      <c r="E963" s="180"/>
    </row>
    <row r="964" spans="1:5" ht="18.75" customHeight="1" x14ac:dyDescent="0.35">
      <c r="A964" s="42">
        <v>948</v>
      </c>
      <c r="B964" s="42">
        <v>12</v>
      </c>
      <c r="C964" s="42" t="s">
        <v>32</v>
      </c>
      <c r="D964" s="181"/>
      <c r="E964" s="181"/>
    </row>
    <row r="965" spans="1:5" ht="18.75" customHeight="1" x14ac:dyDescent="0.35">
      <c r="A965" s="42">
        <v>949</v>
      </c>
      <c r="B965" s="42">
        <v>12</v>
      </c>
      <c r="C965" s="42" t="s">
        <v>33</v>
      </c>
      <c r="D965" s="180"/>
      <c r="E965" s="180"/>
    </row>
    <row r="966" spans="1:5" ht="18.75" customHeight="1" x14ac:dyDescent="0.35">
      <c r="A966" s="42">
        <v>950</v>
      </c>
      <c r="B966" s="42">
        <v>12</v>
      </c>
      <c r="C966" s="42" t="s">
        <v>34</v>
      </c>
      <c r="D966" s="181"/>
      <c r="E966" s="181"/>
    </row>
    <row r="967" spans="1:5" ht="18.75" customHeight="1" x14ac:dyDescent="0.35">
      <c r="A967" s="42">
        <v>951</v>
      </c>
      <c r="B967" s="42">
        <v>12</v>
      </c>
      <c r="C967" s="42" t="s">
        <v>35</v>
      </c>
      <c r="D967" s="180"/>
      <c r="E967" s="180"/>
    </row>
    <row r="968" spans="1:5" ht="18.75" customHeight="1" x14ac:dyDescent="0.35">
      <c r="A968" s="42">
        <v>952</v>
      </c>
      <c r="B968" s="42">
        <v>12</v>
      </c>
      <c r="C968" s="42" t="s">
        <v>36</v>
      </c>
      <c r="D968" s="181"/>
      <c r="E968" s="181"/>
    </row>
    <row r="969" spans="1:5" ht="18.75" customHeight="1" x14ac:dyDescent="0.35">
      <c r="A969" s="42">
        <v>953</v>
      </c>
      <c r="B969" s="42">
        <v>12</v>
      </c>
      <c r="C969" s="42" t="s">
        <v>37</v>
      </c>
      <c r="D969" s="180"/>
      <c r="E969" s="180"/>
    </row>
    <row r="970" spans="1:5" ht="18.75" customHeight="1" x14ac:dyDescent="0.35">
      <c r="A970" s="42">
        <v>954</v>
      </c>
      <c r="B970" s="42">
        <v>12</v>
      </c>
      <c r="C970" s="42" t="s">
        <v>38</v>
      </c>
      <c r="D970" s="179"/>
      <c r="E970" s="179"/>
    </row>
    <row r="971" spans="1:5" ht="18.75" customHeight="1" x14ac:dyDescent="0.35">
      <c r="A971" s="42">
        <v>955</v>
      </c>
      <c r="B971" s="42">
        <v>12</v>
      </c>
      <c r="C971" s="42" t="s">
        <v>39</v>
      </c>
      <c r="D971" s="179"/>
      <c r="E971" s="179"/>
    </row>
    <row r="972" spans="1:5" ht="18.75" customHeight="1" x14ac:dyDescent="0.35">
      <c r="A972" s="42">
        <v>956</v>
      </c>
      <c r="B972" s="42">
        <v>12</v>
      </c>
      <c r="C972" s="42" t="s">
        <v>40</v>
      </c>
      <c r="D972" s="179"/>
      <c r="E972" s="179"/>
    </row>
    <row r="973" spans="1:5" ht="18.75" customHeight="1" x14ac:dyDescent="0.35">
      <c r="A973" s="42">
        <v>957</v>
      </c>
      <c r="B973" s="42">
        <v>12</v>
      </c>
      <c r="C973" s="42" t="s">
        <v>41</v>
      </c>
      <c r="D973" s="179"/>
      <c r="E973" s="179"/>
    </row>
    <row r="974" spans="1:5" ht="18.75" customHeight="1" x14ac:dyDescent="0.35">
      <c r="A974" s="42">
        <v>958</v>
      </c>
      <c r="B974" s="42">
        <v>12</v>
      </c>
      <c r="C974" s="42" t="s">
        <v>42</v>
      </c>
      <c r="D974" s="179"/>
      <c r="E974" s="179"/>
    </row>
    <row r="975" spans="1:5" ht="18.75" customHeight="1" x14ac:dyDescent="0.35">
      <c r="A975" s="42">
        <v>959</v>
      </c>
      <c r="B975" s="42">
        <v>12</v>
      </c>
      <c r="C975" s="42" t="s">
        <v>43</v>
      </c>
      <c r="D975" s="179"/>
      <c r="E975" s="179"/>
    </row>
    <row r="976" spans="1:5" ht="18.75" customHeight="1" x14ac:dyDescent="0.35">
      <c r="A976" s="42">
        <v>960</v>
      </c>
      <c r="B976" s="42">
        <v>12</v>
      </c>
      <c r="C976" s="42" t="s">
        <v>44</v>
      </c>
      <c r="D976" s="179"/>
      <c r="E976" s="179"/>
    </row>
    <row r="977" spans="1:5" ht="18.75" customHeight="1" x14ac:dyDescent="0.35">
      <c r="A977" s="42">
        <v>961</v>
      </c>
      <c r="B977" s="42">
        <v>12</v>
      </c>
      <c r="C977" s="42" t="s">
        <v>45</v>
      </c>
      <c r="D977" s="179"/>
      <c r="E977" s="179"/>
    </row>
    <row r="978" spans="1:5" ht="18.75" customHeight="1" x14ac:dyDescent="0.35">
      <c r="A978" s="42">
        <v>962</v>
      </c>
      <c r="B978" s="42">
        <v>12</v>
      </c>
      <c r="C978" s="42" t="s">
        <v>46</v>
      </c>
      <c r="D978" s="179"/>
      <c r="E978" s="179"/>
    </row>
    <row r="979" spans="1:5" ht="18.75" customHeight="1" x14ac:dyDescent="0.35">
      <c r="A979" s="42">
        <v>963</v>
      </c>
      <c r="B979" s="42">
        <v>12</v>
      </c>
      <c r="C979" s="42" t="s">
        <v>47</v>
      </c>
      <c r="D979" s="179"/>
      <c r="E979" s="179"/>
    </row>
    <row r="980" spans="1:5" ht="18.75" customHeight="1" x14ac:dyDescent="0.35">
      <c r="A980" s="42">
        <v>964</v>
      </c>
      <c r="B980" s="42">
        <v>12</v>
      </c>
      <c r="C980" s="42" t="s">
        <v>48</v>
      </c>
      <c r="D980" s="179"/>
      <c r="E980" s="179"/>
    </row>
    <row r="981" spans="1:5" ht="18.75" customHeight="1" x14ac:dyDescent="0.35">
      <c r="A981" s="42">
        <v>965</v>
      </c>
      <c r="B981" s="42">
        <v>12</v>
      </c>
      <c r="C981" s="42" t="s">
        <v>49</v>
      </c>
      <c r="D981" s="179"/>
      <c r="E981" s="179"/>
    </row>
    <row r="982" spans="1:5" ht="18.75" customHeight="1" x14ac:dyDescent="0.35">
      <c r="A982" s="42">
        <v>966</v>
      </c>
      <c r="B982" s="42">
        <v>12</v>
      </c>
      <c r="C982" s="42" t="s">
        <v>50</v>
      </c>
      <c r="D982" s="179"/>
      <c r="E982" s="179"/>
    </row>
    <row r="983" spans="1:5" ht="18.75" customHeight="1" x14ac:dyDescent="0.35">
      <c r="A983" s="42">
        <v>967</v>
      </c>
      <c r="B983" s="42">
        <v>12</v>
      </c>
      <c r="C983" s="42" t="s">
        <v>51</v>
      </c>
      <c r="D983" s="179"/>
      <c r="E983" s="179"/>
    </row>
    <row r="984" spans="1:5" ht="18.75" customHeight="1" x14ac:dyDescent="0.35">
      <c r="A984" s="42">
        <v>968</v>
      </c>
      <c r="B984" s="42">
        <v>12</v>
      </c>
      <c r="C984" s="42" t="s">
        <v>52</v>
      </c>
      <c r="D984" s="179"/>
      <c r="E984" s="179"/>
    </row>
    <row r="985" spans="1:5" ht="18.75" customHeight="1" x14ac:dyDescent="0.35">
      <c r="A985" s="42">
        <v>969</v>
      </c>
      <c r="B985" s="42">
        <v>12</v>
      </c>
      <c r="C985" s="42" t="s">
        <v>53</v>
      </c>
      <c r="D985" s="179"/>
      <c r="E985" s="179"/>
    </row>
    <row r="986" spans="1:5" ht="18.75" customHeight="1" x14ac:dyDescent="0.35">
      <c r="A986" s="42">
        <v>970</v>
      </c>
      <c r="B986" s="42">
        <v>12</v>
      </c>
      <c r="C986" s="42" t="s">
        <v>54</v>
      </c>
      <c r="D986" s="179"/>
      <c r="E986" s="179"/>
    </row>
    <row r="987" spans="1:5" ht="18.75" customHeight="1" x14ac:dyDescent="0.35">
      <c r="A987" s="42">
        <v>971</v>
      </c>
      <c r="B987" s="42">
        <v>12</v>
      </c>
      <c r="C987" s="42" t="s">
        <v>55</v>
      </c>
      <c r="D987" s="179"/>
      <c r="E987" s="179"/>
    </row>
    <row r="988" spans="1:5" ht="18.75" customHeight="1" x14ac:dyDescent="0.35">
      <c r="A988" s="42">
        <v>972</v>
      </c>
      <c r="B988" s="42">
        <v>12</v>
      </c>
      <c r="C988" s="42" t="s">
        <v>56</v>
      </c>
      <c r="D988" s="179"/>
      <c r="E988" s="179"/>
    </row>
    <row r="989" spans="1:5" ht="18.75" customHeight="1" x14ac:dyDescent="0.35">
      <c r="A989" s="42">
        <v>973</v>
      </c>
      <c r="B989" s="42">
        <v>12</v>
      </c>
      <c r="C989" s="42" t="s">
        <v>57</v>
      </c>
      <c r="D989" s="179"/>
      <c r="E989" s="179"/>
    </row>
    <row r="990" spans="1:5" ht="18.75" customHeight="1" x14ac:dyDescent="0.35">
      <c r="A990" s="42">
        <v>974</v>
      </c>
      <c r="B990" s="42">
        <v>12</v>
      </c>
      <c r="C990" s="42" t="s">
        <v>58</v>
      </c>
      <c r="D990" s="179"/>
      <c r="E990" s="179"/>
    </row>
    <row r="991" spans="1:5" ht="18.75" customHeight="1" x14ac:dyDescent="0.35">
      <c r="A991" s="42">
        <v>975</v>
      </c>
      <c r="B991" s="42">
        <v>12</v>
      </c>
      <c r="C991" s="42" t="s">
        <v>59</v>
      </c>
      <c r="D991" s="179"/>
      <c r="E991" s="179"/>
    </row>
    <row r="992" spans="1:5" ht="18.75" customHeight="1" x14ac:dyDescent="0.35">
      <c r="A992" s="42">
        <v>976</v>
      </c>
      <c r="B992" s="42">
        <v>12</v>
      </c>
      <c r="C992" s="42" t="s">
        <v>60</v>
      </c>
      <c r="D992" s="179"/>
      <c r="E992" s="179"/>
    </row>
    <row r="993" spans="1:5" ht="18.75" customHeight="1" x14ac:dyDescent="0.35">
      <c r="A993" s="42">
        <v>977</v>
      </c>
      <c r="B993" s="42">
        <v>12</v>
      </c>
      <c r="C993" s="42" t="s">
        <v>61</v>
      </c>
      <c r="D993" s="179"/>
      <c r="E993" s="179"/>
    </row>
    <row r="994" spans="1:5" ht="18.75" customHeight="1" x14ac:dyDescent="0.35">
      <c r="A994" s="42">
        <v>978</v>
      </c>
      <c r="B994" s="42">
        <v>12</v>
      </c>
      <c r="C994" s="42" t="s">
        <v>62</v>
      </c>
      <c r="D994" s="179"/>
      <c r="E994" s="179"/>
    </row>
    <row r="995" spans="1:5" ht="18.75" customHeight="1" x14ac:dyDescent="0.35">
      <c r="A995" s="42">
        <v>979</v>
      </c>
      <c r="B995" s="42">
        <v>12</v>
      </c>
      <c r="C995" s="42" t="s">
        <v>63</v>
      </c>
      <c r="D995" s="179"/>
      <c r="E995" s="179"/>
    </row>
    <row r="996" spans="1:5" ht="18.75" customHeight="1" x14ac:dyDescent="0.35">
      <c r="A996" s="42">
        <v>980</v>
      </c>
      <c r="B996" s="42">
        <v>12</v>
      </c>
      <c r="C996" s="42" t="s">
        <v>64</v>
      </c>
      <c r="D996" s="179"/>
      <c r="E996" s="179"/>
    </row>
    <row r="997" spans="1:5" ht="18.75" customHeight="1" x14ac:dyDescent="0.35">
      <c r="A997" s="42">
        <v>981</v>
      </c>
      <c r="B997" s="42">
        <v>12</v>
      </c>
      <c r="C997" s="42" t="s">
        <v>65</v>
      </c>
      <c r="D997" s="179"/>
      <c r="E997" s="179"/>
    </row>
    <row r="998" spans="1:5" ht="18.75" customHeight="1" x14ac:dyDescent="0.35">
      <c r="A998" s="42">
        <v>982</v>
      </c>
      <c r="B998" s="42">
        <v>12</v>
      </c>
      <c r="C998" s="42" t="s">
        <v>66</v>
      </c>
      <c r="D998" s="179"/>
      <c r="E998" s="179"/>
    </row>
    <row r="999" spans="1:5" ht="18.75" customHeight="1" x14ac:dyDescent="0.35">
      <c r="A999" s="42">
        <v>983</v>
      </c>
      <c r="B999" s="42">
        <v>12</v>
      </c>
      <c r="C999" s="42" t="s">
        <v>67</v>
      </c>
      <c r="D999" s="179"/>
      <c r="E999" s="179"/>
    </row>
    <row r="1000" spans="1:5" ht="18.75" customHeight="1" x14ac:dyDescent="0.35">
      <c r="A1000" s="42">
        <v>984</v>
      </c>
      <c r="B1000" s="42">
        <v>12</v>
      </c>
      <c r="C1000" s="42" t="s">
        <v>68</v>
      </c>
      <c r="D1000" s="179"/>
      <c r="E1000" s="179"/>
    </row>
    <row r="1001" spans="1:5" ht="18.75" customHeight="1" x14ac:dyDescent="0.35">
      <c r="A1001" s="42">
        <v>985</v>
      </c>
      <c r="B1001" s="42">
        <v>12</v>
      </c>
      <c r="C1001" s="42" t="s">
        <v>69</v>
      </c>
      <c r="D1001" s="179"/>
      <c r="E1001" s="179"/>
    </row>
    <row r="1002" spans="1:5" ht="18.75" customHeight="1" x14ac:dyDescent="0.35">
      <c r="A1002" s="42">
        <v>986</v>
      </c>
      <c r="B1002" s="42">
        <v>12</v>
      </c>
      <c r="C1002" s="42" t="s">
        <v>70</v>
      </c>
      <c r="D1002" s="179"/>
      <c r="E1002" s="179"/>
    </row>
    <row r="1003" spans="1:5" ht="18.75" customHeight="1" x14ac:dyDescent="0.35">
      <c r="A1003" s="42">
        <v>987</v>
      </c>
      <c r="B1003" s="42">
        <v>12</v>
      </c>
      <c r="C1003" s="42" t="s">
        <v>71</v>
      </c>
      <c r="D1003" s="179"/>
      <c r="E1003" s="179"/>
    </row>
    <row r="1004" spans="1:5" ht="18.75" customHeight="1" x14ac:dyDescent="0.35">
      <c r="A1004" s="42">
        <v>988</v>
      </c>
      <c r="B1004" s="42">
        <v>12</v>
      </c>
      <c r="C1004" s="42" t="s">
        <v>72</v>
      </c>
      <c r="D1004" s="179"/>
      <c r="E1004" s="179"/>
    </row>
    <row r="1005" spans="1:5" ht="18.75" customHeight="1" x14ac:dyDescent="0.35">
      <c r="A1005" s="42">
        <v>989</v>
      </c>
      <c r="B1005" s="42">
        <v>12</v>
      </c>
      <c r="C1005" s="42" t="s">
        <v>73</v>
      </c>
      <c r="D1005" s="179"/>
      <c r="E1005" s="179"/>
    </row>
    <row r="1006" spans="1:5" ht="18.75" customHeight="1" x14ac:dyDescent="0.35">
      <c r="A1006" s="42">
        <v>990</v>
      </c>
      <c r="B1006" s="42">
        <v>12</v>
      </c>
      <c r="C1006" s="42" t="s">
        <v>74</v>
      </c>
      <c r="D1006" s="179"/>
      <c r="E1006" s="179"/>
    </row>
    <row r="1007" spans="1:5" ht="18.75" customHeight="1" x14ac:dyDescent="0.35">
      <c r="A1007" s="42">
        <v>991</v>
      </c>
      <c r="B1007" s="42">
        <v>12</v>
      </c>
      <c r="C1007" s="42" t="s">
        <v>75</v>
      </c>
      <c r="D1007" s="179"/>
      <c r="E1007" s="179"/>
    </row>
    <row r="1008" spans="1:5" ht="18.75" customHeight="1" x14ac:dyDescent="0.35">
      <c r="A1008" s="42">
        <v>992</v>
      </c>
      <c r="B1008" s="42">
        <v>12</v>
      </c>
      <c r="C1008" s="42" t="s">
        <v>76</v>
      </c>
      <c r="D1008" s="179"/>
      <c r="E1008" s="179"/>
    </row>
    <row r="1009" spans="1:5" ht="18.75" customHeight="1" x14ac:dyDescent="0.35">
      <c r="A1009" s="42">
        <v>993</v>
      </c>
      <c r="B1009" s="42">
        <v>12</v>
      </c>
      <c r="C1009" s="42" t="s">
        <v>77</v>
      </c>
      <c r="D1009" s="179"/>
      <c r="E1009" s="179"/>
    </row>
    <row r="1010" spans="1:5" ht="18.75" customHeight="1" x14ac:dyDescent="0.35">
      <c r="A1010" s="42">
        <v>994</v>
      </c>
      <c r="B1010" s="42">
        <v>12</v>
      </c>
      <c r="C1010" s="42" t="s">
        <v>78</v>
      </c>
      <c r="D1010" s="179"/>
      <c r="E1010" s="179"/>
    </row>
    <row r="1011" spans="1:5" ht="18.75" customHeight="1" x14ac:dyDescent="0.35">
      <c r="A1011" s="42">
        <v>995</v>
      </c>
      <c r="B1011" s="42">
        <v>12</v>
      </c>
      <c r="C1011" s="42" t="s">
        <v>79</v>
      </c>
      <c r="D1011" s="179"/>
      <c r="E1011" s="179"/>
    </row>
    <row r="1012" spans="1:5" ht="18.75" customHeight="1" x14ac:dyDescent="0.35">
      <c r="A1012" s="42">
        <v>996</v>
      </c>
      <c r="B1012" s="42">
        <v>12</v>
      </c>
      <c r="C1012" s="42" t="s">
        <v>80</v>
      </c>
      <c r="D1012" s="179"/>
      <c r="E1012" s="179"/>
    </row>
    <row r="1013" spans="1:5" ht="18.75" customHeight="1" x14ac:dyDescent="0.35">
      <c r="A1013" s="42">
        <v>997</v>
      </c>
      <c r="B1013" s="42">
        <v>12</v>
      </c>
      <c r="C1013" s="42" t="s">
        <v>81</v>
      </c>
      <c r="D1013" s="179"/>
      <c r="E1013" s="179"/>
    </row>
    <row r="1014" spans="1:5" ht="18.75" customHeight="1" x14ac:dyDescent="0.35">
      <c r="A1014" s="42">
        <v>998</v>
      </c>
      <c r="B1014" s="42">
        <v>12</v>
      </c>
      <c r="C1014" s="42" t="s">
        <v>82</v>
      </c>
      <c r="D1014" s="179"/>
      <c r="E1014" s="179"/>
    </row>
    <row r="1015" spans="1:5" ht="18.75" customHeight="1" x14ac:dyDescent="0.35">
      <c r="A1015" s="42">
        <v>999</v>
      </c>
      <c r="B1015" s="42">
        <v>12</v>
      </c>
      <c r="C1015" s="42" t="s">
        <v>83</v>
      </c>
      <c r="D1015" s="179"/>
      <c r="E1015" s="179"/>
    </row>
    <row r="1016" spans="1:5" ht="18.75" customHeight="1" x14ac:dyDescent="0.35">
      <c r="A1016" s="42">
        <v>1000</v>
      </c>
      <c r="B1016" s="42">
        <v>12</v>
      </c>
      <c r="C1016" s="42" t="s">
        <v>84</v>
      </c>
      <c r="D1016" s="179"/>
      <c r="E1016" s="179"/>
    </row>
    <row r="1017" spans="1:5" ht="18.75" customHeight="1" x14ac:dyDescent="0.35">
      <c r="A1017" s="42">
        <v>1001</v>
      </c>
      <c r="B1017" s="42">
        <v>12</v>
      </c>
      <c r="C1017" s="42" t="s">
        <v>85</v>
      </c>
      <c r="D1017" s="179"/>
      <c r="E1017" s="179"/>
    </row>
    <row r="1018" spans="1:5" ht="18.75" customHeight="1" x14ac:dyDescent="0.35">
      <c r="A1018" s="42">
        <v>1002</v>
      </c>
      <c r="B1018" s="42">
        <v>12</v>
      </c>
      <c r="C1018" s="42" t="s">
        <v>86</v>
      </c>
      <c r="D1018" s="179"/>
      <c r="E1018" s="179"/>
    </row>
    <row r="1019" spans="1:5" ht="18.75" customHeight="1" x14ac:dyDescent="0.35">
      <c r="A1019" s="42">
        <v>1003</v>
      </c>
      <c r="B1019" s="42">
        <v>12</v>
      </c>
      <c r="C1019" s="42" t="s">
        <v>87</v>
      </c>
      <c r="D1019" s="179"/>
      <c r="E1019" s="179"/>
    </row>
    <row r="1020" spans="1:5" ht="18.75" customHeight="1" x14ac:dyDescent="0.35">
      <c r="A1020" s="42">
        <v>1004</v>
      </c>
      <c r="B1020" s="42">
        <v>12</v>
      </c>
      <c r="C1020" s="42" t="s">
        <v>88</v>
      </c>
      <c r="D1020" s="179"/>
      <c r="E1020" s="179"/>
    </row>
    <row r="1021" spans="1:5" ht="18.75" customHeight="1" x14ac:dyDescent="0.35">
      <c r="A1021" s="42">
        <v>1005</v>
      </c>
      <c r="B1021" s="42">
        <v>12</v>
      </c>
      <c r="C1021" s="42" t="s">
        <v>89</v>
      </c>
      <c r="D1021" s="179"/>
      <c r="E1021" s="179"/>
    </row>
    <row r="1022" spans="1:5" ht="18.75" customHeight="1" x14ac:dyDescent="0.35">
      <c r="A1022" s="42">
        <v>1006</v>
      </c>
      <c r="B1022" s="42">
        <v>12</v>
      </c>
      <c r="C1022" s="42" t="s">
        <v>90</v>
      </c>
      <c r="D1022" s="179"/>
      <c r="E1022" s="179"/>
    </row>
    <row r="1023" spans="1:5" ht="18.75" customHeight="1" x14ac:dyDescent="0.35">
      <c r="A1023" s="42">
        <v>1007</v>
      </c>
      <c r="B1023" s="42">
        <v>12</v>
      </c>
      <c r="C1023" s="42" t="s">
        <v>91</v>
      </c>
      <c r="D1023" s="179"/>
      <c r="E1023" s="179"/>
    </row>
    <row r="1024" spans="1:5" ht="18.75" customHeight="1" x14ac:dyDescent="0.35">
      <c r="A1024" s="42">
        <v>1008</v>
      </c>
      <c r="B1024" s="42">
        <v>12</v>
      </c>
      <c r="C1024" s="42" t="s">
        <v>92</v>
      </c>
      <c r="D1024" s="179"/>
      <c r="E1024" s="179"/>
    </row>
    <row r="1025" spans="1:5" ht="18.75" customHeight="1" x14ac:dyDescent="0.35">
      <c r="A1025" s="42">
        <v>1009</v>
      </c>
      <c r="B1025" s="42">
        <v>12</v>
      </c>
      <c r="C1025" s="42" t="s">
        <v>93</v>
      </c>
      <c r="D1025" s="179"/>
      <c r="E1025" s="179"/>
    </row>
    <row r="1026" spans="1:5" ht="18.75" customHeight="1" x14ac:dyDescent="0.35">
      <c r="A1026" s="42">
        <v>1010</v>
      </c>
      <c r="B1026" s="42">
        <v>12</v>
      </c>
      <c r="C1026" s="42" t="s">
        <v>94</v>
      </c>
      <c r="D1026" s="179"/>
      <c r="E1026" s="179"/>
    </row>
    <row r="1027" spans="1:5" ht="18.75" customHeight="1" x14ac:dyDescent="0.35">
      <c r="A1027" s="42">
        <v>1011</v>
      </c>
      <c r="B1027" s="42">
        <v>12</v>
      </c>
      <c r="C1027" s="42" t="s">
        <v>95</v>
      </c>
      <c r="D1027" s="179"/>
      <c r="E1027" s="179"/>
    </row>
    <row r="1028" spans="1:5" ht="18.75" customHeight="1" x14ac:dyDescent="0.35">
      <c r="A1028" s="42">
        <v>1012</v>
      </c>
      <c r="B1028" s="42">
        <v>12</v>
      </c>
      <c r="C1028" s="42" t="s">
        <v>96</v>
      </c>
      <c r="D1028" s="179"/>
      <c r="E1028" s="179"/>
    </row>
    <row r="1029" spans="1:5" ht="18.75" customHeight="1" x14ac:dyDescent="0.35">
      <c r="A1029" s="42">
        <v>1013</v>
      </c>
      <c r="B1029" s="42">
        <v>12</v>
      </c>
      <c r="C1029" s="42" t="s">
        <v>97</v>
      </c>
      <c r="D1029" s="179"/>
      <c r="E1029" s="179"/>
    </row>
    <row r="1030" spans="1:5" ht="18.75" customHeight="1" x14ac:dyDescent="0.35">
      <c r="A1030" s="42">
        <v>1014</v>
      </c>
      <c r="B1030" s="42">
        <v>12</v>
      </c>
      <c r="C1030" s="42" t="s">
        <v>98</v>
      </c>
      <c r="D1030" s="179"/>
      <c r="E1030" s="179"/>
    </row>
    <row r="1031" spans="1:5" ht="18.75" customHeight="1" x14ac:dyDescent="0.35">
      <c r="A1031" s="42">
        <v>1015</v>
      </c>
      <c r="B1031" s="42">
        <v>12</v>
      </c>
      <c r="C1031" s="42" t="s">
        <v>99</v>
      </c>
      <c r="D1031" s="179"/>
      <c r="E1031" s="179"/>
    </row>
    <row r="1032" spans="1:5" ht="18.75" customHeight="1" x14ac:dyDescent="0.35">
      <c r="A1032" s="42">
        <v>1016</v>
      </c>
      <c r="B1032" s="42">
        <v>12</v>
      </c>
      <c r="C1032" s="42" t="s">
        <v>100</v>
      </c>
      <c r="D1032" s="179"/>
      <c r="E1032" s="179"/>
    </row>
    <row r="1033" spans="1:5" ht="18.75" customHeight="1" x14ac:dyDescent="0.35">
      <c r="A1033" s="42">
        <v>1017</v>
      </c>
      <c r="B1033" s="42">
        <v>12</v>
      </c>
      <c r="C1033" s="42" t="s">
        <v>101</v>
      </c>
      <c r="D1033" s="179"/>
      <c r="E1033" s="179"/>
    </row>
    <row r="1034" spans="1:5" ht="18.75" customHeight="1" x14ac:dyDescent="0.35">
      <c r="A1034" s="42">
        <v>1018</v>
      </c>
      <c r="B1034" s="42">
        <v>12</v>
      </c>
      <c r="C1034" s="42" t="s">
        <v>102</v>
      </c>
      <c r="D1034" s="179"/>
      <c r="E1034" s="179"/>
    </row>
    <row r="1035" spans="1:5" ht="18.75" customHeight="1" x14ac:dyDescent="0.35">
      <c r="A1035" s="42">
        <v>1019</v>
      </c>
      <c r="B1035" s="42">
        <v>12</v>
      </c>
      <c r="C1035" s="42" t="s">
        <v>103</v>
      </c>
      <c r="D1035" s="179"/>
      <c r="E1035" s="179"/>
    </row>
    <row r="1036" spans="1:5" ht="18.75" customHeight="1" x14ac:dyDescent="0.35">
      <c r="A1036" s="42">
        <v>1020</v>
      </c>
      <c r="B1036" s="42">
        <v>12</v>
      </c>
      <c r="C1036" s="42" t="s">
        <v>104</v>
      </c>
      <c r="D1036" s="179"/>
      <c r="E1036" s="179"/>
    </row>
    <row r="1037" spans="1:5" ht="18.75" customHeight="1" x14ac:dyDescent="0.35">
      <c r="A1037" s="42">
        <v>1021</v>
      </c>
      <c r="B1037" s="42">
        <v>13</v>
      </c>
      <c r="C1037" s="43" t="s">
        <v>20</v>
      </c>
      <c r="D1037" s="179"/>
      <c r="E1037" s="179"/>
    </row>
    <row r="1038" spans="1:5" ht="18.75" customHeight="1" x14ac:dyDescent="0.35">
      <c r="A1038" s="42">
        <v>1022</v>
      </c>
      <c r="B1038" s="42">
        <v>13</v>
      </c>
      <c r="C1038" s="42" t="s">
        <v>21</v>
      </c>
      <c r="D1038" s="179"/>
      <c r="E1038" s="179"/>
    </row>
    <row r="1039" spans="1:5" ht="18.75" customHeight="1" x14ac:dyDescent="0.35">
      <c r="A1039" s="42">
        <v>1023</v>
      </c>
      <c r="B1039" s="42">
        <v>13</v>
      </c>
      <c r="C1039" s="42" t="s">
        <v>22</v>
      </c>
      <c r="D1039" s="179"/>
      <c r="E1039" s="179"/>
    </row>
    <row r="1040" spans="1:5" ht="18.75" customHeight="1" x14ac:dyDescent="0.35">
      <c r="A1040" s="42">
        <v>1024</v>
      </c>
      <c r="B1040" s="42">
        <v>13</v>
      </c>
      <c r="C1040" s="42" t="s">
        <v>23</v>
      </c>
      <c r="D1040" s="179"/>
      <c r="E1040" s="179"/>
    </row>
    <row r="1041" spans="1:5" ht="18.75" customHeight="1" x14ac:dyDescent="0.35">
      <c r="A1041" s="42">
        <v>1025</v>
      </c>
      <c r="B1041" s="42">
        <v>13</v>
      </c>
      <c r="C1041" s="42" t="s">
        <v>24</v>
      </c>
      <c r="D1041" s="179"/>
      <c r="E1041" s="179"/>
    </row>
    <row r="1042" spans="1:5" ht="18.75" customHeight="1" x14ac:dyDescent="0.35">
      <c r="A1042" s="42">
        <v>1026</v>
      </c>
      <c r="B1042" s="42">
        <v>13</v>
      </c>
      <c r="C1042" s="42" t="s">
        <v>25</v>
      </c>
      <c r="D1042" s="179"/>
      <c r="E1042" s="179"/>
    </row>
    <row r="1043" spans="1:5" ht="18.75" customHeight="1" x14ac:dyDescent="0.35">
      <c r="A1043" s="42">
        <v>1027</v>
      </c>
      <c r="B1043" s="42">
        <v>13</v>
      </c>
      <c r="C1043" s="42" t="s">
        <v>26</v>
      </c>
      <c r="D1043" s="179"/>
      <c r="E1043" s="179"/>
    </row>
    <row r="1044" spans="1:5" ht="18.75" customHeight="1" x14ac:dyDescent="0.35">
      <c r="A1044" s="42">
        <v>1028</v>
      </c>
      <c r="B1044" s="42">
        <v>13</v>
      </c>
      <c r="C1044" s="42" t="s">
        <v>27</v>
      </c>
      <c r="D1044" s="179"/>
      <c r="E1044" s="179"/>
    </row>
    <row r="1045" spans="1:5" ht="18.75" customHeight="1" x14ac:dyDescent="0.35">
      <c r="A1045" s="42">
        <v>1029</v>
      </c>
      <c r="B1045" s="42">
        <v>13</v>
      </c>
      <c r="C1045" s="42" t="s">
        <v>28</v>
      </c>
      <c r="D1045" s="179"/>
      <c r="E1045" s="179"/>
    </row>
    <row r="1046" spans="1:5" ht="18.75" customHeight="1" x14ac:dyDescent="0.35">
      <c r="A1046" s="42">
        <v>1030</v>
      </c>
      <c r="B1046" s="42">
        <v>13</v>
      </c>
      <c r="C1046" s="42" t="s">
        <v>29</v>
      </c>
      <c r="D1046" s="179"/>
      <c r="E1046" s="179"/>
    </row>
    <row r="1047" spans="1:5" ht="18.75" customHeight="1" x14ac:dyDescent="0.35">
      <c r="A1047" s="42">
        <v>1031</v>
      </c>
      <c r="B1047" s="42">
        <v>13</v>
      </c>
      <c r="C1047" s="42" t="s">
        <v>30</v>
      </c>
      <c r="D1047" s="179"/>
      <c r="E1047" s="179"/>
    </row>
    <row r="1048" spans="1:5" ht="18.75" customHeight="1" x14ac:dyDescent="0.35">
      <c r="A1048" s="42">
        <v>1032</v>
      </c>
      <c r="B1048" s="42">
        <v>13</v>
      </c>
      <c r="C1048" s="42" t="s">
        <v>31</v>
      </c>
      <c r="D1048" s="179"/>
      <c r="E1048" s="179"/>
    </row>
    <row r="1049" spans="1:5" ht="18.75" customHeight="1" x14ac:dyDescent="0.35">
      <c r="A1049" s="42">
        <v>1033</v>
      </c>
      <c r="B1049" s="42">
        <v>13</v>
      </c>
      <c r="C1049" s="42" t="s">
        <v>32</v>
      </c>
      <c r="D1049" s="179"/>
      <c r="E1049" s="179"/>
    </row>
    <row r="1050" spans="1:5" ht="18.75" customHeight="1" x14ac:dyDescent="0.35">
      <c r="A1050" s="42">
        <v>1034</v>
      </c>
      <c r="B1050" s="42">
        <v>13</v>
      </c>
      <c r="C1050" s="42" t="s">
        <v>33</v>
      </c>
      <c r="D1050" s="179"/>
      <c r="E1050" s="179"/>
    </row>
    <row r="1051" spans="1:5" ht="18.75" customHeight="1" x14ac:dyDescent="0.35">
      <c r="A1051" s="42">
        <v>1035</v>
      </c>
      <c r="B1051" s="42">
        <v>13</v>
      </c>
      <c r="C1051" s="42" t="s">
        <v>34</v>
      </c>
      <c r="D1051" s="179"/>
      <c r="E1051" s="179"/>
    </row>
    <row r="1052" spans="1:5" ht="18.75" customHeight="1" x14ac:dyDescent="0.35">
      <c r="A1052" s="42">
        <v>1036</v>
      </c>
      <c r="B1052" s="42">
        <v>13</v>
      </c>
      <c r="C1052" s="42" t="s">
        <v>35</v>
      </c>
      <c r="D1052" s="179"/>
      <c r="E1052" s="179"/>
    </row>
    <row r="1053" spans="1:5" ht="18.75" customHeight="1" x14ac:dyDescent="0.35">
      <c r="A1053" s="42">
        <v>1037</v>
      </c>
      <c r="B1053" s="42">
        <v>13</v>
      </c>
      <c r="C1053" s="42" t="s">
        <v>36</v>
      </c>
      <c r="D1053" s="179"/>
      <c r="E1053" s="179"/>
    </row>
    <row r="1054" spans="1:5" ht="18.75" customHeight="1" x14ac:dyDescent="0.35">
      <c r="A1054" s="42">
        <v>1038</v>
      </c>
      <c r="B1054" s="42">
        <v>13</v>
      </c>
      <c r="C1054" s="42" t="s">
        <v>37</v>
      </c>
      <c r="D1054" s="179"/>
      <c r="E1054" s="179"/>
    </row>
    <row r="1055" spans="1:5" ht="18.75" customHeight="1" x14ac:dyDescent="0.35">
      <c r="A1055" s="42">
        <v>1039</v>
      </c>
      <c r="B1055" s="42">
        <v>13</v>
      </c>
      <c r="C1055" s="42" t="s">
        <v>38</v>
      </c>
      <c r="D1055" s="179"/>
      <c r="E1055" s="179"/>
    </row>
    <row r="1056" spans="1:5" ht="18.75" customHeight="1" x14ac:dyDescent="0.35">
      <c r="A1056" s="42">
        <v>1040</v>
      </c>
      <c r="B1056" s="42">
        <v>13</v>
      </c>
      <c r="C1056" s="42" t="s">
        <v>39</v>
      </c>
      <c r="D1056" s="179"/>
      <c r="E1056" s="179"/>
    </row>
    <row r="1057" spans="1:5" ht="18.75" customHeight="1" x14ac:dyDescent="0.35">
      <c r="A1057" s="42">
        <v>1041</v>
      </c>
      <c r="B1057" s="42">
        <v>13</v>
      </c>
      <c r="C1057" s="42" t="s">
        <v>40</v>
      </c>
      <c r="D1057" s="179"/>
      <c r="E1057" s="179"/>
    </row>
    <row r="1058" spans="1:5" ht="18.75" customHeight="1" x14ac:dyDescent="0.35">
      <c r="A1058" s="42">
        <v>1042</v>
      </c>
      <c r="B1058" s="42">
        <v>13</v>
      </c>
      <c r="C1058" s="42" t="s">
        <v>41</v>
      </c>
      <c r="D1058" s="179"/>
      <c r="E1058" s="179"/>
    </row>
    <row r="1059" spans="1:5" ht="18.75" customHeight="1" x14ac:dyDescent="0.35">
      <c r="A1059" s="42">
        <v>1043</v>
      </c>
      <c r="B1059" s="42">
        <v>13</v>
      </c>
      <c r="C1059" s="42" t="s">
        <v>42</v>
      </c>
      <c r="D1059" s="179"/>
      <c r="E1059" s="179"/>
    </row>
    <row r="1060" spans="1:5" ht="18.75" customHeight="1" x14ac:dyDescent="0.35">
      <c r="A1060" s="42">
        <v>1044</v>
      </c>
      <c r="B1060" s="42">
        <v>13</v>
      </c>
      <c r="C1060" s="42" t="s">
        <v>43</v>
      </c>
      <c r="D1060" s="179"/>
      <c r="E1060" s="179"/>
    </row>
    <row r="1061" spans="1:5" ht="18.75" customHeight="1" x14ac:dyDescent="0.35">
      <c r="A1061" s="42">
        <v>1045</v>
      </c>
      <c r="B1061" s="42">
        <v>13</v>
      </c>
      <c r="C1061" s="42" t="s">
        <v>44</v>
      </c>
      <c r="D1061" s="179"/>
      <c r="E1061" s="179"/>
    </row>
    <row r="1062" spans="1:5" ht="18.75" customHeight="1" x14ac:dyDescent="0.35">
      <c r="A1062" s="42">
        <v>1046</v>
      </c>
      <c r="B1062" s="42">
        <v>13</v>
      </c>
      <c r="C1062" s="42" t="s">
        <v>45</v>
      </c>
      <c r="D1062" s="179"/>
      <c r="E1062" s="179"/>
    </row>
    <row r="1063" spans="1:5" ht="18.75" customHeight="1" x14ac:dyDescent="0.35">
      <c r="A1063" s="42">
        <v>1047</v>
      </c>
      <c r="B1063" s="42">
        <v>13</v>
      </c>
      <c r="C1063" s="42" t="s">
        <v>46</v>
      </c>
      <c r="D1063" s="179"/>
      <c r="E1063" s="179"/>
    </row>
    <row r="1064" spans="1:5" ht="18.75" customHeight="1" x14ac:dyDescent="0.35">
      <c r="A1064" s="42">
        <v>1048</v>
      </c>
      <c r="B1064" s="42">
        <v>13</v>
      </c>
      <c r="C1064" s="42" t="s">
        <v>47</v>
      </c>
      <c r="D1064" s="179"/>
      <c r="E1064" s="179"/>
    </row>
    <row r="1065" spans="1:5" ht="18.75" customHeight="1" x14ac:dyDescent="0.35">
      <c r="A1065" s="42">
        <v>1049</v>
      </c>
      <c r="B1065" s="42">
        <v>13</v>
      </c>
      <c r="C1065" s="42" t="s">
        <v>48</v>
      </c>
      <c r="D1065" s="179"/>
      <c r="E1065" s="179"/>
    </row>
    <row r="1066" spans="1:5" ht="18.75" customHeight="1" x14ac:dyDescent="0.35">
      <c r="A1066" s="42">
        <v>1050</v>
      </c>
      <c r="B1066" s="42">
        <v>13</v>
      </c>
      <c r="C1066" s="42" t="s">
        <v>49</v>
      </c>
      <c r="D1066" s="179"/>
      <c r="E1066" s="179"/>
    </row>
    <row r="1067" spans="1:5" ht="18.75" customHeight="1" x14ac:dyDescent="0.35">
      <c r="A1067" s="42">
        <v>1051</v>
      </c>
      <c r="B1067" s="42">
        <v>13</v>
      </c>
      <c r="C1067" s="42" t="s">
        <v>50</v>
      </c>
      <c r="D1067" s="179"/>
      <c r="E1067" s="179"/>
    </row>
    <row r="1068" spans="1:5" ht="18.75" customHeight="1" x14ac:dyDescent="0.35">
      <c r="A1068" s="42">
        <v>1052</v>
      </c>
      <c r="B1068" s="42">
        <v>13</v>
      </c>
      <c r="C1068" s="42" t="s">
        <v>51</v>
      </c>
      <c r="D1068" s="179"/>
      <c r="E1068" s="179"/>
    </row>
    <row r="1069" spans="1:5" ht="18.75" customHeight="1" x14ac:dyDescent="0.35">
      <c r="A1069" s="42">
        <v>1053</v>
      </c>
      <c r="B1069" s="42">
        <v>13</v>
      </c>
      <c r="C1069" s="42" t="s">
        <v>52</v>
      </c>
      <c r="D1069" s="179"/>
      <c r="E1069" s="179"/>
    </row>
    <row r="1070" spans="1:5" ht="18.75" customHeight="1" x14ac:dyDescent="0.35">
      <c r="A1070" s="42">
        <v>1054</v>
      </c>
      <c r="B1070" s="42">
        <v>13</v>
      </c>
      <c r="C1070" s="42" t="s">
        <v>53</v>
      </c>
      <c r="D1070" s="179"/>
      <c r="E1070" s="179"/>
    </row>
    <row r="1071" spans="1:5" ht="18.75" customHeight="1" x14ac:dyDescent="0.35">
      <c r="A1071" s="42">
        <v>1055</v>
      </c>
      <c r="B1071" s="42">
        <v>13</v>
      </c>
      <c r="C1071" s="42" t="s">
        <v>54</v>
      </c>
      <c r="D1071" s="179"/>
      <c r="E1071" s="179"/>
    </row>
    <row r="1072" spans="1:5" ht="18.75" customHeight="1" x14ac:dyDescent="0.35">
      <c r="A1072" s="42">
        <v>1056</v>
      </c>
      <c r="B1072" s="42">
        <v>13</v>
      </c>
      <c r="C1072" s="42" t="s">
        <v>55</v>
      </c>
      <c r="D1072" s="179"/>
      <c r="E1072" s="179"/>
    </row>
    <row r="1073" spans="1:5" ht="18.75" customHeight="1" x14ac:dyDescent="0.35">
      <c r="A1073" s="42">
        <v>1057</v>
      </c>
      <c r="B1073" s="42">
        <v>13</v>
      </c>
      <c r="C1073" s="42" t="s">
        <v>56</v>
      </c>
      <c r="D1073" s="179"/>
      <c r="E1073" s="179"/>
    </row>
    <row r="1074" spans="1:5" ht="18.75" customHeight="1" x14ac:dyDescent="0.35">
      <c r="A1074" s="42">
        <v>1058</v>
      </c>
      <c r="B1074" s="42">
        <v>13</v>
      </c>
      <c r="C1074" s="42" t="s">
        <v>57</v>
      </c>
      <c r="D1074" s="179"/>
      <c r="E1074" s="179"/>
    </row>
    <row r="1075" spans="1:5" ht="18.75" customHeight="1" x14ac:dyDescent="0.35">
      <c r="A1075" s="42">
        <v>1059</v>
      </c>
      <c r="B1075" s="42">
        <v>13</v>
      </c>
      <c r="C1075" s="42" t="s">
        <v>58</v>
      </c>
      <c r="D1075" s="179"/>
      <c r="E1075" s="179"/>
    </row>
    <row r="1076" spans="1:5" ht="18.75" customHeight="1" x14ac:dyDescent="0.35">
      <c r="A1076" s="42">
        <v>1060</v>
      </c>
      <c r="B1076" s="42">
        <v>13</v>
      </c>
      <c r="C1076" s="42" t="s">
        <v>59</v>
      </c>
      <c r="D1076" s="179"/>
      <c r="E1076" s="179"/>
    </row>
    <row r="1077" spans="1:5" ht="18.75" customHeight="1" x14ac:dyDescent="0.35">
      <c r="A1077" s="42">
        <v>1061</v>
      </c>
      <c r="B1077" s="42">
        <v>13</v>
      </c>
      <c r="C1077" s="42" t="s">
        <v>60</v>
      </c>
      <c r="D1077" s="179"/>
      <c r="E1077" s="179"/>
    </row>
    <row r="1078" spans="1:5" ht="18.75" customHeight="1" x14ac:dyDescent="0.35">
      <c r="A1078" s="42">
        <v>1062</v>
      </c>
      <c r="B1078" s="42">
        <v>13</v>
      </c>
      <c r="C1078" s="42" t="s">
        <v>61</v>
      </c>
      <c r="D1078" s="179"/>
      <c r="E1078" s="179"/>
    </row>
    <row r="1079" spans="1:5" ht="18.75" customHeight="1" x14ac:dyDescent="0.35">
      <c r="A1079" s="42">
        <v>1063</v>
      </c>
      <c r="B1079" s="42">
        <v>13</v>
      </c>
      <c r="C1079" s="42" t="s">
        <v>62</v>
      </c>
      <c r="D1079" s="179"/>
      <c r="E1079" s="179"/>
    </row>
    <row r="1080" spans="1:5" ht="18.75" customHeight="1" x14ac:dyDescent="0.35">
      <c r="A1080" s="42">
        <v>1064</v>
      </c>
      <c r="B1080" s="42">
        <v>13</v>
      </c>
      <c r="C1080" s="42" t="s">
        <v>63</v>
      </c>
      <c r="D1080" s="179"/>
      <c r="E1080" s="179"/>
    </row>
    <row r="1081" spans="1:5" ht="18.75" customHeight="1" x14ac:dyDescent="0.35">
      <c r="A1081" s="42">
        <v>1065</v>
      </c>
      <c r="B1081" s="42">
        <v>13</v>
      </c>
      <c r="C1081" s="42" t="s">
        <v>64</v>
      </c>
      <c r="D1081" s="179"/>
      <c r="E1081" s="179"/>
    </row>
    <row r="1082" spans="1:5" ht="18.75" customHeight="1" x14ac:dyDescent="0.35">
      <c r="A1082" s="42">
        <v>1066</v>
      </c>
      <c r="B1082" s="42">
        <v>13</v>
      </c>
      <c r="C1082" s="42" t="s">
        <v>65</v>
      </c>
      <c r="D1082" s="179"/>
      <c r="E1082" s="179"/>
    </row>
    <row r="1083" spans="1:5" ht="18.75" customHeight="1" x14ac:dyDescent="0.35">
      <c r="A1083" s="42">
        <v>1067</v>
      </c>
      <c r="B1083" s="42">
        <v>13</v>
      </c>
      <c r="C1083" s="42" t="s">
        <v>66</v>
      </c>
      <c r="D1083" s="179"/>
      <c r="E1083" s="179"/>
    </row>
    <row r="1084" spans="1:5" ht="18.75" customHeight="1" x14ac:dyDescent="0.35">
      <c r="A1084" s="42">
        <v>1068</v>
      </c>
      <c r="B1084" s="42">
        <v>13</v>
      </c>
      <c r="C1084" s="42" t="s">
        <v>67</v>
      </c>
      <c r="D1084" s="179"/>
      <c r="E1084" s="179"/>
    </row>
    <row r="1085" spans="1:5" ht="18.75" customHeight="1" x14ac:dyDescent="0.35">
      <c r="A1085" s="42">
        <v>1069</v>
      </c>
      <c r="B1085" s="42">
        <v>13</v>
      </c>
      <c r="C1085" s="42" t="s">
        <v>68</v>
      </c>
      <c r="D1085" s="179"/>
      <c r="E1085" s="179"/>
    </row>
    <row r="1086" spans="1:5" ht="18.75" customHeight="1" x14ac:dyDescent="0.35">
      <c r="A1086" s="42">
        <v>1070</v>
      </c>
      <c r="B1086" s="42">
        <v>13</v>
      </c>
      <c r="C1086" s="42" t="s">
        <v>69</v>
      </c>
      <c r="D1086" s="179"/>
      <c r="E1086" s="179"/>
    </row>
    <row r="1087" spans="1:5" ht="18.75" customHeight="1" x14ac:dyDescent="0.35">
      <c r="A1087" s="42">
        <v>1071</v>
      </c>
      <c r="B1087" s="42">
        <v>13</v>
      </c>
      <c r="C1087" s="42" t="s">
        <v>70</v>
      </c>
      <c r="D1087" s="179"/>
      <c r="E1087" s="179"/>
    </row>
    <row r="1088" spans="1:5" ht="18.75" customHeight="1" x14ac:dyDescent="0.35">
      <c r="A1088" s="42">
        <v>1072</v>
      </c>
      <c r="B1088" s="42">
        <v>13</v>
      </c>
      <c r="C1088" s="42" t="s">
        <v>71</v>
      </c>
      <c r="D1088" s="179"/>
      <c r="E1088" s="179"/>
    </row>
    <row r="1089" spans="1:5" ht="18.75" customHeight="1" x14ac:dyDescent="0.35">
      <c r="A1089" s="42">
        <v>1073</v>
      </c>
      <c r="B1089" s="42">
        <v>13</v>
      </c>
      <c r="C1089" s="42" t="s">
        <v>72</v>
      </c>
      <c r="D1089" s="179"/>
      <c r="E1089" s="179"/>
    </row>
    <row r="1090" spans="1:5" ht="18.75" customHeight="1" x14ac:dyDescent="0.35">
      <c r="A1090" s="42">
        <v>1074</v>
      </c>
      <c r="B1090" s="42">
        <v>13</v>
      </c>
      <c r="C1090" s="42" t="s">
        <v>73</v>
      </c>
      <c r="D1090" s="179"/>
      <c r="E1090" s="179"/>
    </row>
    <row r="1091" spans="1:5" ht="18.75" customHeight="1" x14ac:dyDescent="0.35">
      <c r="A1091" s="42">
        <v>1075</v>
      </c>
      <c r="B1091" s="42">
        <v>13</v>
      </c>
      <c r="C1091" s="42" t="s">
        <v>74</v>
      </c>
      <c r="D1091" s="179"/>
      <c r="E1091" s="179"/>
    </row>
    <row r="1092" spans="1:5" ht="18.75" customHeight="1" x14ac:dyDescent="0.35">
      <c r="A1092" s="42">
        <v>1076</v>
      </c>
      <c r="B1092" s="42">
        <v>13</v>
      </c>
      <c r="C1092" s="42" t="s">
        <v>75</v>
      </c>
      <c r="D1092" s="179"/>
      <c r="E1092" s="179"/>
    </row>
    <row r="1093" spans="1:5" ht="18.75" customHeight="1" x14ac:dyDescent="0.35">
      <c r="A1093" s="42">
        <v>1077</v>
      </c>
      <c r="B1093" s="42">
        <v>13</v>
      </c>
      <c r="C1093" s="42" t="s">
        <v>76</v>
      </c>
      <c r="D1093" s="179"/>
      <c r="E1093" s="179"/>
    </row>
    <row r="1094" spans="1:5" ht="18.75" customHeight="1" x14ac:dyDescent="0.35">
      <c r="A1094" s="42">
        <v>1078</v>
      </c>
      <c r="B1094" s="42">
        <v>13</v>
      </c>
      <c r="C1094" s="42" t="s">
        <v>77</v>
      </c>
      <c r="D1094" s="179"/>
      <c r="E1094" s="179"/>
    </row>
    <row r="1095" spans="1:5" ht="18.75" customHeight="1" x14ac:dyDescent="0.35">
      <c r="A1095" s="42">
        <v>1079</v>
      </c>
      <c r="B1095" s="42">
        <v>13</v>
      </c>
      <c r="C1095" s="42" t="s">
        <v>78</v>
      </c>
      <c r="D1095" s="179"/>
      <c r="E1095" s="179"/>
    </row>
    <row r="1096" spans="1:5" ht="18.75" customHeight="1" x14ac:dyDescent="0.35">
      <c r="A1096" s="42">
        <v>1080</v>
      </c>
      <c r="B1096" s="42">
        <v>13</v>
      </c>
      <c r="C1096" s="42" t="s">
        <v>79</v>
      </c>
      <c r="D1096" s="179"/>
      <c r="E1096" s="179"/>
    </row>
    <row r="1097" spans="1:5" ht="18.75" customHeight="1" x14ac:dyDescent="0.35">
      <c r="A1097" s="42">
        <v>1081</v>
      </c>
      <c r="B1097" s="42">
        <v>13</v>
      </c>
      <c r="C1097" s="42" t="s">
        <v>80</v>
      </c>
      <c r="D1097" s="179"/>
      <c r="E1097" s="179"/>
    </row>
    <row r="1098" spans="1:5" ht="18.75" customHeight="1" x14ac:dyDescent="0.35">
      <c r="A1098" s="42">
        <v>1082</v>
      </c>
      <c r="B1098" s="42">
        <v>13</v>
      </c>
      <c r="C1098" s="42" t="s">
        <v>81</v>
      </c>
      <c r="D1098" s="179"/>
      <c r="E1098" s="179"/>
    </row>
    <row r="1099" spans="1:5" ht="18.75" customHeight="1" x14ac:dyDescent="0.35">
      <c r="A1099" s="42">
        <v>1083</v>
      </c>
      <c r="B1099" s="42">
        <v>13</v>
      </c>
      <c r="C1099" s="42" t="s">
        <v>82</v>
      </c>
      <c r="D1099" s="179"/>
      <c r="E1099" s="179"/>
    </row>
    <row r="1100" spans="1:5" ht="18.75" customHeight="1" x14ac:dyDescent="0.35">
      <c r="A1100" s="42">
        <v>1084</v>
      </c>
      <c r="B1100" s="42">
        <v>13</v>
      </c>
      <c r="C1100" s="42" t="s">
        <v>83</v>
      </c>
      <c r="D1100" s="179"/>
      <c r="E1100" s="179"/>
    </row>
    <row r="1101" spans="1:5" ht="18.75" customHeight="1" x14ac:dyDescent="0.35">
      <c r="A1101" s="42">
        <v>1085</v>
      </c>
      <c r="B1101" s="42">
        <v>13</v>
      </c>
      <c r="C1101" s="42" t="s">
        <v>84</v>
      </c>
      <c r="D1101" s="179"/>
      <c r="E1101" s="179"/>
    </row>
    <row r="1102" spans="1:5" ht="18.75" customHeight="1" x14ac:dyDescent="0.35">
      <c r="A1102" s="42">
        <v>1086</v>
      </c>
      <c r="B1102" s="42">
        <v>13</v>
      </c>
      <c r="C1102" s="42" t="s">
        <v>85</v>
      </c>
      <c r="D1102" s="179"/>
      <c r="E1102" s="179"/>
    </row>
    <row r="1103" spans="1:5" ht="18.75" customHeight="1" x14ac:dyDescent="0.35">
      <c r="A1103" s="42">
        <v>1087</v>
      </c>
      <c r="B1103" s="42">
        <v>13</v>
      </c>
      <c r="C1103" s="42" t="s">
        <v>86</v>
      </c>
      <c r="D1103" s="179"/>
      <c r="E1103" s="179"/>
    </row>
    <row r="1104" spans="1:5" ht="18.75" customHeight="1" x14ac:dyDescent="0.35">
      <c r="A1104" s="42">
        <v>1088</v>
      </c>
      <c r="B1104" s="42">
        <v>13</v>
      </c>
      <c r="C1104" s="42" t="s">
        <v>87</v>
      </c>
      <c r="D1104" s="179"/>
      <c r="E1104" s="179"/>
    </row>
    <row r="1105" spans="1:5" ht="18.75" customHeight="1" x14ac:dyDescent="0.35">
      <c r="A1105" s="42">
        <v>1089</v>
      </c>
      <c r="B1105" s="42">
        <v>13</v>
      </c>
      <c r="C1105" s="42" t="s">
        <v>88</v>
      </c>
      <c r="D1105" s="179"/>
      <c r="E1105" s="179"/>
    </row>
    <row r="1106" spans="1:5" ht="18.75" customHeight="1" x14ac:dyDescent="0.35">
      <c r="A1106" s="42">
        <v>1090</v>
      </c>
      <c r="B1106" s="42">
        <v>13</v>
      </c>
      <c r="C1106" s="42" t="s">
        <v>89</v>
      </c>
      <c r="D1106" s="179"/>
      <c r="E1106" s="179"/>
    </row>
    <row r="1107" spans="1:5" ht="18.75" customHeight="1" x14ac:dyDescent="0.35">
      <c r="A1107" s="42">
        <v>1091</v>
      </c>
      <c r="B1107" s="42">
        <v>13</v>
      </c>
      <c r="C1107" s="42" t="s">
        <v>90</v>
      </c>
      <c r="D1107" s="179"/>
      <c r="E1107" s="179"/>
    </row>
    <row r="1108" spans="1:5" ht="18.75" customHeight="1" x14ac:dyDescent="0.35">
      <c r="A1108" s="42">
        <v>1092</v>
      </c>
      <c r="B1108" s="42">
        <v>13</v>
      </c>
      <c r="C1108" s="42" t="s">
        <v>91</v>
      </c>
      <c r="D1108" s="179"/>
      <c r="E1108" s="179"/>
    </row>
    <row r="1109" spans="1:5" ht="18.75" customHeight="1" x14ac:dyDescent="0.35">
      <c r="A1109" s="42">
        <v>1093</v>
      </c>
      <c r="B1109" s="42">
        <v>13</v>
      </c>
      <c r="C1109" s="42" t="s">
        <v>92</v>
      </c>
      <c r="D1109" s="179"/>
      <c r="E1109" s="179"/>
    </row>
    <row r="1110" spans="1:5" ht="18.75" customHeight="1" x14ac:dyDescent="0.35">
      <c r="A1110" s="42">
        <v>1094</v>
      </c>
      <c r="B1110" s="42">
        <v>13</v>
      </c>
      <c r="C1110" s="42" t="s">
        <v>93</v>
      </c>
      <c r="D1110" s="179"/>
      <c r="E1110" s="179"/>
    </row>
    <row r="1111" spans="1:5" ht="18.75" customHeight="1" x14ac:dyDescent="0.35">
      <c r="A1111" s="42">
        <v>1095</v>
      </c>
      <c r="B1111" s="42">
        <v>13</v>
      </c>
      <c r="C1111" s="42" t="s">
        <v>94</v>
      </c>
      <c r="D1111" s="179"/>
      <c r="E1111" s="179"/>
    </row>
    <row r="1112" spans="1:5" ht="18.75" customHeight="1" x14ac:dyDescent="0.35">
      <c r="A1112" s="42">
        <v>1096</v>
      </c>
      <c r="B1112" s="42">
        <v>13</v>
      </c>
      <c r="C1112" s="42" t="s">
        <v>95</v>
      </c>
      <c r="D1112" s="179"/>
      <c r="E1112" s="179"/>
    </row>
    <row r="1113" spans="1:5" ht="18.75" customHeight="1" x14ac:dyDescent="0.35">
      <c r="A1113" s="42">
        <v>1097</v>
      </c>
      <c r="B1113" s="42">
        <v>13</v>
      </c>
      <c r="C1113" s="42" t="s">
        <v>96</v>
      </c>
      <c r="D1113" s="179"/>
      <c r="E1113" s="179"/>
    </row>
    <row r="1114" spans="1:5" ht="18.75" customHeight="1" x14ac:dyDescent="0.35">
      <c r="A1114" s="42">
        <v>1098</v>
      </c>
      <c r="B1114" s="42">
        <v>13</v>
      </c>
      <c r="C1114" s="42" t="s">
        <v>97</v>
      </c>
      <c r="D1114" s="179"/>
      <c r="E1114" s="179"/>
    </row>
    <row r="1115" spans="1:5" ht="18.75" customHeight="1" x14ac:dyDescent="0.35">
      <c r="A1115" s="42">
        <v>1099</v>
      </c>
      <c r="B1115" s="42">
        <v>13</v>
      </c>
      <c r="C1115" s="42" t="s">
        <v>98</v>
      </c>
      <c r="D1115" s="179"/>
      <c r="E1115" s="179"/>
    </row>
    <row r="1116" spans="1:5" ht="18.75" customHeight="1" x14ac:dyDescent="0.35">
      <c r="A1116" s="42">
        <v>1100</v>
      </c>
      <c r="B1116" s="42">
        <v>13</v>
      </c>
      <c r="C1116" s="42" t="s">
        <v>99</v>
      </c>
      <c r="D1116" s="179"/>
      <c r="E1116" s="179"/>
    </row>
    <row r="1117" spans="1:5" ht="18.75" customHeight="1" x14ac:dyDescent="0.35">
      <c r="A1117" s="42">
        <v>1101</v>
      </c>
      <c r="B1117" s="42">
        <v>13</v>
      </c>
      <c r="C1117" s="42" t="s">
        <v>100</v>
      </c>
      <c r="D1117" s="179"/>
      <c r="E1117" s="179"/>
    </row>
    <row r="1118" spans="1:5" ht="18.75" customHeight="1" x14ac:dyDescent="0.35">
      <c r="A1118" s="42">
        <v>1102</v>
      </c>
      <c r="B1118" s="42">
        <v>13</v>
      </c>
      <c r="C1118" s="42" t="s">
        <v>101</v>
      </c>
      <c r="D1118" s="179"/>
      <c r="E1118" s="179"/>
    </row>
    <row r="1119" spans="1:5" ht="18.75" customHeight="1" x14ac:dyDescent="0.35">
      <c r="A1119" s="42">
        <v>1103</v>
      </c>
      <c r="B1119" s="42">
        <v>13</v>
      </c>
      <c r="C1119" s="42" t="s">
        <v>102</v>
      </c>
      <c r="D1119" s="179"/>
      <c r="E1119" s="179"/>
    </row>
    <row r="1120" spans="1:5" ht="18.75" customHeight="1" x14ac:dyDescent="0.35">
      <c r="A1120" s="42">
        <v>1104</v>
      </c>
      <c r="B1120" s="42">
        <v>13</v>
      </c>
      <c r="C1120" s="42" t="s">
        <v>103</v>
      </c>
      <c r="D1120" s="179"/>
      <c r="E1120" s="179"/>
    </row>
    <row r="1121" spans="1:5" ht="18.75" customHeight="1" x14ac:dyDescent="0.35">
      <c r="A1121" s="42">
        <v>1105</v>
      </c>
      <c r="B1121" s="42">
        <v>13</v>
      </c>
      <c r="C1121" s="42" t="s">
        <v>104</v>
      </c>
      <c r="D1121" s="179"/>
      <c r="E1121" s="179"/>
    </row>
  </sheetData>
  <sheetProtection algorithmName="SHA-512" hashValue="BpIjOTPe2i3QmG0s67x/mN3onJp65Pub5rP20f9kbp2qsWptY/wP80bCovZ3ErmndMg2A31juB4mCLWdAFmdoA==" saltValue="gDgR3iS0vi0GUBf+HbqZlA==" spinCount="100000" sheet="1"/>
  <mergeCells count="151">
    <mergeCell ref="N204:P205"/>
    <mergeCell ref="R204:T204"/>
    <mergeCell ref="B15:B16"/>
    <mergeCell ref="I17:I18"/>
    <mergeCell ref="G17:H18"/>
    <mergeCell ref="G34:H35"/>
    <mergeCell ref="I34:I35"/>
    <mergeCell ref="G204:H205"/>
    <mergeCell ref="I204:I205"/>
    <mergeCell ref="Q205:R205"/>
    <mergeCell ref="S205:T205"/>
    <mergeCell ref="G187:H188"/>
    <mergeCell ref="K136:L137"/>
    <mergeCell ref="S137:T137"/>
    <mergeCell ref="Q171:R171"/>
    <mergeCell ref="I136:I137"/>
    <mergeCell ref="I153:I154"/>
    <mergeCell ref="N136:P137"/>
    <mergeCell ref="G185:T186"/>
    <mergeCell ref="I119:I120"/>
    <mergeCell ref="S69:T69"/>
    <mergeCell ref="G87:T88"/>
    <mergeCell ref="G151:T152"/>
    <mergeCell ref="J136:J137"/>
    <mergeCell ref="G221:H222"/>
    <mergeCell ref="I221:I222"/>
    <mergeCell ref="I187:I188"/>
    <mergeCell ref="M204:M205"/>
    <mergeCell ref="G53:T54"/>
    <mergeCell ref="G172:T173"/>
    <mergeCell ref="J187:J188"/>
    <mergeCell ref="K187:L188"/>
    <mergeCell ref="G102:H103"/>
    <mergeCell ref="I102:I103"/>
    <mergeCell ref="G100:T101"/>
    <mergeCell ref="G134:T135"/>
    <mergeCell ref="G136:H137"/>
    <mergeCell ref="N170:P171"/>
    <mergeCell ref="G170:H171"/>
    <mergeCell ref="G68:H69"/>
    <mergeCell ref="I68:I69"/>
    <mergeCell ref="G85:H86"/>
    <mergeCell ref="I85:I86"/>
    <mergeCell ref="G119:H120"/>
    <mergeCell ref="I170:I171"/>
    <mergeCell ref="G153:H154"/>
    <mergeCell ref="S188:T188"/>
    <mergeCell ref="Q188:R188"/>
    <mergeCell ref="G223:T224"/>
    <mergeCell ref="G189:T190"/>
    <mergeCell ref="G202:T203"/>
    <mergeCell ref="G206:T207"/>
    <mergeCell ref="Q222:R222"/>
    <mergeCell ref="K153:L154"/>
    <mergeCell ref="G155:T156"/>
    <mergeCell ref="R170:T170"/>
    <mergeCell ref="G168:T169"/>
    <mergeCell ref="R187:T187"/>
    <mergeCell ref="N221:P222"/>
    <mergeCell ref="R221:T221"/>
    <mergeCell ref="J170:J171"/>
    <mergeCell ref="K170:L171"/>
    <mergeCell ref="M170:M171"/>
    <mergeCell ref="K204:L205"/>
    <mergeCell ref="M187:M188"/>
    <mergeCell ref="N187:P188"/>
    <mergeCell ref="J221:J222"/>
    <mergeCell ref="K221:L222"/>
    <mergeCell ref="M221:M222"/>
    <mergeCell ref="G219:T220"/>
    <mergeCell ref="J204:J205"/>
    <mergeCell ref="S222:T222"/>
    <mergeCell ref="A1:T2"/>
    <mergeCell ref="Q154:R154"/>
    <mergeCell ref="S154:T154"/>
    <mergeCell ref="N153:P154"/>
    <mergeCell ref="R136:T136"/>
    <mergeCell ref="S120:T120"/>
    <mergeCell ref="R51:T51"/>
    <mergeCell ref="S3:T12"/>
    <mergeCell ref="C15:C16"/>
    <mergeCell ref="N68:P69"/>
    <mergeCell ref="J68:J69"/>
    <mergeCell ref="K68:L69"/>
    <mergeCell ref="K85:L86"/>
    <mergeCell ref="M85:M86"/>
    <mergeCell ref="N85:P86"/>
    <mergeCell ref="Q52:R52"/>
    <mergeCell ref="Q86:R86"/>
    <mergeCell ref="K51:L52"/>
    <mergeCell ref="S52:T52"/>
    <mergeCell ref="Q137:R137"/>
    <mergeCell ref="D15:D16"/>
    <mergeCell ref="G15:T16"/>
    <mergeCell ref="E15:E16"/>
    <mergeCell ref="R17:T17"/>
    <mergeCell ref="S171:T171"/>
    <mergeCell ref="G138:T139"/>
    <mergeCell ref="S103:T103"/>
    <mergeCell ref="Q103:R103"/>
    <mergeCell ref="N119:P120"/>
    <mergeCell ref="G121:T122"/>
    <mergeCell ref="J153:J154"/>
    <mergeCell ref="R153:T153"/>
    <mergeCell ref="M153:M154"/>
    <mergeCell ref="G117:T118"/>
    <mergeCell ref="J85:J86"/>
    <mergeCell ref="J102:J103"/>
    <mergeCell ref="M136:M137"/>
    <mergeCell ref="G51:H52"/>
    <mergeCell ref="J17:J18"/>
    <mergeCell ref="N34:P35"/>
    <mergeCell ref="G32:T33"/>
    <mergeCell ref="R34:T34"/>
    <mergeCell ref="Q35:R35"/>
    <mergeCell ref="S35:T35"/>
    <mergeCell ref="S18:T18"/>
    <mergeCell ref="G19:T20"/>
    <mergeCell ref="K34:L35"/>
    <mergeCell ref="K17:L18"/>
    <mergeCell ref="M51:M52"/>
    <mergeCell ref="M34:M35"/>
    <mergeCell ref="Q18:R18"/>
    <mergeCell ref="G66:T67"/>
    <mergeCell ref="M68:M69"/>
    <mergeCell ref="M17:M18"/>
    <mergeCell ref="N17:P18"/>
    <mergeCell ref="A3:Q12"/>
    <mergeCell ref="I51:I52"/>
    <mergeCell ref="K119:L120"/>
    <mergeCell ref="M119:M120"/>
    <mergeCell ref="G104:T105"/>
    <mergeCell ref="R119:T119"/>
    <mergeCell ref="A15:A16"/>
    <mergeCell ref="S86:T86"/>
    <mergeCell ref="G49:T50"/>
    <mergeCell ref="J34:J35"/>
    <mergeCell ref="J51:J52"/>
    <mergeCell ref="R85:T85"/>
    <mergeCell ref="G70:T71"/>
    <mergeCell ref="G83:T84"/>
    <mergeCell ref="R68:T68"/>
    <mergeCell ref="Q69:R69"/>
    <mergeCell ref="Q120:R120"/>
    <mergeCell ref="J119:J120"/>
    <mergeCell ref="M102:M103"/>
    <mergeCell ref="R102:T102"/>
    <mergeCell ref="K102:L103"/>
    <mergeCell ref="N102:P103"/>
    <mergeCell ref="G36:T37"/>
    <mergeCell ref="N51:P52"/>
  </mergeCells>
  <pageMargins left="0.25" right="0.24" top="1" bottom="1" header="0.5" footer="0.5"/>
  <pageSetup scale="60"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254"/>
  <sheetViews>
    <sheetView topLeftCell="B1" zoomScale="85" zoomScaleNormal="85" workbookViewId="0">
      <selection activeCell="B6" sqref="B6"/>
    </sheetView>
  </sheetViews>
  <sheetFormatPr defaultColWidth="8.84375" defaultRowHeight="16.95" customHeight="1" x14ac:dyDescent="0.35"/>
  <cols>
    <col min="1" max="1" width="6.07421875" style="45" customWidth="1"/>
    <col min="2" max="13" width="10.4609375" style="45" customWidth="1"/>
    <col min="14" max="14" width="4" style="45" customWidth="1"/>
    <col min="15" max="15" width="5.07421875" style="45" customWidth="1"/>
    <col min="16" max="16" width="12.3046875" style="46" customWidth="1"/>
    <col min="17" max="17" width="12.69140625" style="67" customWidth="1"/>
    <col min="18" max="18" width="15.4609375" style="46" customWidth="1"/>
    <col min="19" max="19" width="12.4609375" style="46" customWidth="1"/>
    <col min="20" max="20" width="12.84375" style="46" customWidth="1"/>
    <col min="21" max="21" width="12.84375" style="47" customWidth="1"/>
    <col min="22" max="22" width="15.07421875" style="48" customWidth="1"/>
    <col min="23" max="23" width="13" style="45" customWidth="1"/>
    <col min="24" max="24" width="8.69140625" style="45" customWidth="1"/>
    <col min="25" max="26" width="8.84375" style="45" customWidth="1"/>
    <col min="27" max="27" width="8.69140625" style="45" customWidth="1"/>
    <col min="28" max="29" width="10.4609375" style="45" customWidth="1"/>
    <col min="30" max="16384" width="8.84375" style="45"/>
  </cols>
  <sheetData>
    <row r="1" spans="1:34" ht="33" customHeight="1" thickBot="1" x14ac:dyDescent="0.4">
      <c r="A1" s="388" t="s">
        <v>412</v>
      </c>
      <c r="B1" s="389"/>
      <c r="C1" s="389"/>
      <c r="D1" s="389"/>
      <c r="E1" s="389"/>
      <c r="F1" s="389"/>
      <c r="G1" s="389"/>
      <c r="H1" s="389"/>
      <c r="I1" s="389"/>
      <c r="J1" s="389"/>
      <c r="K1" s="389"/>
      <c r="L1" s="389"/>
      <c r="M1" s="390"/>
      <c r="P1" s="381" t="s">
        <v>370</v>
      </c>
      <c r="Q1" s="382"/>
      <c r="R1" s="382"/>
      <c r="S1" s="382"/>
      <c r="T1" s="382"/>
      <c r="U1" s="382"/>
      <c r="V1" s="382"/>
      <c r="W1" s="383"/>
    </row>
    <row r="2" spans="1:34" ht="23.25" customHeight="1" thickBot="1" x14ac:dyDescent="0.4">
      <c r="P2" s="384"/>
      <c r="Q2" s="385"/>
      <c r="R2" s="385"/>
      <c r="S2" s="385"/>
      <c r="T2" s="385"/>
      <c r="U2" s="385"/>
      <c r="V2" s="385"/>
      <c r="W2" s="386"/>
      <c r="AA2" s="49"/>
      <c r="AB2" s="49"/>
      <c r="AC2" s="49"/>
    </row>
    <row r="3" spans="1:34" ht="24.75" customHeight="1" x14ac:dyDescent="0.35">
      <c r="B3" s="375"/>
      <c r="C3" s="375"/>
      <c r="D3" s="377" t="s">
        <v>369</v>
      </c>
      <c r="E3" s="377"/>
      <c r="F3" s="377"/>
      <c r="G3" s="377"/>
      <c r="H3" s="377"/>
      <c r="I3" s="377"/>
      <c r="J3" s="377"/>
      <c r="K3" s="377"/>
      <c r="L3" s="377"/>
      <c r="M3" s="378"/>
      <c r="P3"/>
      <c r="Q3" s="187"/>
      <c r="R3" s="186"/>
      <c r="S3" s="186"/>
      <c r="T3" s="186"/>
      <c r="U3" s="186"/>
      <c r="V3" s="186"/>
      <c r="AA3" s="49"/>
      <c r="AB3" s="49"/>
      <c r="AC3" s="49"/>
    </row>
    <row r="4" spans="1:34" ht="30" customHeight="1" thickBot="1" x14ac:dyDescent="0.4">
      <c r="B4" s="376"/>
      <c r="C4" s="376"/>
      <c r="D4" s="379"/>
      <c r="E4" s="379"/>
      <c r="F4" s="379"/>
      <c r="G4" s="379"/>
      <c r="H4" s="379"/>
      <c r="I4" s="379"/>
      <c r="J4" s="379"/>
      <c r="K4" s="379"/>
      <c r="L4" s="379"/>
      <c r="M4" s="380"/>
      <c r="P4"/>
      <c r="Q4" s="44"/>
      <c r="R4" s="44"/>
      <c r="S4" s="44"/>
      <c r="T4" s="44"/>
      <c r="U4" s="44"/>
      <c r="V4" s="44"/>
      <c r="W4" s="44"/>
      <c r="AA4" s="49"/>
      <c r="AB4" s="49"/>
      <c r="AC4" s="49"/>
    </row>
    <row r="5" spans="1:34" ht="20.25" customHeight="1" thickBot="1" x14ac:dyDescent="0.45">
      <c r="B5" s="391" t="s">
        <v>368</v>
      </c>
      <c r="C5" s="392"/>
      <c r="D5" s="392"/>
      <c r="E5" s="392"/>
      <c r="F5" s="204"/>
      <c r="P5" s="52" t="s">
        <v>135</v>
      </c>
      <c r="Q5" s="52" t="s">
        <v>108</v>
      </c>
      <c r="R5" s="52" t="s">
        <v>8</v>
      </c>
      <c r="S5" s="52" t="s">
        <v>109</v>
      </c>
      <c r="T5" s="52" t="s">
        <v>110</v>
      </c>
      <c r="U5" s="53" t="s">
        <v>116</v>
      </c>
      <c r="V5" s="53" t="s">
        <v>115</v>
      </c>
      <c r="W5" s="150" t="s">
        <v>358</v>
      </c>
      <c r="AA5" s="49"/>
      <c r="AB5" s="49"/>
      <c r="AC5" s="367" t="s">
        <v>346</v>
      </c>
      <c r="AD5" s="368"/>
      <c r="AE5" s="368"/>
      <c r="AF5" s="368"/>
      <c r="AG5" s="369"/>
    </row>
    <row r="6" spans="1:34" ht="20.399999999999999" customHeight="1" thickBot="1" x14ac:dyDescent="0.45">
      <c r="B6" s="52"/>
      <c r="C6" s="52"/>
      <c r="D6" s="52"/>
      <c r="E6" s="52"/>
      <c r="F6" s="201"/>
      <c r="P6" s="1">
        <v>1</v>
      </c>
      <c r="Q6" s="65" t="s">
        <v>9</v>
      </c>
      <c r="R6" s="54" t="s">
        <v>136</v>
      </c>
      <c r="S6" s="1">
        <f t="shared" ref="S6:S13" si="0">IF(ISTEXT(B10),$F$5,IF(B10&gt;$F$5,$F$5,B10))</f>
        <v>0</v>
      </c>
      <c r="T6" s="56">
        <f>MEDIAN(S6:S7)</f>
        <v>0</v>
      </c>
      <c r="U6" s="56" t="e">
        <f>T6/$T$8</f>
        <v>#DIV/0!</v>
      </c>
      <c r="V6" s="53" t="str">
        <f>IF(T6&gt;0,IF(T6&lt;$AD$7, "INVALID OD", IF(T6&gt;$AD$8,"INVALID OD", "VALID OD")),"")</f>
        <v/>
      </c>
      <c r="W6" s="174"/>
      <c r="AA6" s="49"/>
      <c r="AB6" s="49"/>
      <c r="AC6" s="207"/>
      <c r="AD6" s="145" t="s">
        <v>308</v>
      </c>
      <c r="AE6" s="106" t="s">
        <v>112</v>
      </c>
      <c r="AF6" s="205" t="s">
        <v>113</v>
      </c>
      <c r="AG6" s="146" t="s">
        <v>114</v>
      </c>
    </row>
    <row r="7" spans="1:34" ht="20.25" customHeight="1" x14ac:dyDescent="0.4">
      <c r="B7" s="102" t="s">
        <v>134</v>
      </c>
      <c r="P7" s="1">
        <v>1</v>
      </c>
      <c r="Q7" s="65" t="s">
        <v>10</v>
      </c>
      <c r="R7" s="54" t="s">
        <v>137</v>
      </c>
      <c r="S7" s="1">
        <f t="shared" si="0"/>
        <v>0</v>
      </c>
      <c r="T7" s="57"/>
      <c r="U7" s="57"/>
      <c r="V7" s="53" t="str">
        <f>IF(T6&gt;0,IF(U6&lt;AD$9, "INVALID ODn", IF(U6&gt;$AD$10,"INVALID ODn", "VALID ODn")),"")</f>
        <v/>
      </c>
      <c r="W7" s="174"/>
      <c r="AA7" s="49"/>
      <c r="AB7" s="49"/>
      <c r="AC7" s="370" t="s">
        <v>109</v>
      </c>
      <c r="AD7" s="211">
        <v>0</v>
      </c>
      <c r="AE7" s="212">
        <v>0.4</v>
      </c>
      <c r="AF7" s="212">
        <v>0.18</v>
      </c>
      <c r="AG7" s="213">
        <v>1</v>
      </c>
    </row>
    <row r="8" spans="1:34" ht="20.25" customHeight="1" thickBot="1" x14ac:dyDescent="0.45">
      <c r="P8" s="65">
        <v>1</v>
      </c>
      <c r="Q8" s="65" t="s">
        <v>11</v>
      </c>
      <c r="R8" s="74" t="s">
        <v>138</v>
      </c>
      <c r="S8" s="1">
        <f t="shared" si="0"/>
        <v>0</v>
      </c>
      <c r="T8" s="59">
        <f>MEDIAN(S8:S10)</f>
        <v>0</v>
      </c>
      <c r="U8" s="59" t="e">
        <f>T8/$T$8</f>
        <v>#DIV/0!</v>
      </c>
      <c r="V8" s="53" t="str">
        <f>IF(T8&gt;0, IF(T8&lt;$AE$7, "INVALID OD", IF(T8&gt;$AE$8,"INVALID OD", "VALID OD")), "")</f>
        <v/>
      </c>
      <c r="W8" s="174"/>
      <c r="AB8" s="49"/>
      <c r="AC8" s="371"/>
      <c r="AD8" s="200">
        <v>0.1</v>
      </c>
      <c r="AE8" s="214">
        <v>0.995</v>
      </c>
      <c r="AF8" s="214">
        <v>0.47</v>
      </c>
      <c r="AG8" s="215">
        <v>2</v>
      </c>
    </row>
    <row r="9" spans="1:34" s="44" customFormat="1" ht="19.5" customHeight="1" thickBot="1" x14ac:dyDescent="0.45">
      <c r="A9" s="68"/>
      <c r="B9" s="183" t="s">
        <v>119</v>
      </c>
      <c r="C9" s="184"/>
      <c r="D9" s="363" t="s">
        <v>164</v>
      </c>
      <c r="E9" s="364"/>
      <c r="F9" s="387"/>
      <c r="G9" s="372"/>
      <c r="H9" s="373"/>
      <c r="I9" s="363" t="s">
        <v>133</v>
      </c>
      <c r="J9" s="364"/>
      <c r="K9" s="374"/>
      <c r="L9" s="365"/>
      <c r="M9" s="366"/>
      <c r="P9" s="65">
        <v>1</v>
      </c>
      <c r="Q9" s="65" t="s">
        <v>12</v>
      </c>
      <c r="R9" s="74" t="s">
        <v>139</v>
      </c>
      <c r="S9" s="1">
        <f t="shared" si="0"/>
        <v>0</v>
      </c>
      <c r="T9" s="60"/>
      <c r="U9" s="61"/>
      <c r="V9" s="53" t="str">
        <f>IF(T8&gt;0,IF(U8&lt;1, "INVALID ODn", IF(U8&gt;1,"INVALID ODn", "VALID ODn")),"")</f>
        <v/>
      </c>
      <c r="W9" s="174"/>
      <c r="AB9" s="49"/>
      <c r="AC9" s="370" t="s">
        <v>116</v>
      </c>
      <c r="AD9" s="211">
        <v>0</v>
      </c>
      <c r="AE9" s="206">
        <v>1</v>
      </c>
      <c r="AF9" s="206">
        <v>0.32</v>
      </c>
      <c r="AG9" s="208">
        <v>1.5</v>
      </c>
    </row>
    <row r="10" spans="1:34" s="44" customFormat="1" ht="16.95" customHeight="1" thickBot="1" x14ac:dyDescent="0.45">
      <c r="A10" s="69"/>
      <c r="B10" s="185"/>
      <c r="C10" s="165"/>
      <c r="D10" s="165"/>
      <c r="E10" s="165"/>
      <c r="F10" s="165"/>
      <c r="G10" s="165"/>
      <c r="H10" s="165"/>
      <c r="I10" s="165"/>
      <c r="J10" s="165"/>
      <c r="K10" s="165"/>
      <c r="L10" s="165"/>
      <c r="M10" s="166"/>
      <c r="P10" s="65">
        <v>1</v>
      </c>
      <c r="Q10" s="65" t="s">
        <v>13</v>
      </c>
      <c r="R10" s="74" t="s">
        <v>140</v>
      </c>
      <c r="S10" s="1">
        <f t="shared" si="0"/>
        <v>0</v>
      </c>
      <c r="T10" s="60"/>
      <c r="U10" s="61"/>
      <c r="V10" s="53"/>
      <c r="W10" s="174"/>
      <c r="AB10" s="49"/>
      <c r="AC10" s="371"/>
      <c r="AD10" s="200">
        <v>0.2</v>
      </c>
      <c r="AE10" s="209">
        <v>1</v>
      </c>
      <c r="AF10" s="209">
        <v>0.65</v>
      </c>
      <c r="AG10" s="210">
        <v>2.6</v>
      </c>
    </row>
    <row r="11" spans="1:34" s="44" customFormat="1" ht="16.95" customHeight="1" x14ac:dyDescent="0.4">
      <c r="A11" s="69"/>
      <c r="B11" s="169"/>
      <c r="C11" s="167"/>
      <c r="D11" s="167"/>
      <c r="E11" s="167"/>
      <c r="F11" s="167"/>
      <c r="G11" s="167"/>
      <c r="H11" s="167"/>
      <c r="I11" s="167"/>
      <c r="J11" s="167"/>
      <c r="K11" s="167"/>
      <c r="L11" s="167"/>
      <c r="M11" s="168"/>
      <c r="P11" s="65">
        <v>1</v>
      </c>
      <c r="Q11" s="65" t="s">
        <v>14</v>
      </c>
      <c r="R11" s="75" t="s">
        <v>141</v>
      </c>
      <c r="S11" s="1">
        <f t="shared" si="0"/>
        <v>0</v>
      </c>
      <c r="T11" s="62">
        <f>MEDIAN(S11:S13)</f>
        <v>0</v>
      </c>
      <c r="U11" s="62" t="e">
        <f>T11/$T$8</f>
        <v>#DIV/0!</v>
      </c>
      <c r="V11" s="53" t="str">
        <f>IF(T11&gt;0, IF(T11&lt;$AF$7, "INVALID OD", IF(T11&gt;$AF$8,"INVALID OD", "VALID OD")), "")</f>
        <v/>
      </c>
      <c r="W11" s="174"/>
      <c r="AB11" s="49"/>
      <c r="AC11" s="50"/>
      <c r="AD11" s="50"/>
      <c r="AE11" s="50"/>
      <c r="AF11" s="50"/>
    </row>
    <row r="12" spans="1:34" s="44" customFormat="1" ht="16.95" customHeight="1" x14ac:dyDescent="0.4">
      <c r="A12" s="69"/>
      <c r="B12" s="169"/>
      <c r="C12" s="167"/>
      <c r="D12" s="167"/>
      <c r="E12" s="167"/>
      <c r="F12" s="167"/>
      <c r="G12" s="167"/>
      <c r="H12" s="167"/>
      <c r="I12" s="167"/>
      <c r="J12" s="167"/>
      <c r="K12" s="167"/>
      <c r="L12" s="167"/>
      <c r="M12" s="168"/>
      <c r="P12" s="65">
        <v>1</v>
      </c>
      <c r="Q12" s="65" t="s">
        <v>15</v>
      </c>
      <c r="R12" s="75" t="s">
        <v>142</v>
      </c>
      <c r="S12" s="1">
        <f t="shared" si="0"/>
        <v>0</v>
      </c>
      <c r="T12" s="60"/>
      <c r="U12" s="61"/>
      <c r="V12" s="53" t="str">
        <f>IF(T11&gt;0,IF(U11&lt;$AF$9, "INVALID ODn", IF(U11&gt;$AF$10,"INVALID ODn", "VALID ODn")),"")</f>
        <v/>
      </c>
      <c r="W12" s="175"/>
      <c r="AB12" s="50"/>
      <c r="AC12" s="50"/>
      <c r="AD12" s="50"/>
      <c r="AE12" s="50"/>
      <c r="AF12" s="50"/>
    </row>
    <row r="13" spans="1:34" s="44" customFormat="1" ht="16.95" customHeight="1" x14ac:dyDescent="0.4">
      <c r="A13" s="69"/>
      <c r="B13" s="169"/>
      <c r="C13" s="167"/>
      <c r="D13" s="167"/>
      <c r="E13" s="167"/>
      <c r="F13" s="167"/>
      <c r="G13" s="167"/>
      <c r="H13" s="167"/>
      <c r="I13" s="167"/>
      <c r="J13" s="167"/>
      <c r="K13" s="167"/>
      <c r="L13" s="167"/>
      <c r="M13" s="168"/>
      <c r="P13" s="65">
        <v>1</v>
      </c>
      <c r="Q13" s="65" t="s">
        <v>16</v>
      </c>
      <c r="R13" s="75" t="s">
        <v>143</v>
      </c>
      <c r="S13" s="1">
        <f t="shared" si="0"/>
        <v>0</v>
      </c>
      <c r="T13" s="60"/>
      <c r="U13" s="61"/>
      <c r="V13" s="147"/>
      <c r="W13" s="176"/>
      <c r="AB13" s="50"/>
    </row>
    <row r="14" spans="1:34" s="44" customFormat="1" ht="16.95" customHeight="1" x14ac:dyDescent="0.4">
      <c r="A14" s="69"/>
      <c r="B14" s="169"/>
      <c r="C14" s="167"/>
      <c r="D14" s="167"/>
      <c r="E14" s="167"/>
      <c r="F14" s="167"/>
      <c r="G14" s="167"/>
      <c r="H14" s="167"/>
      <c r="I14" s="167"/>
      <c r="J14" s="167"/>
      <c r="K14" s="167"/>
      <c r="L14" s="167"/>
      <c r="M14" s="168"/>
      <c r="P14" s="65">
        <v>1</v>
      </c>
      <c r="Q14" s="65" t="s">
        <v>17</v>
      </c>
      <c r="R14" s="76" t="s">
        <v>144</v>
      </c>
      <c r="S14" s="1">
        <f t="shared" ref="S14:S21" si="1">IF(ISTEXT(C10),$F$5,IF(C10&gt;$F$5,$F$5,C10))</f>
        <v>0</v>
      </c>
      <c r="T14" s="64">
        <f>MEDIAN(S14:S16)</f>
        <v>0</v>
      </c>
      <c r="U14" s="64" t="e">
        <f>T14/$T$8</f>
        <v>#DIV/0!</v>
      </c>
      <c r="V14" s="53" t="str">
        <f>IF(T14&gt;0, IF(T14&lt;$AG$7, "INVALID OD", IF(T14&gt;$AG$8,"INVALID OD", "VALID OD")), "")</f>
        <v/>
      </c>
      <c r="W14" s="176"/>
      <c r="AC14" s="45"/>
      <c r="AD14" s="45"/>
      <c r="AE14" s="45"/>
      <c r="AF14" s="45"/>
      <c r="AG14" s="45"/>
    </row>
    <row r="15" spans="1:34" ht="16.95" customHeight="1" x14ac:dyDescent="0.4">
      <c r="A15" s="69"/>
      <c r="B15" s="169"/>
      <c r="C15" s="167"/>
      <c r="D15" s="167"/>
      <c r="E15" s="167"/>
      <c r="F15" s="167"/>
      <c r="G15" s="167"/>
      <c r="H15" s="167"/>
      <c r="I15" s="167"/>
      <c r="J15" s="167"/>
      <c r="K15" s="167"/>
      <c r="L15" s="167"/>
      <c r="M15" s="168"/>
      <c r="P15" s="65">
        <v>1</v>
      </c>
      <c r="Q15" s="65" t="s">
        <v>18</v>
      </c>
      <c r="R15" s="76" t="s">
        <v>145</v>
      </c>
      <c r="S15" s="1">
        <f t="shared" si="1"/>
        <v>0</v>
      </c>
      <c r="T15" s="60"/>
      <c r="U15" s="61"/>
      <c r="V15" s="53" t="str">
        <f>IF(T14&gt;0,IF(U14&lt;$AG$9, "INVALID ODn", IF(U14&gt;$AG$10,"INVALID ODn", "VALID ODn")),"")</f>
        <v/>
      </c>
      <c r="W15" s="176"/>
      <c r="X15" s="44"/>
    </row>
    <row r="16" spans="1:34" ht="16.95" customHeight="1" x14ac:dyDescent="0.4">
      <c r="A16" s="69"/>
      <c r="B16" s="169"/>
      <c r="C16" s="167"/>
      <c r="D16" s="167"/>
      <c r="E16" s="167"/>
      <c r="F16" s="167"/>
      <c r="G16" s="167"/>
      <c r="H16" s="167"/>
      <c r="I16" s="167"/>
      <c r="J16" s="167"/>
      <c r="K16" s="167"/>
      <c r="L16" s="167"/>
      <c r="M16" s="168"/>
      <c r="P16" s="65">
        <v>1</v>
      </c>
      <c r="Q16" s="65" t="s">
        <v>19</v>
      </c>
      <c r="R16" s="76" t="s">
        <v>146</v>
      </c>
      <c r="S16" s="1">
        <f t="shared" si="1"/>
        <v>0</v>
      </c>
      <c r="T16" s="60"/>
      <c r="U16" s="61"/>
      <c r="V16" s="53"/>
      <c r="W16" s="176"/>
      <c r="X16" s="44"/>
      <c r="AC16" s="51"/>
      <c r="AD16" s="51"/>
      <c r="AE16" s="51"/>
      <c r="AF16" s="51"/>
      <c r="AG16" s="51"/>
      <c r="AH16" s="45" t="s">
        <v>106</v>
      </c>
    </row>
    <row r="17" spans="1:33" s="51" customFormat="1" ht="16.95" customHeight="1" thickBot="1" x14ac:dyDescent="0.45">
      <c r="A17" s="69"/>
      <c r="B17" s="170"/>
      <c r="C17" s="171"/>
      <c r="D17" s="171"/>
      <c r="E17" s="171"/>
      <c r="F17" s="171"/>
      <c r="G17" s="171"/>
      <c r="H17" s="171"/>
      <c r="I17" s="171"/>
      <c r="J17" s="171"/>
      <c r="K17" s="171"/>
      <c r="L17" s="171"/>
      <c r="M17" s="172"/>
      <c r="P17" s="65">
        <v>1</v>
      </c>
      <c r="Q17" s="65" t="s">
        <v>20</v>
      </c>
      <c r="R17" s="55">
        <f>'Specs and Initial PMs'!D17</f>
        <v>0</v>
      </c>
      <c r="S17" s="1">
        <f t="shared" si="1"/>
        <v>0</v>
      </c>
      <c r="T17" s="55"/>
      <c r="U17" s="58" t="e">
        <f t="shared" ref="U17:U48" si="2">S17/$T$8</f>
        <v>#DIV/0!</v>
      </c>
      <c r="V17" s="58" t="e">
        <f>IF(U17&gt;2,"LT","CONFIRM")</f>
        <v>#DIV/0!</v>
      </c>
      <c r="W17" s="176"/>
      <c r="X17" s="44"/>
      <c r="AC17" s="45"/>
      <c r="AD17" s="45"/>
      <c r="AE17" s="45"/>
      <c r="AF17" s="45"/>
      <c r="AG17" s="45"/>
    </row>
    <row r="18" spans="1:33" ht="16.95" customHeight="1" x14ac:dyDescent="0.35">
      <c r="B18" s="174" t="s">
        <v>359</v>
      </c>
      <c r="C18" s="174"/>
      <c r="D18" s="174"/>
      <c r="E18" s="174"/>
      <c r="F18" s="174"/>
      <c r="G18" s="174"/>
      <c r="H18" s="174"/>
      <c r="I18" s="174"/>
      <c r="J18" s="174"/>
      <c r="K18" s="174"/>
      <c r="L18" s="174"/>
      <c r="M18" s="174"/>
      <c r="P18" s="65">
        <v>1</v>
      </c>
      <c r="Q18" s="65" t="s">
        <v>21</v>
      </c>
      <c r="R18" s="55">
        <f>'Specs and Initial PMs'!D18</f>
        <v>0</v>
      </c>
      <c r="S18" s="1">
        <f t="shared" si="1"/>
        <v>0</v>
      </c>
      <c r="T18" s="65"/>
      <c r="U18" s="58" t="e">
        <f t="shared" si="2"/>
        <v>#DIV/0!</v>
      </c>
      <c r="V18" s="58" t="e">
        <f t="shared" ref="V18:V81" si="3">IF(U18&gt;2,"LT","CONFIRM")</f>
        <v>#DIV/0!</v>
      </c>
      <c r="W18" s="176"/>
      <c r="X18" s="44"/>
    </row>
    <row r="19" spans="1:33" ht="16.95" customHeight="1" thickBot="1" x14ac:dyDescent="0.4">
      <c r="B19" s="174"/>
      <c r="C19" s="174"/>
      <c r="D19" s="174"/>
      <c r="E19" s="174"/>
      <c r="F19" s="174"/>
      <c r="G19" s="174"/>
      <c r="H19" s="174"/>
      <c r="I19" s="174"/>
      <c r="J19" s="174"/>
      <c r="K19" s="174"/>
      <c r="L19" s="174"/>
      <c r="M19" s="174"/>
      <c r="P19" s="65">
        <v>1</v>
      </c>
      <c r="Q19" s="65" t="s">
        <v>22</v>
      </c>
      <c r="R19" s="55">
        <f>'Specs and Initial PMs'!D19</f>
        <v>0</v>
      </c>
      <c r="S19" s="1">
        <f t="shared" si="1"/>
        <v>0</v>
      </c>
      <c r="T19" s="65"/>
      <c r="U19" s="58" t="e">
        <f t="shared" si="2"/>
        <v>#DIV/0!</v>
      </c>
      <c r="V19" s="58" t="e">
        <f t="shared" si="3"/>
        <v>#DIV/0!</v>
      </c>
      <c r="W19" s="176"/>
      <c r="X19" s="44"/>
    </row>
    <row r="20" spans="1:33" ht="16.95" customHeight="1" thickBot="1" x14ac:dyDescent="0.4">
      <c r="B20" s="183" t="s">
        <v>120</v>
      </c>
      <c r="C20" s="184"/>
      <c r="D20" s="363" t="s">
        <v>164</v>
      </c>
      <c r="E20" s="364"/>
      <c r="F20" s="387"/>
      <c r="G20" s="372"/>
      <c r="H20" s="373"/>
      <c r="I20" s="363" t="s">
        <v>133</v>
      </c>
      <c r="J20" s="364"/>
      <c r="K20" s="374"/>
      <c r="L20" s="365"/>
      <c r="M20" s="366"/>
      <c r="P20" s="65">
        <v>1</v>
      </c>
      <c r="Q20" s="65" t="s">
        <v>23</v>
      </c>
      <c r="R20" s="55">
        <f>'Specs and Initial PMs'!D20</f>
        <v>0</v>
      </c>
      <c r="S20" s="1">
        <f t="shared" si="1"/>
        <v>0</v>
      </c>
      <c r="T20" s="65"/>
      <c r="U20" s="58" t="e">
        <f t="shared" si="2"/>
        <v>#DIV/0!</v>
      </c>
      <c r="V20" s="58" t="e">
        <f t="shared" si="3"/>
        <v>#DIV/0!</v>
      </c>
      <c r="W20" s="176"/>
      <c r="X20" s="44"/>
    </row>
    <row r="21" spans="1:33" ht="16.95" customHeight="1" x14ac:dyDescent="0.35">
      <c r="B21" s="185"/>
      <c r="C21" s="165"/>
      <c r="D21" s="165"/>
      <c r="E21" s="165"/>
      <c r="F21" s="165"/>
      <c r="G21" s="165"/>
      <c r="H21" s="165"/>
      <c r="I21" s="165"/>
      <c r="J21" s="165"/>
      <c r="K21" s="165"/>
      <c r="L21" s="165"/>
      <c r="M21" s="166"/>
      <c r="P21" s="65">
        <v>1</v>
      </c>
      <c r="Q21" s="65" t="s">
        <v>24</v>
      </c>
      <c r="R21" s="55">
        <f>'Specs and Initial PMs'!D21</f>
        <v>0</v>
      </c>
      <c r="S21" s="1">
        <f t="shared" si="1"/>
        <v>0</v>
      </c>
      <c r="T21" s="65"/>
      <c r="U21" s="58" t="e">
        <f t="shared" si="2"/>
        <v>#DIV/0!</v>
      </c>
      <c r="V21" s="58" t="e">
        <f t="shared" si="3"/>
        <v>#DIV/0!</v>
      </c>
      <c r="W21" s="176"/>
      <c r="X21" s="44"/>
    </row>
    <row r="22" spans="1:33" ht="16.95" customHeight="1" x14ac:dyDescent="0.35">
      <c r="B22" s="169"/>
      <c r="C22" s="167"/>
      <c r="D22" s="167"/>
      <c r="E22" s="167"/>
      <c r="F22" s="167"/>
      <c r="G22" s="167"/>
      <c r="H22" s="167"/>
      <c r="I22" s="167"/>
      <c r="J22" s="167"/>
      <c r="K22" s="167"/>
      <c r="L22" s="167"/>
      <c r="M22" s="168"/>
      <c r="P22" s="65">
        <v>1</v>
      </c>
      <c r="Q22" s="65" t="s">
        <v>25</v>
      </c>
      <c r="R22" s="55">
        <f>'Specs and Initial PMs'!D22</f>
        <v>0</v>
      </c>
      <c r="S22" s="1">
        <f t="shared" ref="S22:S29" si="4">IF(ISTEXT(D10),$F$5,IF(D10&gt;$F$5,$F$5,D10))</f>
        <v>0</v>
      </c>
      <c r="T22" s="1"/>
      <c r="U22" s="58" t="e">
        <f t="shared" si="2"/>
        <v>#DIV/0!</v>
      </c>
      <c r="V22" s="58" t="e">
        <f t="shared" si="3"/>
        <v>#DIV/0!</v>
      </c>
      <c r="W22" s="176"/>
      <c r="X22" s="44"/>
    </row>
    <row r="23" spans="1:33" ht="16.95" customHeight="1" x14ac:dyDescent="0.35">
      <c r="B23" s="169"/>
      <c r="C23" s="167"/>
      <c r="D23" s="167"/>
      <c r="E23" s="167"/>
      <c r="F23" s="167"/>
      <c r="G23" s="167"/>
      <c r="H23" s="167"/>
      <c r="I23" s="167"/>
      <c r="J23" s="167"/>
      <c r="K23" s="167"/>
      <c r="L23" s="167"/>
      <c r="M23" s="168"/>
      <c r="P23" s="65">
        <v>1</v>
      </c>
      <c r="Q23" s="65" t="s">
        <v>26</v>
      </c>
      <c r="R23" s="55">
        <f>'Specs and Initial PMs'!D23</f>
        <v>0</v>
      </c>
      <c r="S23" s="1">
        <f t="shared" si="4"/>
        <v>0</v>
      </c>
      <c r="T23" s="1"/>
      <c r="U23" s="58" t="e">
        <f t="shared" si="2"/>
        <v>#DIV/0!</v>
      </c>
      <c r="V23" s="58" t="e">
        <f t="shared" si="3"/>
        <v>#DIV/0!</v>
      </c>
      <c r="W23" s="176"/>
      <c r="X23" s="44"/>
    </row>
    <row r="24" spans="1:33" ht="16.95" customHeight="1" x14ac:dyDescent="0.35">
      <c r="B24" s="169"/>
      <c r="C24" s="167"/>
      <c r="D24" s="167"/>
      <c r="E24" s="167"/>
      <c r="F24" s="167"/>
      <c r="G24" s="167"/>
      <c r="H24" s="167"/>
      <c r="I24" s="167"/>
      <c r="J24" s="167"/>
      <c r="K24" s="167"/>
      <c r="L24" s="167"/>
      <c r="M24" s="168"/>
      <c r="P24" s="65">
        <v>1</v>
      </c>
      <c r="Q24" s="65" t="s">
        <v>27</v>
      </c>
      <c r="R24" s="55">
        <f>'Specs and Initial PMs'!D24</f>
        <v>0</v>
      </c>
      <c r="S24" s="1">
        <f t="shared" si="4"/>
        <v>0</v>
      </c>
      <c r="T24" s="1"/>
      <c r="U24" s="58" t="e">
        <f t="shared" si="2"/>
        <v>#DIV/0!</v>
      </c>
      <c r="V24" s="58" t="e">
        <f t="shared" si="3"/>
        <v>#DIV/0!</v>
      </c>
      <c r="W24" s="176"/>
      <c r="X24" s="44"/>
    </row>
    <row r="25" spans="1:33" ht="16.95" customHeight="1" x14ac:dyDescent="0.35">
      <c r="B25" s="169"/>
      <c r="C25" s="167"/>
      <c r="D25" s="167"/>
      <c r="E25" s="167"/>
      <c r="F25" s="167"/>
      <c r="G25" s="167"/>
      <c r="H25" s="167"/>
      <c r="I25" s="167"/>
      <c r="J25" s="167"/>
      <c r="K25" s="167"/>
      <c r="L25" s="167"/>
      <c r="M25" s="168"/>
      <c r="P25" s="65">
        <v>1</v>
      </c>
      <c r="Q25" s="65" t="s">
        <v>28</v>
      </c>
      <c r="R25" s="55">
        <f>'Specs and Initial PMs'!D25</f>
        <v>0</v>
      </c>
      <c r="S25" s="1">
        <f t="shared" si="4"/>
        <v>0</v>
      </c>
      <c r="T25" s="1"/>
      <c r="U25" s="58" t="e">
        <f t="shared" si="2"/>
        <v>#DIV/0!</v>
      </c>
      <c r="V25" s="58" t="e">
        <f t="shared" si="3"/>
        <v>#DIV/0!</v>
      </c>
      <c r="W25" s="104"/>
      <c r="X25" s="44"/>
    </row>
    <row r="26" spans="1:33" ht="16.95" customHeight="1" x14ac:dyDescent="0.35">
      <c r="B26" s="169"/>
      <c r="C26" s="167"/>
      <c r="D26" s="167"/>
      <c r="E26" s="167"/>
      <c r="F26" s="167"/>
      <c r="G26" s="167"/>
      <c r="H26" s="167"/>
      <c r="I26" s="167"/>
      <c r="J26" s="167"/>
      <c r="K26" s="167"/>
      <c r="L26" s="167"/>
      <c r="M26" s="168"/>
      <c r="P26" s="65">
        <v>1</v>
      </c>
      <c r="Q26" s="65" t="s">
        <v>29</v>
      </c>
      <c r="R26" s="55">
        <f>'Specs and Initial PMs'!D26</f>
        <v>0</v>
      </c>
      <c r="S26" s="1">
        <f t="shared" si="4"/>
        <v>0</v>
      </c>
      <c r="T26" s="1"/>
      <c r="U26" s="58" t="e">
        <f t="shared" si="2"/>
        <v>#DIV/0!</v>
      </c>
      <c r="V26" s="58" t="e">
        <f t="shared" si="3"/>
        <v>#DIV/0!</v>
      </c>
      <c r="W26" s="104"/>
      <c r="X26" s="44"/>
    </row>
    <row r="27" spans="1:33" ht="16.95" customHeight="1" x14ac:dyDescent="0.35">
      <c r="B27" s="169"/>
      <c r="C27" s="167"/>
      <c r="D27" s="167"/>
      <c r="E27" s="167"/>
      <c r="F27" s="167"/>
      <c r="G27" s="167"/>
      <c r="H27" s="167"/>
      <c r="I27" s="167"/>
      <c r="J27" s="167"/>
      <c r="K27" s="167"/>
      <c r="L27" s="167"/>
      <c r="M27" s="168"/>
      <c r="P27" s="65">
        <v>1</v>
      </c>
      <c r="Q27" s="65" t="s">
        <v>30</v>
      </c>
      <c r="R27" s="55">
        <f>'Specs and Initial PMs'!D27</f>
        <v>0</v>
      </c>
      <c r="S27" s="1">
        <f t="shared" si="4"/>
        <v>0</v>
      </c>
      <c r="T27" s="1"/>
      <c r="U27" s="58" t="e">
        <f t="shared" si="2"/>
        <v>#DIV/0!</v>
      </c>
      <c r="V27" s="58" t="e">
        <f t="shared" si="3"/>
        <v>#DIV/0!</v>
      </c>
      <c r="W27" s="176"/>
      <c r="X27" s="44"/>
    </row>
    <row r="28" spans="1:33" ht="16.95" customHeight="1" thickBot="1" x14ac:dyDescent="0.4">
      <c r="B28" s="170"/>
      <c r="C28" s="171"/>
      <c r="D28" s="171"/>
      <c r="E28" s="171"/>
      <c r="F28" s="171"/>
      <c r="G28" s="171"/>
      <c r="H28" s="171"/>
      <c r="I28" s="171"/>
      <c r="J28" s="171"/>
      <c r="K28" s="171"/>
      <c r="L28" s="171"/>
      <c r="M28" s="172"/>
      <c r="P28" s="65">
        <v>1</v>
      </c>
      <c r="Q28" s="65" t="s">
        <v>31</v>
      </c>
      <c r="R28" s="55">
        <f>'Specs and Initial PMs'!D28</f>
        <v>0</v>
      </c>
      <c r="S28" s="1">
        <f t="shared" si="4"/>
        <v>0</v>
      </c>
      <c r="T28" s="1"/>
      <c r="U28" s="58" t="e">
        <f t="shared" si="2"/>
        <v>#DIV/0!</v>
      </c>
      <c r="V28" s="58" t="e">
        <f t="shared" si="3"/>
        <v>#DIV/0!</v>
      </c>
      <c r="W28" s="176"/>
      <c r="X28" s="44"/>
    </row>
    <row r="29" spans="1:33" ht="16.95" customHeight="1" x14ac:dyDescent="0.35">
      <c r="B29" s="174" t="s">
        <v>359</v>
      </c>
      <c r="C29" s="174"/>
      <c r="D29" s="174"/>
      <c r="E29" s="174"/>
      <c r="F29" s="174"/>
      <c r="G29" s="174"/>
      <c r="H29" s="174"/>
      <c r="I29" s="174"/>
      <c r="J29" s="174"/>
      <c r="K29" s="174"/>
      <c r="L29" s="174"/>
      <c r="M29" s="174"/>
      <c r="P29" s="65">
        <v>1</v>
      </c>
      <c r="Q29" s="65" t="s">
        <v>32</v>
      </c>
      <c r="R29" s="55">
        <f>'Specs and Initial PMs'!D29</f>
        <v>0</v>
      </c>
      <c r="S29" s="1">
        <f t="shared" si="4"/>
        <v>0</v>
      </c>
      <c r="T29" s="1"/>
      <c r="U29" s="58" t="e">
        <f t="shared" si="2"/>
        <v>#DIV/0!</v>
      </c>
      <c r="V29" s="58" t="e">
        <f t="shared" si="3"/>
        <v>#DIV/0!</v>
      </c>
      <c r="W29" s="176"/>
      <c r="X29" s="44"/>
    </row>
    <row r="30" spans="1:33" ht="16.95" customHeight="1" thickBot="1" x14ac:dyDescent="0.4">
      <c r="B30" s="174"/>
      <c r="C30" s="174"/>
      <c r="D30" s="174"/>
      <c r="E30" s="174"/>
      <c r="F30" s="174"/>
      <c r="G30" s="174"/>
      <c r="H30" s="174"/>
      <c r="I30" s="174"/>
      <c r="J30" s="174"/>
      <c r="K30" s="174"/>
      <c r="L30" s="174"/>
      <c r="M30" s="174"/>
      <c r="P30" s="65">
        <v>1</v>
      </c>
      <c r="Q30" s="65" t="s">
        <v>33</v>
      </c>
      <c r="R30" s="55">
        <f>'Specs and Initial PMs'!D30</f>
        <v>0</v>
      </c>
      <c r="S30" s="1">
        <f t="shared" ref="S30:S37" si="5">IF(ISTEXT(E10),$F$5,IF(E10&gt;$F$5,$F$5,E10))</f>
        <v>0</v>
      </c>
      <c r="T30" s="1"/>
      <c r="U30" s="58" t="e">
        <f t="shared" si="2"/>
        <v>#DIV/0!</v>
      </c>
      <c r="V30" s="58" t="e">
        <f t="shared" si="3"/>
        <v>#DIV/0!</v>
      </c>
      <c r="W30" s="176"/>
      <c r="X30" s="66"/>
      <c r="Y30" s="66"/>
      <c r="Z30" s="66"/>
      <c r="AA30" s="66"/>
    </row>
    <row r="31" spans="1:33" ht="16.95" customHeight="1" thickBot="1" x14ac:dyDescent="0.4">
      <c r="B31" s="183" t="s">
        <v>121</v>
      </c>
      <c r="C31" s="184"/>
      <c r="D31" s="363" t="s">
        <v>164</v>
      </c>
      <c r="E31" s="364"/>
      <c r="F31" s="372"/>
      <c r="G31" s="372"/>
      <c r="H31" s="373"/>
      <c r="I31" s="363" t="s">
        <v>133</v>
      </c>
      <c r="J31" s="364"/>
      <c r="K31" s="365"/>
      <c r="L31" s="365"/>
      <c r="M31" s="366"/>
      <c r="P31" s="65">
        <v>1</v>
      </c>
      <c r="Q31" s="65" t="s">
        <v>34</v>
      </c>
      <c r="R31" s="55">
        <f>'Specs and Initial PMs'!D31</f>
        <v>0</v>
      </c>
      <c r="S31" s="1">
        <f t="shared" si="5"/>
        <v>0</v>
      </c>
      <c r="T31" s="1"/>
      <c r="U31" s="58" t="e">
        <f t="shared" si="2"/>
        <v>#DIV/0!</v>
      </c>
      <c r="V31" s="58" t="e">
        <f t="shared" si="3"/>
        <v>#DIV/0!</v>
      </c>
      <c r="W31" s="176"/>
      <c r="X31" s="66"/>
      <c r="Y31" s="66"/>
      <c r="Z31" s="66"/>
      <c r="AA31" s="66"/>
    </row>
    <row r="32" spans="1:33" ht="16.95" customHeight="1" x14ac:dyDescent="0.35">
      <c r="B32" s="185"/>
      <c r="C32" s="165"/>
      <c r="D32" s="165"/>
      <c r="E32" s="165"/>
      <c r="F32" s="165"/>
      <c r="G32" s="165"/>
      <c r="H32" s="165"/>
      <c r="I32" s="165"/>
      <c r="J32" s="165"/>
      <c r="K32" s="165"/>
      <c r="L32" s="165"/>
      <c r="M32" s="166"/>
      <c r="P32" s="65">
        <v>1</v>
      </c>
      <c r="Q32" s="65" t="s">
        <v>35</v>
      </c>
      <c r="R32" s="55">
        <f>'Specs and Initial PMs'!D32</f>
        <v>0</v>
      </c>
      <c r="S32" s="1">
        <f t="shared" si="5"/>
        <v>0</v>
      </c>
      <c r="T32" s="1"/>
      <c r="U32" s="58" t="e">
        <f t="shared" si="2"/>
        <v>#DIV/0!</v>
      </c>
      <c r="V32" s="58" t="e">
        <f t="shared" si="3"/>
        <v>#DIV/0!</v>
      </c>
      <c r="W32" s="176"/>
      <c r="X32" s="44"/>
      <c r="Y32" s="44"/>
      <c r="Z32" s="44"/>
      <c r="AA32" s="44"/>
    </row>
    <row r="33" spans="2:24" ht="16.95" customHeight="1" x14ac:dyDescent="0.35">
      <c r="B33" s="169"/>
      <c r="C33" s="167"/>
      <c r="D33" s="167"/>
      <c r="E33" s="167"/>
      <c r="F33" s="167"/>
      <c r="G33" s="167"/>
      <c r="H33" s="167"/>
      <c r="I33" s="167"/>
      <c r="J33" s="167"/>
      <c r="K33" s="167"/>
      <c r="L33" s="167"/>
      <c r="M33" s="168"/>
      <c r="P33" s="65">
        <v>1</v>
      </c>
      <c r="Q33" s="65" t="s">
        <v>36</v>
      </c>
      <c r="R33" s="55">
        <f>'Specs and Initial PMs'!D33</f>
        <v>0</v>
      </c>
      <c r="S33" s="1">
        <f t="shared" si="5"/>
        <v>0</v>
      </c>
      <c r="T33" s="1"/>
      <c r="U33" s="58" t="e">
        <f t="shared" si="2"/>
        <v>#DIV/0!</v>
      </c>
      <c r="V33" s="58" t="e">
        <f t="shared" si="3"/>
        <v>#DIV/0!</v>
      </c>
      <c r="W33" s="176"/>
    </row>
    <row r="34" spans="2:24" ht="16.95" customHeight="1" x14ac:dyDescent="0.35">
      <c r="B34" s="169"/>
      <c r="C34" s="167"/>
      <c r="D34" s="167"/>
      <c r="E34" s="167"/>
      <c r="F34" s="167"/>
      <c r="G34" s="167"/>
      <c r="H34" s="167"/>
      <c r="I34" s="167"/>
      <c r="J34" s="167"/>
      <c r="K34" s="167"/>
      <c r="L34" s="167"/>
      <c r="M34" s="168"/>
      <c r="P34" s="65">
        <v>1</v>
      </c>
      <c r="Q34" s="65" t="s">
        <v>37</v>
      </c>
      <c r="R34" s="55">
        <f>'Specs and Initial PMs'!D34</f>
        <v>0</v>
      </c>
      <c r="S34" s="1">
        <f t="shared" si="5"/>
        <v>0</v>
      </c>
      <c r="T34" s="1"/>
      <c r="U34" s="58" t="e">
        <f t="shared" si="2"/>
        <v>#DIV/0!</v>
      </c>
      <c r="V34" s="58" t="e">
        <f t="shared" si="3"/>
        <v>#DIV/0!</v>
      </c>
      <c r="W34" s="176"/>
    </row>
    <row r="35" spans="2:24" ht="16.95" customHeight="1" x14ac:dyDescent="0.35">
      <c r="B35" s="169"/>
      <c r="C35" s="167"/>
      <c r="D35" s="167"/>
      <c r="E35" s="167"/>
      <c r="F35" s="167"/>
      <c r="G35" s="167"/>
      <c r="H35" s="167"/>
      <c r="I35" s="167"/>
      <c r="J35" s="167"/>
      <c r="K35" s="167"/>
      <c r="L35" s="167"/>
      <c r="M35" s="168"/>
      <c r="P35" s="65">
        <v>1</v>
      </c>
      <c r="Q35" s="65" t="s">
        <v>38</v>
      </c>
      <c r="R35" s="55">
        <f>'Specs and Initial PMs'!D35</f>
        <v>0</v>
      </c>
      <c r="S35" s="1">
        <f t="shared" si="5"/>
        <v>0</v>
      </c>
      <c r="T35" s="1"/>
      <c r="U35" s="58" t="e">
        <f t="shared" si="2"/>
        <v>#DIV/0!</v>
      </c>
      <c r="V35" s="58" t="e">
        <f t="shared" si="3"/>
        <v>#DIV/0!</v>
      </c>
      <c r="W35" s="176"/>
    </row>
    <row r="36" spans="2:24" ht="16.95" customHeight="1" x14ac:dyDescent="0.35">
      <c r="B36" s="169"/>
      <c r="C36" s="167"/>
      <c r="D36" s="167"/>
      <c r="E36" s="167"/>
      <c r="F36" s="167"/>
      <c r="G36" s="167"/>
      <c r="H36" s="167"/>
      <c r="I36" s="167"/>
      <c r="J36" s="167"/>
      <c r="K36" s="167"/>
      <c r="L36" s="167"/>
      <c r="M36" s="168"/>
      <c r="P36" s="65">
        <v>1</v>
      </c>
      <c r="Q36" s="65" t="s">
        <v>39</v>
      </c>
      <c r="R36" s="55">
        <f>'Specs and Initial PMs'!D36</f>
        <v>0</v>
      </c>
      <c r="S36" s="1">
        <f t="shared" si="5"/>
        <v>0</v>
      </c>
      <c r="T36" s="1"/>
      <c r="U36" s="58" t="e">
        <f t="shared" si="2"/>
        <v>#DIV/0!</v>
      </c>
      <c r="V36" s="58" t="e">
        <f t="shared" si="3"/>
        <v>#DIV/0!</v>
      </c>
      <c r="W36" s="176"/>
    </row>
    <row r="37" spans="2:24" ht="16.95" customHeight="1" x14ac:dyDescent="0.35">
      <c r="B37" s="169"/>
      <c r="C37" s="167"/>
      <c r="D37" s="167"/>
      <c r="E37" s="167"/>
      <c r="F37" s="167"/>
      <c r="G37" s="167"/>
      <c r="H37" s="167"/>
      <c r="I37" s="167"/>
      <c r="J37" s="167"/>
      <c r="K37" s="167"/>
      <c r="L37" s="167"/>
      <c r="M37" s="168"/>
      <c r="P37" s="65">
        <v>1</v>
      </c>
      <c r="Q37" s="65" t="s">
        <v>40</v>
      </c>
      <c r="R37" s="55">
        <f>'Specs and Initial PMs'!D37</f>
        <v>0</v>
      </c>
      <c r="S37" s="1">
        <f t="shared" si="5"/>
        <v>0</v>
      </c>
      <c r="T37" s="1"/>
      <c r="U37" s="58" t="e">
        <f t="shared" si="2"/>
        <v>#DIV/0!</v>
      </c>
      <c r="V37" s="58" t="e">
        <f t="shared" si="3"/>
        <v>#DIV/0!</v>
      </c>
      <c r="W37" s="176"/>
    </row>
    <row r="38" spans="2:24" ht="16.95" customHeight="1" x14ac:dyDescent="0.35">
      <c r="B38" s="169"/>
      <c r="C38" s="167"/>
      <c r="D38" s="167"/>
      <c r="E38" s="167"/>
      <c r="F38" s="167"/>
      <c r="G38" s="167"/>
      <c r="H38" s="167"/>
      <c r="I38" s="167"/>
      <c r="J38" s="167"/>
      <c r="K38" s="167"/>
      <c r="L38" s="167"/>
      <c r="M38" s="168"/>
      <c r="P38" s="65">
        <v>1</v>
      </c>
      <c r="Q38" s="65" t="s">
        <v>41</v>
      </c>
      <c r="R38" s="55">
        <f>'Specs and Initial PMs'!D38</f>
        <v>0</v>
      </c>
      <c r="S38" s="5">
        <f t="shared" ref="S38:S45" si="6">IF(ISTEXT(F10),$F$5,IF(F10&gt;$F$5,$F$5,F10))</f>
        <v>0</v>
      </c>
      <c r="T38" s="5"/>
      <c r="U38" s="58" t="e">
        <f t="shared" si="2"/>
        <v>#DIV/0!</v>
      </c>
      <c r="V38" s="58" t="e">
        <f t="shared" si="3"/>
        <v>#DIV/0!</v>
      </c>
      <c r="W38" s="176"/>
    </row>
    <row r="39" spans="2:24" ht="16.95" customHeight="1" thickBot="1" x14ac:dyDescent="0.4">
      <c r="B39" s="170"/>
      <c r="C39" s="171"/>
      <c r="D39" s="171"/>
      <c r="E39" s="171"/>
      <c r="F39" s="171"/>
      <c r="G39" s="171"/>
      <c r="H39" s="171"/>
      <c r="I39" s="171"/>
      <c r="J39" s="171"/>
      <c r="K39" s="171"/>
      <c r="L39" s="171"/>
      <c r="M39" s="172"/>
      <c r="P39" s="65">
        <v>1</v>
      </c>
      <c r="Q39" s="65" t="s">
        <v>42</v>
      </c>
      <c r="R39" s="55">
        <f>'Specs and Initial PMs'!D39</f>
        <v>0</v>
      </c>
      <c r="S39" s="5">
        <f t="shared" si="6"/>
        <v>0</v>
      </c>
      <c r="T39" s="5"/>
      <c r="U39" s="58" t="e">
        <f t="shared" si="2"/>
        <v>#DIV/0!</v>
      </c>
      <c r="V39" s="58" t="e">
        <f t="shared" si="3"/>
        <v>#DIV/0!</v>
      </c>
      <c r="W39" s="176"/>
    </row>
    <row r="40" spans="2:24" ht="16.95" customHeight="1" x14ac:dyDescent="0.35">
      <c r="B40" s="174" t="s">
        <v>359</v>
      </c>
      <c r="C40" s="174"/>
      <c r="D40" s="174"/>
      <c r="E40" s="174"/>
      <c r="F40" s="174"/>
      <c r="G40" s="174"/>
      <c r="H40" s="174"/>
      <c r="I40" s="174"/>
      <c r="J40" s="174"/>
      <c r="K40" s="174"/>
      <c r="L40" s="174"/>
      <c r="M40" s="174"/>
      <c r="P40" s="65">
        <v>1</v>
      </c>
      <c r="Q40" s="65" t="s">
        <v>43</v>
      </c>
      <c r="R40" s="55">
        <f>'Specs and Initial PMs'!D40</f>
        <v>0</v>
      </c>
      <c r="S40" s="5">
        <f t="shared" si="6"/>
        <v>0</v>
      </c>
      <c r="T40" s="5"/>
      <c r="U40" s="58" t="e">
        <f t="shared" si="2"/>
        <v>#DIV/0!</v>
      </c>
      <c r="V40" s="58" t="e">
        <f t="shared" si="3"/>
        <v>#DIV/0!</v>
      </c>
      <c r="W40" s="176"/>
    </row>
    <row r="41" spans="2:24" ht="16.95" customHeight="1" thickBot="1" x14ac:dyDescent="0.4">
      <c r="B41" s="174"/>
      <c r="C41" s="174"/>
      <c r="D41" s="174"/>
      <c r="E41" s="174"/>
      <c r="F41" s="174"/>
      <c r="G41" s="174"/>
      <c r="H41" s="174"/>
      <c r="I41" s="174"/>
      <c r="J41" s="174"/>
      <c r="K41" s="174"/>
      <c r="L41" s="174"/>
      <c r="M41" s="174"/>
      <c r="P41" s="65">
        <v>1</v>
      </c>
      <c r="Q41" s="65" t="s">
        <v>44</v>
      </c>
      <c r="R41" s="55">
        <f>'Specs and Initial PMs'!D41</f>
        <v>0</v>
      </c>
      <c r="S41" s="5">
        <f t="shared" si="6"/>
        <v>0</v>
      </c>
      <c r="T41" s="5"/>
      <c r="U41" s="58" t="e">
        <f t="shared" si="2"/>
        <v>#DIV/0!</v>
      </c>
      <c r="V41" s="58" t="e">
        <f t="shared" si="3"/>
        <v>#DIV/0!</v>
      </c>
      <c r="W41" s="176"/>
      <c r="X41" s="55"/>
    </row>
    <row r="42" spans="2:24" ht="16.95" customHeight="1" thickBot="1" x14ac:dyDescent="0.4">
      <c r="B42" s="183" t="s">
        <v>122</v>
      </c>
      <c r="C42" s="184"/>
      <c r="D42" s="363" t="s">
        <v>164</v>
      </c>
      <c r="E42" s="364"/>
      <c r="F42" s="372"/>
      <c r="G42" s="372"/>
      <c r="H42" s="373"/>
      <c r="I42" s="363" t="s">
        <v>133</v>
      </c>
      <c r="J42" s="364"/>
      <c r="K42" s="365"/>
      <c r="L42" s="365"/>
      <c r="M42" s="366"/>
      <c r="P42" s="65">
        <v>1</v>
      </c>
      <c r="Q42" s="65" t="s">
        <v>45</v>
      </c>
      <c r="R42" s="55">
        <f>'Specs and Initial PMs'!D42</f>
        <v>0</v>
      </c>
      <c r="S42" s="5">
        <f t="shared" si="6"/>
        <v>0</v>
      </c>
      <c r="T42" s="5"/>
      <c r="U42" s="58" t="e">
        <f t="shared" si="2"/>
        <v>#DIV/0!</v>
      </c>
      <c r="V42" s="58" t="e">
        <f t="shared" si="3"/>
        <v>#DIV/0!</v>
      </c>
      <c r="W42" s="176"/>
      <c r="X42" s="55"/>
    </row>
    <row r="43" spans="2:24" ht="16.95" customHeight="1" x14ac:dyDescent="0.35">
      <c r="B43" s="185"/>
      <c r="C43" s="165"/>
      <c r="D43" s="165"/>
      <c r="E43" s="165"/>
      <c r="F43" s="165"/>
      <c r="G43" s="165"/>
      <c r="H43" s="165"/>
      <c r="I43" s="165"/>
      <c r="J43" s="165"/>
      <c r="K43" s="165"/>
      <c r="L43" s="165"/>
      <c r="M43" s="166"/>
      <c r="P43" s="65">
        <v>1</v>
      </c>
      <c r="Q43" s="65" t="s">
        <v>46</v>
      </c>
      <c r="R43" s="55">
        <f>'Specs and Initial PMs'!D43</f>
        <v>0</v>
      </c>
      <c r="S43" s="5">
        <f t="shared" si="6"/>
        <v>0</v>
      </c>
      <c r="T43" s="5"/>
      <c r="U43" s="58" t="e">
        <f t="shared" si="2"/>
        <v>#DIV/0!</v>
      </c>
      <c r="V43" s="58" t="e">
        <f t="shared" si="3"/>
        <v>#DIV/0!</v>
      </c>
      <c r="W43" s="176"/>
      <c r="X43" s="55"/>
    </row>
    <row r="44" spans="2:24" ht="16.95" customHeight="1" x14ac:dyDescent="0.35">
      <c r="B44" s="169"/>
      <c r="C44" s="167"/>
      <c r="D44" s="167"/>
      <c r="E44" s="167"/>
      <c r="F44" s="167"/>
      <c r="G44" s="167"/>
      <c r="H44" s="167"/>
      <c r="I44" s="167"/>
      <c r="J44" s="167"/>
      <c r="K44" s="167"/>
      <c r="L44" s="167"/>
      <c r="M44" s="168"/>
      <c r="P44" s="65">
        <v>1</v>
      </c>
      <c r="Q44" s="65" t="s">
        <v>47</v>
      </c>
      <c r="R44" s="55">
        <f>'Specs and Initial PMs'!D44</f>
        <v>0</v>
      </c>
      <c r="S44" s="5">
        <f t="shared" si="6"/>
        <v>0</v>
      </c>
      <c r="T44" s="5"/>
      <c r="U44" s="58" t="e">
        <f t="shared" si="2"/>
        <v>#DIV/0!</v>
      </c>
      <c r="V44" s="58" t="e">
        <f t="shared" si="3"/>
        <v>#DIV/0!</v>
      </c>
      <c r="W44" s="176"/>
      <c r="X44" s="55"/>
    </row>
    <row r="45" spans="2:24" ht="16.95" customHeight="1" x14ac:dyDescent="0.35">
      <c r="B45" s="169"/>
      <c r="C45" s="167"/>
      <c r="D45" s="167"/>
      <c r="E45" s="167"/>
      <c r="F45" s="167"/>
      <c r="G45" s="167"/>
      <c r="H45" s="167"/>
      <c r="I45" s="167"/>
      <c r="J45" s="167"/>
      <c r="K45" s="167"/>
      <c r="L45" s="167"/>
      <c r="M45" s="168"/>
      <c r="P45" s="65">
        <v>1</v>
      </c>
      <c r="Q45" s="65" t="s">
        <v>48</v>
      </c>
      <c r="R45" s="55">
        <f>'Specs and Initial PMs'!D45</f>
        <v>0</v>
      </c>
      <c r="S45" s="5">
        <f t="shared" si="6"/>
        <v>0</v>
      </c>
      <c r="T45" s="5"/>
      <c r="U45" s="58" t="e">
        <f t="shared" si="2"/>
        <v>#DIV/0!</v>
      </c>
      <c r="V45" s="58" t="e">
        <f t="shared" si="3"/>
        <v>#DIV/0!</v>
      </c>
      <c r="W45" s="176"/>
      <c r="X45" s="55"/>
    </row>
    <row r="46" spans="2:24" ht="16.95" customHeight="1" x14ac:dyDescent="0.35">
      <c r="B46" s="169"/>
      <c r="C46" s="167"/>
      <c r="D46" s="167"/>
      <c r="E46" s="167"/>
      <c r="F46" s="167"/>
      <c r="G46" s="167"/>
      <c r="H46" s="167"/>
      <c r="I46" s="167"/>
      <c r="J46" s="167"/>
      <c r="K46" s="167"/>
      <c r="L46" s="167"/>
      <c r="M46" s="168"/>
      <c r="P46" s="65">
        <v>1</v>
      </c>
      <c r="Q46" s="65" t="s">
        <v>49</v>
      </c>
      <c r="R46" s="55">
        <f>'Specs and Initial PMs'!D46</f>
        <v>0</v>
      </c>
      <c r="S46" s="5">
        <f t="shared" ref="S46:S53" si="7">IF(ISTEXT(G10),$F$5,IF(G10&gt;$F$5,$F$5,G10))</f>
        <v>0</v>
      </c>
      <c r="T46" s="5"/>
      <c r="U46" s="58" t="e">
        <f t="shared" si="2"/>
        <v>#DIV/0!</v>
      </c>
      <c r="V46" s="58" t="e">
        <f t="shared" si="3"/>
        <v>#DIV/0!</v>
      </c>
      <c r="W46" s="176"/>
    </row>
    <row r="47" spans="2:24" ht="16.95" customHeight="1" x14ac:dyDescent="0.35">
      <c r="B47" s="169"/>
      <c r="C47" s="167"/>
      <c r="D47" s="167"/>
      <c r="E47" s="167"/>
      <c r="F47" s="167"/>
      <c r="G47" s="167"/>
      <c r="H47" s="167"/>
      <c r="I47" s="167"/>
      <c r="J47" s="167"/>
      <c r="K47" s="167"/>
      <c r="L47" s="167"/>
      <c r="M47" s="168"/>
      <c r="P47" s="65">
        <v>1</v>
      </c>
      <c r="Q47" s="65" t="s">
        <v>50</v>
      </c>
      <c r="R47" s="55">
        <f>'Specs and Initial PMs'!D47</f>
        <v>0</v>
      </c>
      <c r="S47" s="5">
        <f t="shared" si="7"/>
        <v>0</v>
      </c>
      <c r="T47" s="5"/>
      <c r="U47" s="58" t="e">
        <f t="shared" si="2"/>
        <v>#DIV/0!</v>
      </c>
      <c r="V47" s="58" t="e">
        <f t="shared" si="3"/>
        <v>#DIV/0!</v>
      </c>
      <c r="W47" s="176"/>
    </row>
    <row r="48" spans="2:24" ht="16.95" customHeight="1" x14ac:dyDescent="0.35">
      <c r="B48" s="169"/>
      <c r="C48" s="167"/>
      <c r="D48" s="167"/>
      <c r="E48" s="167"/>
      <c r="F48" s="167"/>
      <c r="G48" s="167"/>
      <c r="H48" s="167"/>
      <c r="I48" s="167"/>
      <c r="J48" s="167"/>
      <c r="K48" s="167"/>
      <c r="L48" s="167"/>
      <c r="M48" s="168"/>
      <c r="P48" s="65">
        <v>1</v>
      </c>
      <c r="Q48" s="65" t="s">
        <v>51</v>
      </c>
      <c r="R48" s="55">
        <f>'Specs and Initial PMs'!D48</f>
        <v>0</v>
      </c>
      <c r="S48" s="5">
        <f t="shared" si="7"/>
        <v>0</v>
      </c>
      <c r="T48" s="5"/>
      <c r="U48" s="58" t="e">
        <f t="shared" si="2"/>
        <v>#DIV/0!</v>
      </c>
      <c r="V48" s="58" t="e">
        <f t="shared" si="3"/>
        <v>#DIV/0!</v>
      </c>
      <c r="W48" s="176"/>
    </row>
    <row r="49" spans="2:23" ht="16.95" customHeight="1" x14ac:dyDescent="0.35">
      <c r="B49" s="169"/>
      <c r="C49" s="167"/>
      <c r="D49" s="167"/>
      <c r="E49" s="167"/>
      <c r="F49" s="167"/>
      <c r="G49" s="167"/>
      <c r="H49" s="167"/>
      <c r="I49" s="167"/>
      <c r="J49" s="167"/>
      <c r="K49" s="167"/>
      <c r="L49" s="167"/>
      <c r="M49" s="168"/>
      <c r="P49" s="65">
        <v>1</v>
      </c>
      <c r="Q49" s="65" t="s">
        <v>52</v>
      </c>
      <c r="R49" s="55">
        <f>'Specs and Initial PMs'!D49</f>
        <v>0</v>
      </c>
      <c r="S49" s="5">
        <f t="shared" si="7"/>
        <v>0</v>
      </c>
      <c r="T49" s="5"/>
      <c r="U49" s="58" t="e">
        <f t="shared" ref="U49:U80" si="8">S49/$T$8</f>
        <v>#DIV/0!</v>
      </c>
      <c r="V49" s="58" t="e">
        <f t="shared" si="3"/>
        <v>#DIV/0!</v>
      </c>
      <c r="W49" s="176"/>
    </row>
    <row r="50" spans="2:23" ht="16.95" customHeight="1" thickBot="1" x14ac:dyDescent="0.4">
      <c r="B50" s="170"/>
      <c r="C50" s="171"/>
      <c r="D50" s="171"/>
      <c r="E50" s="171"/>
      <c r="F50" s="171"/>
      <c r="G50" s="171"/>
      <c r="H50" s="171"/>
      <c r="I50" s="171"/>
      <c r="J50" s="171"/>
      <c r="K50" s="171"/>
      <c r="L50" s="171"/>
      <c r="M50" s="172"/>
      <c r="P50" s="65">
        <v>1</v>
      </c>
      <c r="Q50" s="65" t="s">
        <v>53</v>
      </c>
      <c r="R50" s="55">
        <f>'Specs and Initial PMs'!D50</f>
        <v>0</v>
      </c>
      <c r="S50" s="5">
        <f t="shared" si="7"/>
        <v>0</v>
      </c>
      <c r="T50" s="5"/>
      <c r="U50" s="58" t="e">
        <f t="shared" si="8"/>
        <v>#DIV/0!</v>
      </c>
      <c r="V50" s="58" t="e">
        <f t="shared" si="3"/>
        <v>#DIV/0!</v>
      </c>
      <c r="W50" s="176"/>
    </row>
    <row r="51" spans="2:23" ht="16.95" customHeight="1" x14ac:dyDescent="0.35">
      <c r="B51" s="174" t="s">
        <v>359</v>
      </c>
      <c r="C51" s="174"/>
      <c r="D51" s="174"/>
      <c r="E51" s="174"/>
      <c r="F51" s="174"/>
      <c r="G51" s="174"/>
      <c r="H51" s="174"/>
      <c r="I51" s="174"/>
      <c r="J51" s="174"/>
      <c r="K51" s="174"/>
      <c r="L51" s="174"/>
      <c r="M51" s="174"/>
      <c r="P51" s="65">
        <v>1</v>
      </c>
      <c r="Q51" s="65" t="s">
        <v>54</v>
      </c>
      <c r="R51" s="55">
        <f>'Specs and Initial PMs'!D51</f>
        <v>0</v>
      </c>
      <c r="S51" s="5">
        <f t="shared" si="7"/>
        <v>0</v>
      </c>
      <c r="T51" s="5"/>
      <c r="U51" s="58" t="e">
        <f t="shared" si="8"/>
        <v>#DIV/0!</v>
      </c>
      <c r="V51" s="58" t="e">
        <f t="shared" si="3"/>
        <v>#DIV/0!</v>
      </c>
      <c r="W51" s="176"/>
    </row>
    <row r="52" spans="2:23" ht="16.95" customHeight="1" thickBot="1" x14ac:dyDescent="0.4">
      <c r="B52" s="174"/>
      <c r="C52" s="174"/>
      <c r="D52" s="174"/>
      <c r="E52" s="174"/>
      <c r="F52" s="174"/>
      <c r="G52" s="174"/>
      <c r="H52" s="174"/>
      <c r="I52" s="174"/>
      <c r="J52" s="174"/>
      <c r="K52" s="174"/>
      <c r="L52" s="174"/>
      <c r="M52" s="174"/>
      <c r="P52" s="65">
        <v>1</v>
      </c>
      <c r="Q52" s="65" t="s">
        <v>55</v>
      </c>
      <c r="R52" s="55">
        <f>'Specs and Initial PMs'!D52</f>
        <v>0</v>
      </c>
      <c r="S52" s="5">
        <f t="shared" si="7"/>
        <v>0</v>
      </c>
      <c r="T52" s="5"/>
      <c r="U52" s="58" t="e">
        <f t="shared" si="8"/>
        <v>#DIV/0!</v>
      </c>
      <c r="V52" s="58" t="e">
        <f t="shared" si="3"/>
        <v>#DIV/0!</v>
      </c>
      <c r="W52" s="176"/>
    </row>
    <row r="53" spans="2:23" ht="16.95" customHeight="1" thickBot="1" x14ac:dyDescent="0.4">
      <c r="B53" s="183" t="s">
        <v>123</v>
      </c>
      <c r="C53" s="184"/>
      <c r="D53" s="363" t="s">
        <v>164</v>
      </c>
      <c r="E53" s="364"/>
      <c r="F53" s="372"/>
      <c r="G53" s="372"/>
      <c r="H53" s="373"/>
      <c r="I53" s="363" t="s">
        <v>133</v>
      </c>
      <c r="J53" s="364"/>
      <c r="K53" s="365"/>
      <c r="L53" s="365"/>
      <c r="M53" s="366"/>
      <c r="P53" s="65">
        <v>1</v>
      </c>
      <c r="Q53" s="65" t="s">
        <v>56</v>
      </c>
      <c r="R53" s="55">
        <f>'Specs and Initial PMs'!D53</f>
        <v>0</v>
      </c>
      <c r="S53" s="5">
        <f t="shared" si="7"/>
        <v>0</v>
      </c>
      <c r="T53" s="5"/>
      <c r="U53" s="58" t="e">
        <f t="shared" si="8"/>
        <v>#DIV/0!</v>
      </c>
      <c r="V53" s="58" t="e">
        <f t="shared" si="3"/>
        <v>#DIV/0!</v>
      </c>
      <c r="W53" s="176"/>
    </row>
    <row r="54" spans="2:23" ht="16.95" customHeight="1" x14ac:dyDescent="0.35">
      <c r="B54" s="185"/>
      <c r="C54" s="165"/>
      <c r="D54" s="165"/>
      <c r="E54" s="165"/>
      <c r="F54" s="165"/>
      <c r="G54" s="165"/>
      <c r="H54" s="165"/>
      <c r="I54" s="165"/>
      <c r="J54" s="165"/>
      <c r="K54" s="165"/>
      <c r="L54" s="165"/>
      <c r="M54" s="166"/>
      <c r="P54" s="65">
        <v>1</v>
      </c>
      <c r="Q54" s="65" t="s">
        <v>57</v>
      </c>
      <c r="R54" s="55">
        <f>'Specs and Initial PMs'!D54</f>
        <v>0</v>
      </c>
      <c r="S54" s="5">
        <f t="shared" ref="S54:S61" si="9">IF(ISTEXT(H10),$F$5,IF(H10&gt;$F$5,$F$5,H10))</f>
        <v>0</v>
      </c>
      <c r="T54" s="5"/>
      <c r="U54" s="58" t="e">
        <f t="shared" si="8"/>
        <v>#DIV/0!</v>
      </c>
      <c r="V54" s="58" t="e">
        <f t="shared" si="3"/>
        <v>#DIV/0!</v>
      </c>
      <c r="W54" s="176"/>
    </row>
    <row r="55" spans="2:23" ht="16.95" customHeight="1" x14ac:dyDescent="0.35">
      <c r="B55" s="169"/>
      <c r="C55" s="167"/>
      <c r="D55" s="167"/>
      <c r="E55" s="167"/>
      <c r="F55" s="167"/>
      <c r="G55" s="167"/>
      <c r="H55" s="167"/>
      <c r="I55" s="167"/>
      <c r="J55" s="167"/>
      <c r="K55" s="167"/>
      <c r="L55" s="167"/>
      <c r="M55" s="168"/>
      <c r="P55" s="65">
        <v>1</v>
      </c>
      <c r="Q55" s="65" t="s">
        <v>58</v>
      </c>
      <c r="R55" s="55">
        <f>'Specs and Initial PMs'!D55</f>
        <v>0</v>
      </c>
      <c r="S55" s="5">
        <f t="shared" si="9"/>
        <v>0</v>
      </c>
      <c r="T55" s="5"/>
      <c r="U55" s="58" t="e">
        <f t="shared" si="8"/>
        <v>#DIV/0!</v>
      </c>
      <c r="V55" s="58" t="e">
        <f t="shared" si="3"/>
        <v>#DIV/0!</v>
      </c>
      <c r="W55" s="176"/>
    </row>
    <row r="56" spans="2:23" ht="16.95" customHeight="1" x14ac:dyDescent="0.35">
      <c r="B56" s="169"/>
      <c r="C56" s="167"/>
      <c r="D56" s="167"/>
      <c r="E56" s="167"/>
      <c r="F56" s="167"/>
      <c r="G56" s="167"/>
      <c r="H56" s="167"/>
      <c r="I56" s="167"/>
      <c r="J56" s="167"/>
      <c r="K56" s="167"/>
      <c r="L56" s="167"/>
      <c r="M56" s="168"/>
      <c r="P56" s="65">
        <v>1</v>
      </c>
      <c r="Q56" s="65" t="s">
        <v>59</v>
      </c>
      <c r="R56" s="55">
        <f>'Specs and Initial PMs'!D56</f>
        <v>0</v>
      </c>
      <c r="S56" s="5">
        <f t="shared" si="9"/>
        <v>0</v>
      </c>
      <c r="T56" s="5"/>
      <c r="U56" s="58" t="e">
        <f t="shared" si="8"/>
        <v>#DIV/0!</v>
      </c>
      <c r="V56" s="58" t="e">
        <f t="shared" si="3"/>
        <v>#DIV/0!</v>
      </c>
      <c r="W56" s="176"/>
    </row>
    <row r="57" spans="2:23" ht="16.95" customHeight="1" x14ac:dyDescent="0.35">
      <c r="B57" s="169"/>
      <c r="C57" s="167"/>
      <c r="D57" s="167"/>
      <c r="E57" s="167"/>
      <c r="F57" s="167"/>
      <c r="G57" s="167"/>
      <c r="H57" s="167"/>
      <c r="I57" s="167"/>
      <c r="J57" s="167"/>
      <c r="K57" s="167"/>
      <c r="L57" s="167"/>
      <c r="M57" s="168"/>
      <c r="P57" s="65">
        <v>1</v>
      </c>
      <c r="Q57" s="65" t="s">
        <v>60</v>
      </c>
      <c r="R57" s="55">
        <f>'Specs and Initial PMs'!D57</f>
        <v>0</v>
      </c>
      <c r="S57" s="5">
        <f t="shared" si="9"/>
        <v>0</v>
      </c>
      <c r="T57" s="5"/>
      <c r="U57" s="58" t="e">
        <f t="shared" si="8"/>
        <v>#DIV/0!</v>
      </c>
      <c r="V57" s="58" t="e">
        <f t="shared" si="3"/>
        <v>#DIV/0!</v>
      </c>
      <c r="W57" s="176"/>
    </row>
    <row r="58" spans="2:23" ht="16.95" customHeight="1" x14ac:dyDescent="0.35">
      <c r="B58" s="169"/>
      <c r="C58" s="167"/>
      <c r="D58" s="167"/>
      <c r="E58" s="167"/>
      <c r="F58" s="167"/>
      <c r="G58" s="167"/>
      <c r="H58" s="167"/>
      <c r="I58" s="167"/>
      <c r="J58" s="167"/>
      <c r="K58" s="167"/>
      <c r="L58" s="167"/>
      <c r="M58" s="168"/>
      <c r="P58" s="65">
        <v>1</v>
      </c>
      <c r="Q58" s="65" t="s">
        <v>61</v>
      </c>
      <c r="R58" s="55">
        <f>'Specs and Initial PMs'!D58</f>
        <v>0</v>
      </c>
      <c r="S58" s="5">
        <f t="shared" si="9"/>
        <v>0</v>
      </c>
      <c r="T58" s="5"/>
      <c r="U58" s="58" t="e">
        <f t="shared" si="8"/>
        <v>#DIV/0!</v>
      </c>
      <c r="V58" s="58" t="e">
        <f t="shared" si="3"/>
        <v>#DIV/0!</v>
      </c>
      <c r="W58" s="176"/>
    </row>
    <row r="59" spans="2:23" ht="16.95" customHeight="1" x14ac:dyDescent="0.35">
      <c r="B59" s="169"/>
      <c r="C59" s="167"/>
      <c r="D59" s="167"/>
      <c r="E59" s="167"/>
      <c r="F59" s="167"/>
      <c r="G59" s="167"/>
      <c r="H59" s="167"/>
      <c r="I59" s="167"/>
      <c r="J59" s="167"/>
      <c r="K59" s="167"/>
      <c r="L59" s="167"/>
      <c r="M59" s="168"/>
      <c r="P59" s="65">
        <v>1</v>
      </c>
      <c r="Q59" s="65" t="s">
        <v>62</v>
      </c>
      <c r="R59" s="55">
        <f>'Specs and Initial PMs'!D59</f>
        <v>0</v>
      </c>
      <c r="S59" s="5">
        <f t="shared" si="9"/>
        <v>0</v>
      </c>
      <c r="T59" s="5"/>
      <c r="U59" s="58" t="e">
        <f t="shared" si="8"/>
        <v>#DIV/0!</v>
      </c>
      <c r="V59" s="58" t="e">
        <f t="shared" si="3"/>
        <v>#DIV/0!</v>
      </c>
      <c r="W59" s="176"/>
    </row>
    <row r="60" spans="2:23" ht="16.95" customHeight="1" x14ac:dyDescent="0.35">
      <c r="B60" s="169"/>
      <c r="C60" s="167"/>
      <c r="D60" s="167"/>
      <c r="E60" s="167"/>
      <c r="F60" s="167"/>
      <c r="G60" s="167"/>
      <c r="H60" s="167"/>
      <c r="I60" s="167"/>
      <c r="J60" s="167"/>
      <c r="K60" s="167"/>
      <c r="L60" s="167"/>
      <c r="M60" s="168"/>
      <c r="P60" s="65">
        <v>1</v>
      </c>
      <c r="Q60" s="65" t="s">
        <v>63</v>
      </c>
      <c r="R60" s="55">
        <f>'Specs and Initial PMs'!D60</f>
        <v>0</v>
      </c>
      <c r="S60" s="5">
        <f t="shared" si="9"/>
        <v>0</v>
      </c>
      <c r="T60" s="5"/>
      <c r="U60" s="58" t="e">
        <f t="shared" si="8"/>
        <v>#DIV/0!</v>
      </c>
      <c r="V60" s="58" t="e">
        <f t="shared" si="3"/>
        <v>#DIV/0!</v>
      </c>
      <c r="W60" s="176"/>
    </row>
    <row r="61" spans="2:23" ht="16.95" customHeight="1" thickBot="1" x14ac:dyDescent="0.4">
      <c r="B61" s="170"/>
      <c r="C61" s="171"/>
      <c r="D61" s="171"/>
      <c r="E61" s="171"/>
      <c r="F61" s="171"/>
      <c r="G61" s="171"/>
      <c r="H61" s="171"/>
      <c r="I61" s="171"/>
      <c r="J61" s="171"/>
      <c r="K61" s="171"/>
      <c r="L61" s="171"/>
      <c r="M61" s="172"/>
      <c r="P61" s="65">
        <v>1</v>
      </c>
      <c r="Q61" s="65" t="s">
        <v>64</v>
      </c>
      <c r="R61" s="55">
        <f>'Specs and Initial PMs'!D61</f>
        <v>0</v>
      </c>
      <c r="S61" s="5">
        <f t="shared" si="9"/>
        <v>0</v>
      </c>
      <c r="T61" s="5"/>
      <c r="U61" s="58" t="e">
        <f t="shared" si="8"/>
        <v>#DIV/0!</v>
      </c>
      <c r="V61" s="58" t="e">
        <f t="shared" si="3"/>
        <v>#DIV/0!</v>
      </c>
      <c r="W61" s="176"/>
    </row>
    <row r="62" spans="2:23" ht="16.95" customHeight="1" x14ac:dyDescent="0.35">
      <c r="B62" s="174" t="s">
        <v>359</v>
      </c>
      <c r="C62" s="174"/>
      <c r="D62" s="174"/>
      <c r="E62" s="174"/>
      <c r="F62" s="174"/>
      <c r="G62" s="174"/>
      <c r="H62" s="174"/>
      <c r="I62" s="174"/>
      <c r="J62" s="174"/>
      <c r="K62" s="174"/>
      <c r="L62" s="174"/>
      <c r="M62" s="174"/>
      <c r="P62" s="65">
        <v>1</v>
      </c>
      <c r="Q62" s="65" t="s">
        <v>65</v>
      </c>
      <c r="R62" s="55">
        <f>'Specs and Initial PMs'!D62</f>
        <v>0</v>
      </c>
      <c r="S62" s="5">
        <f t="shared" ref="S62:S69" si="10">IF(ISTEXT(I10),$F$5,IF(I10&gt;$F$5,$F$5,I10))</f>
        <v>0</v>
      </c>
      <c r="T62" s="5"/>
      <c r="U62" s="58" t="e">
        <f t="shared" si="8"/>
        <v>#DIV/0!</v>
      </c>
      <c r="V62" s="58" t="e">
        <f t="shared" si="3"/>
        <v>#DIV/0!</v>
      </c>
      <c r="W62" s="176"/>
    </row>
    <row r="63" spans="2:23" ht="16.95" customHeight="1" thickBot="1" x14ac:dyDescent="0.4">
      <c r="B63" s="174"/>
      <c r="C63" s="174"/>
      <c r="D63" s="174"/>
      <c r="E63" s="174"/>
      <c r="F63" s="174"/>
      <c r="G63" s="174"/>
      <c r="H63" s="174"/>
      <c r="I63" s="174"/>
      <c r="J63" s="174"/>
      <c r="K63" s="174"/>
      <c r="L63" s="174"/>
      <c r="M63" s="174"/>
      <c r="P63" s="65">
        <v>1</v>
      </c>
      <c r="Q63" s="65" t="s">
        <v>66</v>
      </c>
      <c r="R63" s="55">
        <f>'Specs and Initial PMs'!D63</f>
        <v>0</v>
      </c>
      <c r="S63" s="5">
        <f t="shared" si="10"/>
        <v>0</v>
      </c>
      <c r="T63" s="5"/>
      <c r="U63" s="58" t="e">
        <f t="shared" si="8"/>
        <v>#DIV/0!</v>
      </c>
      <c r="V63" s="58" t="e">
        <f t="shared" si="3"/>
        <v>#DIV/0!</v>
      </c>
      <c r="W63" s="176"/>
    </row>
    <row r="64" spans="2:23" ht="16.95" customHeight="1" thickBot="1" x14ac:dyDescent="0.4">
      <c r="B64" s="183" t="s">
        <v>124</v>
      </c>
      <c r="C64" s="184"/>
      <c r="D64" s="363" t="s">
        <v>164</v>
      </c>
      <c r="E64" s="364"/>
      <c r="F64" s="372"/>
      <c r="G64" s="372"/>
      <c r="H64" s="373"/>
      <c r="I64" s="363" t="s">
        <v>133</v>
      </c>
      <c r="J64" s="364"/>
      <c r="K64" s="365"/>
      <c r="L64" s="365"/>
      <c r="M64" s="366"/>
      <c r="P64" s="65">
        <v>1</v>
      </c>
      <c r="Q64" s="65" t="s">
        <v>67</v>
      </c>
      <c r="R64" s="55">
        <f>'Specs and Initial PMs'!D64</f>
        <v>0</v>
      </c>
      <c r="S64" s="5">
        <f t="shared" si="10"/>
        <v>0</v>
      </c>
      <c r="T64" s="5"/>
      <c r="U64" s="58" t="e">
        <f t="shared" si="8"/>
        <v>#DIV/0!</v>
      </c>
      <c r="V64" s="58" t="e">
        <f t="shared" si="3"/>
        <v>#DIV/0!</v>
      </c>
      <c r="W64" s="176"/>
    </row>
    <row r="65" spans="2:23" ht="16.95" customHeight="1" x14ac:dyDescent="0.35">
      <c r="B65" s="185"/>
      <c r="C65" s="165"/>
      <c r="D65" s="165"/>
      <c r="E65" s="165"/>
      <c r="F65" s="165"/>
      <c r="G65" s="165"/>
      <c r="H65" s="165"/>
      <c r="I65" s="165"/>
      <c r="J65" s="165"/>
      <c r="K65" s="165"/>
      <c r="L65" s="165"/>
      <c r="M65" s="166"/>
      <c r="P65" s="65">
        <v>1</v>
      </c>
      <c r="Q65" s="65" t="s">
        <v>68</v>
      </c>
      <c r="R65" s="55">
        <f>'Specs and Initial PMs'!D65</f>
        <v>0</v>
      </c>
      <c r="S65" s="5">
        <f t="shared" si="10"/>
        <v>0</v>
      </c>
      <c r="T65" s="5"/>
      <c r="U65" s="58" t="e">
        <f t="shared" si="8"/>
        <v>#DIV/0!</v>
      </c>
      <c r="V65" s="58" t="e">
        <f t="shared" si="3"/>
        <v>#DIV/0!</v>
      </c>
      <c r="W65" s="176"/>
    </row>
    <row r="66" spans="2:23" ht="16.95" customHeight="1" x14ac:dyDescent="0.35">
      <c r="B66" s="169"/>
      <c r="C66" s="167"/>
      <c r="D66" s="167"/>
      <c r="E66" s="167"/>
      <c r="F66" s="167"/>
      <c r="G66" s="167"/>
      <c r="H66" s="167"/>
      <c r="I66" s="167"/>
      <c r="J66" s="167"/>
      <c r="K66" s="167"/>
      <c r="L66" s="167"/>
      <c r="M66" s="168"/>
      <c r="P66" s="65">
        <v>1</v>
      </c>
      <c r="Q66" s="65" t="s">
        <v>69</v>
      </c>
      <c r="R66" s="55">
        <f>'Specs and Initial PMs'!D66</f>
        <v>0</v>
      </c>
      <c r="S66" s="5">
        <f t="shared" si="10"/>
        <v>0</v>
      </c>
      <c r="T66" s="5"/>
      <c r="U66" s="58" t="e">
        <f t="shared" si="8"/>
        <v>#DIV/0!</v>
      </c>
      <c r="V66" s="58" t="e">
        <f t="shared" si="3"/>
        <v>#DIV/0!</v>
      </c>
      <c r="W66" s="176"/>
    </row>
    <row r="67" spans="2:23" ht="16.95" customHeight="1" x14ac:dyDescent="0.35">
      <c r="B67" s="169"/>
      <c r="C67" s="167"/>
      <c r="D67" s="167"/>
      <c r="E67" s="167"/>
      <c r="F67" s="167"/>
      <c r="G67" s="167"/>
      <c r="H67" s="167"/>
      <c r="I67" s="167"/>
      <c r="J67" s="167"/>
      <c r="K67" s="167"/>
      <c r="L67" s="167"/>
      <c r="M67" s="168"/>
      <c r="P67" s="65">
        <v>1</v>
      </c>
      <c r="Q67" s="65" t="s">
        <v>70</v>
      </c>
      <c r="R67" s="55">
        <f>'Specs and Initial PMs'!D67</f>
        <v>0</v>
      </c>
      <c r="S67" s="5">
        <f t="shared" si="10"/>
        <v>0</v>
      </c>
      <c r="T67" s="5"/>
      <c r="U67" s="58" t="e">
        <f t="shared" si="8"/>
        <v>#DIV/0!</v>
      </c>
      <c r="V67" s="58" t="e">
        <f t="shared" si="3"/>
        <v>#DIV/0!</v>
      </c>
      <c r="W67" s="176"/>
    </row>
    <row r="68" spans="2:23" ht="16.95" customHeight="1" x14ac:dyDescent="0.35">
      <c r="B68" s="169"/>
      <c r="C68" s="167"/>
      <c r="D68" s="167"/>
      <c r="E68" s="167"/>
      <c r="F68" s="167"/>
      <c r="G68" s="167"/>
      <c r="H68" s="167"/>
      <c r="I68" s="167"/>
      <c r="J68" s="167"/>
      <c r="K68" s="167"/>
      <c r="L68" s="167"/>
      <c r="M68" s="168"/>
      <c r="P68" s="65">
        <v>1</v>
      </c>
      <c r="Q68" s="65" t="s">
        <v>71</v>
      </c>
      <c r="R68" s="55">
        <f>'Specs and Initial PMs'!D68</f>
        <v>0</v>
      </c>
      <c r="S68" s="5">
        <f t="shared" si="10"/>
        <v>0</v>
      </c>
      <c r="T68" s="5"/>
      <c r="U68" s="58" t="e">
        <f t="shared" si="8"/>
        <v>#DIV/0!</v>
      </c>
      <c r="V68" s="58" t="e">
        <f t="shared" si="3"/>
        <v>#DIV/0!</v>
      </c>
      <c r="W68" s="176"/>
    </row>
    <row r="69" spans="2:23" ht="16.95" customHeight="1" x14ac:dyDescent="0.35">
      <c r="B69" s="169"/>
      <c r="C69" s="167"/>
      <c r="D69" s="167"/>
      <c r="E69" s="167"/>
      <c r="F69" s="167"/>
      <c r="G69" s="167"/>
      <c r="H69" s="167"/>
      <c r="I69" s="167"/>
      <c r="J69" s="167"/>
      <c r="K69" s="167"/>
      <c r="L69" s="167"/>
      <c r="M69" s="168"/>
      <c r="P69" s="65">
        <v>1</v>
      </c>
      <c r="Q69" s="65" t="s">
        <v>72</v>
      </c>
      <c r="R69" s="55">
        <f>'Specs and Initial PMs'!D69</f>
        <v>0</v>
      </c>
      <c r="S69" s="5">
        <f t="shared" si="10"/>
        <v>0</v>
      </c>
      <c r="T69" s="5"/>
      <c r="U69" s="58" t="e">
        <f t="shared" si="8"/>
        <v>#DIV/0!</v>
      </c>
      <c r="V69" s="58" t="e">
        <f t="shared" si="3"/>
        <v>#DIV/0!</v>
      </c>
      <c r="W69" s="176"/>
    </row>
    <row r="70" spans="2:23" ht="16.95" customHeight="1" x14ac:dyDescent="0.35">
      <c r="B70" s="169"/>
      <c r="C70" s="167"/>
      <c r="D70" s="167"/>
      <c r="E70" s="167"/>
      <c r="F70" s="167"/>
      <c r="G70" s="167"/>
      <c r="H70" s="167"/>
      <c r="I70" s="167"/>
      <c r="J70" s="167"/>
      <c r="K70" s="167"/>
      <c r="L70" s="167"/>
      <c r="M70" s="168"/>
      <c r="P70" s="65">
        <v>1</v>
      </c>
      <c r="Q70" s="65" t="s">
        <v>73</v>
      </c>
      <c r="R70" s="55">
        <f>'Specs and Initial PMs'!D70</f>
        <v>0</v>
      </c>
      <c r="S70" s="5">
        <f t="shared" ref="S70:S77" si="11">IF(ISTEXT(J10),$F$5,IF(J10&gt;$F$5,$F$5,J10))</f>
        <v>0</v>
      </c>
      <c r="T70" s="5"/>
      <c r="U70" s="58" t="e">
        <f t="shared" si="8"/>
        <v>#DIV/0!</v>
      </c>
      <c r="V70" s="58" t="e">
        <f t="shared" si="3"/>
        <v>#DIV/0!</v>
      </c>
      <c r="W70" s="176"/>
    </row>
    <row r="71" spans="2:23" ht="16.95" customHeight="1" x14ac:dyDescent="0.35">
      <c r="B71" s="169"/>
      <c r="C71" s="167"/>
      <c r="D71" s="167"/>
      <c r="E71" s="167"/>
      <c r="F71" s="167"/>
      <c r="G71" s="167"/>
      <c r="H71" s="167"/>
      <c r="I71" s="167"/>
      <c r="J71" s="167"/>
      <c r="K71" s="167"/>
      <c r="L71" s="167"/>
      <c r="M71" s="168"/>
      <c r="P71" s="65">
        <v>1</v>
      </c>
      <c r="Q71" s="65" t="s">
        <v>74</v>
      </c>
      <c r="R71" s="55">
        <f>'Specs and Initial PMs'!D71</f>
        <v>0</v>
      </c>
      <c r="S71" s="5">
        <f t="shared" si="11"/>
        <v>0</v>
      </c>
      <c r="T71" s="5"/>
      <c r="U71" s="58" t="e">
        <f t="shared" si="8"/>
        <v>#DIV/0!</v>
      </c>
      <c r="V71" s="58" t="e">
        <f t="shared" si="3"/>
        <v>#DIV/0!</v>
      </c>
      <c r="W71" s="176"/>
    </row>
    <row r="72" spans="2:23" ht="16.95" customHeight="1" thickBot="1" x14ac:dyDescent="0.4">
      <c r="B72" s="170"/>
      <c r="C72" s="171"/>
      <c r="D72" s="171"/>
      <c r="E72" s="171"/>
      <c r="F72" s="171"/>
      <c r="G72" s="171"/>
      <c r="H72" s="171"/>
      <c r="I72" s="171"/>
      <c r="J72" s="171"/>
      <c r="K72" s="171"/>
      <c r="L72" s="171"/>
      <c r="M72" s="172"/>
      <c r="P72" s="65">
        <v>1</v>
      </c>
      <c r="Q72" s="65" t="s">
        <v>75</v>
      </c>
      <c r="R72" s="55">
        <f>'Specs and Initial PMs'!D72</f>
        <v>0</v>
      </c>
      <c r="S72" s="5">
        <f t="shared" si="11"/>
        <v>0</v>
      </c>
      <c r="T72" s="5"/>
      <c r="U72" s="58" t="e">
        <f t="shared" si="8"/>
        <v>#DIV/0!</v>
      </c>
      <c r="V72" s="58" t="e">
        <f t="shared" si="3"/>
        <v>#DIV/0!</v>
      </c>
      <c r="W72" s="176"/>
    </row>
    <row r="73" spans="2:23" ht="16.95" customHeight="1" x14ac:dyDescent="0.35">
      <c r="B73" s="174" t="s">
        <v>359</v>
      </c>
      <c r="C73" s="174"/>
      <c r="D73" s="174"/>
      <c r="E73" s="174"/>
      <c r="F73" s="174"/>
      <c r="G73" s="174"/>
      <c r="H73" s="174"/>
      <c r="I73" s="174"/>
      <c r="J73" s="174"/>
      <c r="K73" s="174"/>
      <c r="L73" s="174"/>
      <c r="M73" s="174"/>
      <c r="P73" s="65">
        <v>1</v>
      </c>
      <c r="Q73" s="65" t="s">
        <v>76</v>
      </c>
      <c r="R73" s="55">
        <f>'Specs and Initial PMs'!D73</f>
        <v>0</v>
      </c>
      <c r="S73" s="5">
        <f t="shared" si="11"/>
        <v>0</v>
      </c>
      <c r="T73" s="5"/>
      <c r="U73" s="58" t="e">
        <f t="shared" si="8"/>
        <v>#DIV/0!</v>
      </c>
      <c r="V73" s="58" t="e">
        <f t="shared" si="3"/>
        <v>#DIV/0!</v>
      </c>
      <c r="W73" s="176"/>
    </row>
    <row r="74" spans="2:23" ht="16.95" customHeight="1" thickBot="1" x14ac:dyDescent="0.4">
      <c r="B74" s="174"/>
      <c r="C74" s="174"/>
      <c r="D74" s="174"/>
      <c r="E74" s="174"/>
      <c r="F74" s="174"/>
      <c r="G74" s="174"/>
      <c r="H74" s="174"/>
      <c r="I74" s="174"/>
      <c r="J74" s="174"/>
      <c r="K74" s="174"/>
      <c r="L74" s="174"/>
      <c r="M74" s="174"/>
      <c r="P74" s="65">
        <v>1</v>
      </c>
      <c r="Q74" s="65" t="s">
        <v>77</v>
      </c>
      <c r="R74" s="55">
        <f>'Specs and Initial PMs'!D74</f>
        <v>0</v>
      </c>
      <c r="S74" s="5">
        <f t="shared" si="11"/>
        <v>0</v>
      </c>
      <c r="T74" s="5"/>
      <c r="U74" s="58" t="e">
        <f t="shared" si="8"/>
        <v>#DIV/0!</v>
      </c>
      <c r="V74" s="58" t="e">
        <f t="shared" si="3"/>
        <v>#DIV/0!</v>
      </c>
      <c r="W74" s="176"/>
    </row>
    <row r="75" spans="2:23" ht="16.95" customHeight="1" thickBot="1" x14ac:dyDescent="0.4">
      <c r="B75" s="183" t="s">
        <v>125</v>
      </c>
      <c r="C75" s="184"/>
      <c r="D75" s="363" t="s">
        <v>164</v>
      </c>
      <c r="E75" s="364"/>
      <c r="F75" s="372"/>
      <c r="G75" s="372"/>
      <c r="H75" s="373"/>
      <c r="I75" s="363" t="s">
        <v>133</v>
      </c>
      <c r="J75" s="364"/>
      <c r="K75" s="365"/>
      <c r="L75" s="365"/>
      <c r="M75" s="366"/>
      <c r="P75" s="65">
        <v>1</v>
      </c>
      <c r="Q75" s="65" t="s">
        <v>78</v>
      </c>
      <c r="R75" s="55">
        <f>'Specs and Initial PMs'!D75</f>
        <v>0</v>
      </c>
      <c r="S75" s="5">
        <f t="shared" si="11"/>
        <v>0</v>
      </c>
      <c r="T75" s="5"/>
      <c r="U75" s="58" t="e">
        <f t="shared" si="8"/>
        <v>#DIV/0!</v>
      </c>
      <c r="V75" s="58" t="e">
        <f t="shared" si="3"/>
        <v>#DIV/0!</v>
      </c>
      <c r="W75" s="176"/>
    </row>
    <row r="76" spans="2:23" ht="16.95" customHeight="1" x14ac:dyDescent="0.35">
      <c r="B76" s="185"/>
      <c r="C76" s="165"/>
      <c r="D76" s="165"/>
      <c r="E76" s="165"/>
      <c r="F76" s="165"/>
      <c r="G76" s="165"/>
      <c r="H76" s="165"/>
      <c r="I76" s="165"/>
      <c r="J76" s="165"/>
      <c r="K76" s="165"/>
      <c r="L76" s="165"/>
      <c r="M76" s="166"/>
      <c r="P76" s="65">
        <v>1</v>
      </c>
      <c r="Q76" s="65" t="s">
        <v>79</v>
      </c>
      <c r="R76" s="55">
        <f>'Specs and Initial PMs'!D76</f>
        <v>0</v>
      </c>
      <c r="S76" s="5">
        <f t="shared" si="11"/>
        <v>0</v>
      </c>
      <c r="T76" s="5"/>
      <c r="U76" s="58" t="e">
        <f t="shared" si="8"/>
        <v>#DIV/0!</v>
      </c>
      <c r="V76" s="58" t="e">
        <f t="shared" si="3"/>
        <v>#DIV/0!</v>
      </c>
      <c r="W76" s="176"/>
    </row>
    <row r="77" spans="2:23" ht="16.95" customHeight="1" x14ac:dyDescent="0.35">
      <c r="B77" s="169"/>
      <c r="C77" s="167"/>
      <c r="D77" s="167"/>
      <c r="E77" s="167"/>
      <c r="F77" s="167"/>
      <c r="G77" s="167"/>
      <c r="H77" s="167"/>
      <c r="I77" s="167"/>
      <c r="J77" s="167"/>
      <c r="K77" s="167"/>
      <c r="L77" s="167"/>
      <c r="M77" s="168"/>
      <c r="P77" s="65">
        <v>1</v>
      </c>
      <c r="Q77" s="65" t="s">
        <v>80</v>
      </c>
      <c r="R77" s="55">
        <f>'Specs and Initial PMs'!D77</f>
        <v>0</v>
      </c>
      <c r="S77" s="5">
        <f t="shared" si="11"/>
        <v>0</v>
      </c>
      <c r="T77" s="5"/>
      <c r="U77" s="58" t="e">
        <f t="shared" si="8"/>
        <v>#DIV/0!</v>
      </c>
      <c r="V77" s="58" t="e">
        <f t="shared" si="3"/>
        <v>#DIV/0!</v>
      </c>
      <c r="W77" s="176"/>
    </row>
    <row r="78" spans="2:23" ht="16.95" customHeight="1" x14ac:dyDescent="0.35">
      <c r="B78" s="169"/>
      <c r="C78" s="167"/>
      <c r="D78" s="167"/>
      <c r="E78" s="167"/>
      <c r="F78" s="167"/>
      <c r="G78" s="167"/>
      <c r="H78" s="167"/>
      <c r="I78" s="167"/>
      <c r="J78" s="167"/>
      <c r="K78" s="167"/>
      <c r="L78" s="167"/>
      <c r="M78" s="168"/>
      <c r="P78" s="65">
        <v>1</v>
      </c>
      <c r="Q78" s="65" t="s">
        <v>81</v>
      </c>
      <c r="R78" s="55">
        <f>'Specs and Initial PMs'!D78</f>
        <v>0</v>
      </c>
      <c r="S78" s="5">
        <f t="shared" ref="S78:S85" si="12">IF(ISTEXT(K10),$F$5,IF(K10&gt;$F$5,$F$5,K10))</f>
        <v>0</v>
      </c>
      <c r="T78" s="5"/>
      <c r="U78" s="58" t="e">
        <f t="shared" si="8"/>
        <v>#DIV/0!</v>
      </c>
      <c r="V78" s="58" t="e">
        <f t="shared" si="3"/>
        <v>#DIV/0!</v>
      </c>
      <c r="W78" s="176"/>
    </row>
    <row r="79" spans="2:23" ht="16.95" customHeight="1" x14ac:dyDescent="0.35">
      <c r="B79" s="169"/>
      <c r="C79" s="167"/>
      <c r="D79" s="167"/>
      <c r="E79" s="167"/>
      <c r="F79" s="167"/>
      <c r="G79" s="167"/>
      <c r="H79" s="167"/>
      <c r="I79" s="167"/>
      <c r="J79" s="167"/>
      <c r="K79" s="167"/>
      <c r="L79" s="167"/>
      <c r="M79" s="168"/>
      <c r="P79" s="65">
        <v>1</v>
      </c>
      <c r="Q79" s="65" t="s">
        <v>82</v>
      </c>
      <c r="R79" s="55">
        <f>'Specs and Initial PMs'!D79</f>
        <v>0</v>
      </c>
      <c r="S79" s="5">
        <f t="shared" si="12"/>
        <v>0</v>
      </c>
      <c r="T79" s="5"/>
      <c r="U79" s="58" t="e">
        <f t="shared" si="8"/>
        <v>#DIV/0!</v>
      </c>
      <c r="V79" s="58" t="e">
        <f t="shared" si="3"/>
        <v>#DIV/0!</v>
      </c>
      <c r="W79" s="176"/>
    </row>
    <row r="80" spans="2:23" ht="16.95" customHeight="1" x14ac:dyDescent="0.35">
      <c r="B80" s="169"/>
      <c r="C80" s="167"/>
      <c r="D80" s="167"/>
      <c r="E80" s="167"/>
      <c r="F80" s="167"/>
      <c r="G80" s="167"/>
      <c r="H80" s="167"/>
      <c r="I80" s="167"/>
      <c r="J80" s="167"/>
      <c r="K80" s="167"/>
      <c r="L80" s="167"/>
      <c r="M80" s="168"/>
      <c r="P80" s="65">
        <v>1</v>
      </c>
      <c r="Q80" s="65" t="s">
        <v>83</v>
      </c>
      <c r="R80" s="55">
        <f>'Specs and Initial PMs'!D80</f>
        <v>0</v>
      </c>
      <c r="S80" s="5">
        <f t="shared" si="12"/>
        <v>0</v>
      </c>
      <c r="T80" s="5"/>
      <c r="U80" s="58" t="e">
        <f t="shared" si="8"/>
        <v>#DIV/0!</v>
      </c>
      <c r="V80" s="58" t="e">
        <f t="shared" si="3"/>
        <v>#DIV/0!</v>
      </c>
      <c r="W80" s="176"/>
    </row>
    <row r="81" spans="2:23" ht="16.95" customHeight="1" x14ac:dyDescent="0.35">
      <c r="B81" s="169"/>
      <c r="C81" s="167"/>
      <c r="D81" s="167"/>
      <c r="E81" s="167"/>
      <c r="F81" s="167"/>
      <c r="G81" s="167"/>
      <c r="H81" s="167"/>
      <c r="I81" s="167"/>
      <c r="J81" s="167"/>
      <c r="K81" s="167"/>
      <c r="L81" s="167"/>
      <c r="M81" s="168"/>
      <c r="P81" s="65">
        <v>1</v>
      </c>
      <c r="Q81" s="65" t="s">
        <v>84</v>
      </c>
      <c r="R81" s="55">
        <f>'Specs and Initial PMs'!D81</f>
        <v>0</v>
      </c>
      <c r="S81" s="5">
        <f t="shared" si="12"/>
        <v>0</v>
      </c>
      <c r="T81" s="5"/>
      <c r="U81" s="58" t="e">
        <f t="shared" ref="U81:U101" si="13">S81/$T$8</f>
        <v>#DIV/0!</v>
      </c>
      <c r="V81" s="58" t="e">
        <f t="shared" si="3"/>
        <v>#DIV/0!</v>
      </c>
      <c r="W81" s="176"/>
    </row>
    <row r="82" spans="2:23" ht="16.95" customHeight="1" x14ac:dyDescent="0.35">
      <c r="B82" s="169"/>
      <c r="C82" s="167"/>
      <c r="D82" s="167"/>
      <c r="E82" s="167"/>
      <c r="F82" s="167"/>
      <c r="G82" s="167"/>
      <c r="H82" s="167"/>
      <c r="I82" s="167"/>
      <c r="J82" s="167"/>
      <c r="K82" s="167"/>
      <c r="L82" s="167"/>
      <c r="M82" s="168"/>
      <c r="P82" s="65">
        <v>1</v>
      </c>
      <c r="Q82" s="65" t="s">
        <v>85</v>
      </c>
      <c r="R82" s="55">
        <f>'Specs and Initial PMs'!D82</f>
        <v>0</v>
      </c>
      <c r="S82" s="5">
        <f t="shared" si="12"/>
        <v>0</v>
      </c>
      <c r="T82" s="5"/>
      <c r="U82" s="58" t="e">
        <f t="shared" si="13"/>
        <v>#DIV/0!</v>
      </c>
      <c r="V82" s="58" t="e">
        <f t="shared" ref="V82:V101" si="14">IF(U82&gt;2,"LT","CONFIRM")</f>
        <v>#DIV/0!</v>
      </c>
      <c r="W82" s="176"/>
    </row>
    <row r="83" spans="2:23" ht="16.95" customHeight="1" thickBot="1" x14ac:dyDescent="0.4">
      <c r="B83" s="170"/>
      <c r="C83" s="171"/>
      <c r="D83" s="171"/>
      <c r="E83" s="171"/>
      <c r="F83" s="171"/>
      <c r="G83" s="171"/>
      <c r="H83" s="171"/>
      <c r="I83" s="171"/>
      <c r="J83" s="171"/>
      <c r="K83" s="171"/>
      <c r="L83" s="171"/>
      <c r="M83" s="172"/>
      <c r="P83" s="65">
        <v>1</v>
      </c>
      <c r="Q83" s="65" t="s">
        <v>86</v>
      </c>
      <c r="R83" s="55">
        <f>'Specs and Initial PMs'!D83</f>
        <v>0</v>
      </c>
      <c r="S83" s="5">
        <f t="shared" si="12"/>
        <v>0</v>
      </c>
      <c r="T83" s="5"/>
      <c r="U83" s="58" t="e">
        <f t="shared" si="13"/>
        <v>#DIV/0!</v>
      </c>
      <c r="V83" s="58" t="e">
        <f t="shared" si="14"/>
        <v>#DIV/0!</v>
      </c>
      <c r="W83" s="176"/>
    </row>
    <row r="84" spans="2:23" ht="16.95" customHeight="1" x14ac:dyDescent="0.35">
      <c r="B84" s="174" t="s">
        <v>359</v>
      </c>
      <c r="C84" s="174"/>
      <c r="D84" s="174"/>
      <c r="E84" s="174"/>
      <c r="F84" s="174"/>
      <c r="G84" s="174"/>
      <c r="H84" s="174"/>
      <c r="I84" s="174"/>
      <c r="J84" s="174"/>
      <c r="K84" s="174"/>
      <c r="L84" s="174"/>
      <c r="M84" s="174"/>
      <c r="P84" s="65">
        <v>1</v>
      </c>
      <c r="Q84" s="65" t="s">
        <v>87</v>
      </c>
      <c r="R84" s="55">
        <f>'Specs and Initial PMs'!D84</f>
        <v>0</v>
      </c>
      <c r="S84" s="5">
        <f t="shared" si="12"/>
        <v>0</v>
      </c>
      <c r="T84" s="5"/>
      <c r="U84" s="58" t="e">
        <f t="shared" si="13"/>
        <v>#DIV/0!</v>
      </c>
      <c r="V84" s="58" t="e">
        <f t="shared" si="14"/>
        <v>#DIV/0!</v>
      </c>
      <c r="W84" s="176"/>
    </row>
    <row r="85" spans="2:23" ht="16.95" customHeight="1" thickBot="1" x14ac:dyDescent="0.4">
      <c r="B85" s="174"/>
      <c r="C85" s="174"/>
      <c r="D85" s="174"/>
      <c r="E85" s="174"/>
      <c r="F85" s="174"/>
      <c r="G85" s="174"/>
      <c r="H85" s="174"/>
      <c r="I85" s="174"/>
      <c r="J85" s="174"/>
      <c r="K85" s="174"/>
      <c r="L85" s="174"/>
      <c r="M85" s="174"/>
      <c r="P85" s="65">
        <v>1</v>
      </c>
      <c r="Q85" s="65" t="s">
        <v>88</v>
      </c>
      <c r="R85" s="55">
        <f>'Specs and Initial PMs'!D85</f>
        <v>0</v>
      </c>
      <c r="S85" s="5">
        <f t="shared" si="12"/>
        <v>0</v>
      </c>
      <c r="T85" s="5"/>
      <c r="U85" s="58" t="e">
        <f t="shared" si="13"/>
        <v>#DIV/0!</v>
      </c>
      <c r="V85" s="58" t="e">
        <f t="shared" si="14"/>
        <v>#DIV/0!</v>
      </c>
      <c r="W85" s="176"/>
    </row>
    <row r="86" spans="2:23" ht="16.95" customHeight="1" thickBot="1" x14ac:dyDescent="0.4">
      <c r="B86" s="183" t="s">
        <v>126</v>
      </c>
      <c r="C86" s="184"/>
      <c r="D86" s="363" t="s">
        <v>164</v>
      </c>
      <c r="E86" s="364"/>
      <c r="F86" s="372"/>
      <c r="G86" s="372"/>
      <c r="H86" s="373"/>
      <c r="I86" s="363" t="s">
        <v>133</v>
      </c>
      <c r="J86" s="364"/>
      <c r="K86" s="365"/>
      <c r="L86" s="365"/>
      <c r="M86" s="366"/>
      <c r="P86" s="65">
        <v>1</v>
      </c>
      <c r="Q86" s="65" t="s">
        <v>89</v>
      </c>
      <c r="R86" s="55">
        <f>'Specs and Initial PMs'!D86</f>
        <v>0</v>
      </c>
      <c r="S86" s="5">
        <f t="shared" ref="S86:S93" si="15">IF(ISTEXT(L10),$F$5,IF(L10&gt;$F$5,$F$5,L10))</f>
        <v>0</v>
      </c>
      <c r="T86" s="5"/>
      <c r="U86" s="58" t="e">
        <f t="shared" si="13"/>
        <v>#DIV/0!</v>
      </c>
      <c r="V86" s="58" t="e">
        <f t="shared" si="14"/>
        <v>#DIV/0!</v>
      </c>
      <c r="W86" s="176"/>
    </row>
    <row r="87" spans="2:23" ht="16.95" customHeight="1" x14ac:dyDescent="0.35">
      <c r="B87" s="185"/>
      <c r="C87" s="165"/>
      <c r="D87" s="165"/>
      <c r="E87" s="165"/>
      <c r="F87" s="165"/>
      <c r="G87" s="165"/>
      <c r="H87" s="165"/>
      <c r="I87" s="165"/>
      <c r="J87" s="165"/>
      <c r="K87" s="165"/>
      <c r="L87" s="165"/>
      <c r="M87" s="166"/>
      <c r="P87" s="65">
        <v>1</v>
      </c>
      <c r="Q87" s="65" t="s">
        <v>90</v>
      </c>
      <c r="R87" s="55">
        <f>'Specs and Initial PMs'!D87</f>
        <v>0</v>
      </c>
      <c r="S87" s="5">
        <f t="shared" si="15"/>
        <v>0</v>
      </c>
      <c r="T87" s="5"/>
      <c r="U87" s="58" t="e">
        <f t="shared" si="13"/>
        <v>#DIV/0!</v>
      </c>
      <c r="V87" s="58" t="e">
        <f t="shared" si="14"/>
        <v>#DIV/0!</v>
      </c>
      <c r="W87" s="176"/>
    </row>
    <row r="88" spans="2:23" ht="16.95" customHeight="1" x14ac:dyDescent="0.35">
      <c r="B88" s="169"/>
      <c r="C88" s="167"/>
      <c r="D88" s="167"/>
      <c r="E88" s="167"/>
      <c r="F88" s="167"/>
      <c r="G88" s="167"/>
      <c r="H88" s="167"/>
      <c r="I88" s="167"/>
      <c r="J88" s="167"/>
      <c r="K88" s="167"/>
      <c r="L88" s="167"/>
      <c r="M88" s="168"/>
      <c r="P88" s="65">
        <v>1</v>
      </c>
      <c r="Q88" s="65" t="s">
        <v>91</v>
      </c>
      <c r="R88" s="55">
        <f>'Specs and Initial PMs'!D88</f>
        <v>0</v>
      </c>
      <c r="S88" s="5">
        <f t="shared" si="15"/>
        <v>0</v>
      </c>
      <c r="T88" s="5"/>
      <c r="U88" s="58" t="e">
        <f t="shared" si="13"/>
        <v>#DIV/0!</v>
      </c>
      <c r="V88" s="58" t="e">
        <f t="shared" si="14"/>
        <v>#DIV/0!</v>
      </c>
      <c r="W88" s="176"/>
    </row>
    <row r="89" spans="2:23" ht="16.95" customHeight="1" x14ac:dyDescent="0.35">
      <c r="B89" s="169"/>
      <c r="C89" s="167"/>
      <c r="D89" s="167"/>
      <c r="E89" s="167"/>
      <c r="F89" s="167"/>
      <c r="G89" s="167"/>
      <c r="H89" s="167"/>
      <c r="I89" s="167"/>
      <c r="J89" s="167"/>
      <c r="K89" s="167"/>
      <c r="L89" s="167"/>
      <c r="M89" s="168"/>
      <c r="P89" s="65">
        <v>1</v>
      </c>
      <c r="Q89" s="65" t="s">
        <v>92</v>
      </c>
      <c r="R89" s="55">
        <f>'Specs and Initial PMs'!D89</f>
        <v>0</v>
      </c>
      <c r="S89" s="5">
        <f t="shared" si="15"/>
        <v>0</v>
      </c>
      <c r="T89" s="5"/>
      <c r="U89" s="58" t="e">
        <f t="shared" si="13"/>
        <v>#DIV/0!</v>
      </c>
      <c r="V89" s="58" t="e">
        <f t="shared" si="14"/>
        <v>#DIV/0!</v>
      </c>
      <c r="W89" s="176"/>
    </row>
    <row r="90" spans="2:23" ht="16.95" customHeight="1" x14ac:dyDescent="0.35">
      <c r="B90" s="169"/>
      <c r="C90" s="167"/>
      <c r="D90" s="167"/>
      <c r="E90" s="167"/>
      <c r="F90" s="167"/>
      <c r="G90" s="167"/>
      <c r="H90" s="167"/>
      <c r="I90" s="167"/>
      <c r="J90" s="167"/>
      <c r="K90" s="167"/>
      <c r="L90" s="167"/>
      <c r="M90" s="168"/>
      <c r="P90" s="65">
        <v>1</v>
      </c>
      <c r="Q90" s="65" t="s">
        <v>93</v>
      </c>
      <c r="R90" s="55">
        <f>'Specs and Initial PMs'!D90</f>
        <v>0</v>
      </c>
      <c r="S90" s="5">
        <f t="shared" si="15"/>
        <v>0</v>
      </c>
      <c r="T90" s="5"/>
      <c r="U90" s="58" t="e">
        <f t="shared" si="13"/>
        <v>#DIV/0!</v>
      </c>
      <c r="V90" s="58" t="e">
        <f t="shared" si="14"/>
        <v>#DIV/0!</v>
      </c>
      <c r="W90" s="176"/>
    </row>
    <row r="91" spans="2:23" ht="16.95" customHeight="1" x14ac:dyDescent="0.35">
      <c r="B91" s="169"/>
      <c r="C91" s="167"/>
      <c r="D91" s="167"/>
      <c r="E91" s="167"/>
      <c r="F91" s="167"/>
      <c r="G91" s="167"/>
      <c r="H91" s="167"/>
      <c r="I91" s="167"/>
      <c r="J91" s="167"/>
      <c r="K91" s="167"/>
      <c r="L91" s="167"/>
      <c r="M91" s="168"/>
      <c r="P91" s="65">
        <v>1</v>
      </c>
      <c r="Q91" s="65" t="s">
        <v>94</v>
      </c>
      <c r="R91" s="55">
        <f>'Specs and Initial PMs'!D91</f>
        <v>0</v>
      </c>
      <c r="S91" s="5">
        <f t="shared" si="15"/>
        <v>0</v>
      </c>
      <c r="T91" s="5"/>
      <c r="U91" s="58" t="e">
        <f t="shared" si="13"/>
        <v>#DIV/0!</v>
      </c>
      <c r="V91" s="58" t="e">
        <f t="shared" si="14"/>
        <v>#DIV/0!</v>
      </c>
      <c r="W91" s="176"/>
    </row>
    <row r="92" spans="2:23" ht="16.95" customHeight="1" x14ac:dyDescent="0.35">
      <c r="B92" s="169"/>
      <c r="C92" s="167"/>
      <c r="D92" s="167"/>
      <c r="E92" s="167"/>
      <c r="F92" s="167"/>
      <c r="G92" s="167"/>
      <c r="H92" s="167"/>
      <c r="I92" s="167"/>
      <c r="J92" s="167"/>
      <c r="K92" s="167"/>
      <c r="L92" s="167"/>
      <c r="M92" s="168"/>
      <c r="P92" s="65">
        <v>1</v>
      </c>
      <c r="Q92" s="65" t="s">
        <v>95</v>
      </c>
      <c r="R92" s="55">
        <f>'Specs and Initial PMs'!D92</f>
        <v>0</v>
      </c>
      <c r="S92" s="5">
        <f t="shared" si="15"/>
        <v>0</v>
      </c>
      <c r="T92" s="5"/>
      <c r="U92" s="58" t="e">
        <f t="shared" si="13"/>
        <v>#DIV/0!</v>
      </c>
      <c r="V92" s="58" t="e">
        <f t="shared" si="14"/>
        <v>#DIV/0!</v>
      </c>
      <c r="W92" s="176"/>
    </row>
    <row r="93" spans="2:23" ht="16.95" customHeight="1" x14ac:dyDescent="0.35">
      <c r="B93" s="169"/>
      <c r="C93" s="167"/>
      <c r="D93" s="167"/>
      <c r="E93" s="167"/>
      <c r="F93" s="167"/>
      <c r="G93" s="167"/>
      <c r="H93" s="167"/>
      <c r="I93" s="167"/>
      <c r="J93" s="167"/>
      <c r="K93" s="167"/>
      <c r="L93" s="167"/>
      <c r="M93" s="168"/>
      <c r="P93" s="65">
        <v>1</v>
      </c>
      <c r="Q93" s="65" t="s">
        <v>96</v>
      </c>
      <c r="R93" s="55">
        <f>'Specs and Initial PMs'!D93</f>
        <v>0</v>
      </c>
      <c r="S93" s="5">
        <f t="shared" si="15"/>
        <v>0</v>
      </c>
      <c r="T93" s="5"/>
      <c r="U93" s="58" t="e">
        <f t="shared" si="13"/>
        <v>#DIV/0!</v>
      </c>
      <c r="V93" s="58" t="e">
        <f t="shared" si="14"/>
        <v>#DIV/0!</v>
      </c>
      <c r="W93" s="176"/>
    </row>
    <row r="94" spans="2:23" ht="16.95" customHeight="1" thickBot="1" x14ac:dyDescent="0.4">
      <c r="B94" s="170"/>
      <c r="C94" s="171"/>
      <c r="D94" s="171"/>
      <c r="E94" s="171"/>
      <c r="F94" s="171"/>
      <c r="G94" s="171"/>
      <c r="H94" s="171"/>
      <c r="I94" s="171"/>
      <c r="J94" s="171"/>
      <c r="K94" s="171"/>
      <c r="L94" s="171"/>
      <c r="M94" s="172"/>
      <c r="P94" s="65">
        <v>1</v>
      </c>
      <c r="Q94" s="65" t="s">
        <v>97</v>
      </c>
      <c r="R94" s="55">
        <f>'Specs and Initial PMs'!D94</f>
        <v>0</v>
      </c>
      <c r="S94" s="5">
        <f t="shared" ref="S94:S101" si="16">IF(ISTEXT(M10),$F$5,IF(M10&gt;$F$5,$F$5,M10))</f>
        <v>0</v>
      </c>
      <c r="T94" s="65"/>
      <c r="U94" s="58" t="e">
        <f t="shared" si="13"/>
        <v>#DIV/0!</v>
      </c>
      <c r="V94" s="58" t="e">
        <f t="shared" si="14"/>
        <v>#DIV/0!</v>
      </c>
      <c r="W94" s="176"/>
    </row>
    <row r="95" spans="2:23" ht="16.95" customHeight="1" x14ac:dyDescent="0.35">
      <c r="B95" s="174" t="s">
        <v>359</v>
      </c>
      <c r="C95" s="174"/>
      <c r="D95" s="174"/>
      <c r="E95" s="174"/>
      <c r="F95" s="174"/>
      <c r="G95" s="174"/>
      <c r="H95" s="174"/>
      <c r="I95" s="174"/>
      <c r="J95" s="174"/>
      <c r="K95" s="174"/>
      <c r="L95" s="174"/>
      <c r="M95" s="174"/>
      <c r="P95" s="65">
        <v>1</v>
      </c>
      <c r="Q95" s="65" t="s">
        <v>98</v>
      </c>
      <c r="R95" s="55">
        <f>'Specs and Initial PMs'!D95</f>
        <v>0</v>
      </c>
      <c r="S95" s="5">
        <f t="shared" si="16"/>
        <v>0</v>
      </c>
      <c r="T95" s="65"/>
      <c r="U95" s="58" t="e">
        <f t="shared" si="13"/>
        <v>#DIV/0!</v>
      </c>
      <c r="V95" s="58" t="e">
        <f t="shared" si="14"/>
        <v>#DIV/0!</v>
      </c>
      <c r="W95" s="176"/>
    </row>
    <row r="96" spans="2:23" ht="16.95" customHeight="1" thickBot="1" x14ac:dyDescent="0.4">
      <c r="B96" s="174"/>
      <c r="C96" s="174"/>
      <c r="D96" s="174"/>
      <c r="E96" s="174"/>
      <c r="F96" s="174"/>
      <c r="G96" s="174"/>
      <c r="H96" s="174"/>
      <c r="I96" s="174"/>
      <c r="J96" s="174"/>
      <c r="K96" s="174"/>
      <c r="L96" s="174"/>
      <c r="M96" s="174"/>
      <c r="P96" s="65">
        <v>1</v>
      </c>
      <c r="Q96" s="65" t="s">
        <v>99</v>
      </c>
      <c r="R96" s="55">
        <f>'Specs and Initial PMs'!D96</f>
        <v>0</v>
      </c>
      <c r="S96" s="5">
        <f t="shared" si="16"/>
        <v>0</v>
      </c>
      <c r="T96" s="65"/>
      <c r="U96" s="58" t="e">
        <f t="shared" si="13"/>
        <v>#DIV/0!</v>
      </c>
      <c r="V96" s="58" t="e">
        <f t="shared" si="14"/>
        <v>#DIV/0!</v>
      </c>
      <c r="W96" s="176"/>
    </row>
    <row r="97" spans="2:23" ht="16.95" customHeight="1" thickBot="1" x14ac:dyDescent="0.4">
      <c r="B97" s="183" t="s">
        <v>127</v>
      </c>
      <c r="C97" s="184"/>
      <c r="D97" s="363" t="s">
        <v>164</v>
      </c>
      <c r="E97" s="364"/>
      <c r="F97" s="372"/>
      <c r="G97" s="372"/>
      <c r="H97" s="373"/>
      <c r="I97" s="363" t="s">
        <v>133</v>
      </c>
      <c r="J97" s="364"/>
      <c r="K97" s="365"/>
      <c r="L97" s="365"/>
      <c r="M97" s="366"/>
      <c r="P97" s="65">
        <v>1</v>
      </c>
      <c r="Q97" s="65" t="s">
        <v>100</v>
      </c>
      <c r="R97" s="55">
        <f>'Specs and Initial PMs'!D97</f>
        <v>0</v>
      </c>
      <c r="S97" s="5">
        <f t="shared" si="16"/>
        <v>0</v>
      </c>
      <c r="T97" s="65"/>
      <c r="U97" s="58" t="e">
        <f t="shared" si="13"/>
        <v>#DIV/0!</v>
      </c>
      <c r="V97" s="58" t="e">
        <f t="shared" si="14"/>
        <v>#DIV/0!</v>
      </c>
      <c r="W97" s="176"/>
    </row>
    <row r="98" spans="2:23" ht="16.95" customHeight="1" x14ac:dyDescent="0.35">
      <c r="B98" s="185"/>
      <c r="C98" s="165"/>
      <c r="D98" s="165"/>
      <c r="E98" s="165"/>
      <c r="F98" s="165"/>
      <c r="G98" s="165"/>
      <c r="H98" s="165"/>
      <c r="I98" s="165"/>
      <c r="J98" s="165"/>
      <c r="K98" s="165"/>
      <c r="L98" s="165"/>
      <c r="M98" s="166"/>
      <c r="P98" s="65">
        <v>1</v>
      </c>
      <c r="Q98" s="65" t="s">
        <v>101</v>
      </c>
      <c r="R98" s="55">
        <f>'Specs and Initial PMs'!D98</f>
        <v>0</v>
      </c>
      <c r="S98" s="5">
        <f t="shared" si="16"/>
        <v>0</v>
      </c>
      <c r="T98" s="65"/>
      <c r="U98" s="58" t="e">
        <f t="shared" si="13"/>
        <v>#DIV/0!</v>
      </c>
      <c r="V98" s="58" t="e">
        <f t="shared" si="14"/>
        <v>#DIV/0!</v>
      </c>
      <c r="W98" s="176"/>
    </row>
    <row r="99" spans="2:23" ht="16.95" customHeight="1" x14ac:dyDescent="0.35">
      <c r="B99" s="169"/>
      <c r="C99" s="167"/>
      <c r="D99" s="167"/>
      <c r="E99" s="167"/>
      <c r="F99" s="167"/>
      <c r="G99" s="167"/>
      <c r="H99" s="167"/>
      <c r="I99" s="167"/>
      <c r="J99" s="167"/>
      <c r="K99" s="167"/>
      <c r="L99" s="167"/>
      <c r="M99" s="168"/>
      <c r="P99" s="65">
        <v>1</v>
      </c>
      <c r="Q99" s="65" t="s">
        <v>102</v>
      </c>
      <c r="R99" s="55">
        <f>'Specs and Initial PMs'!D99</f>
        <v>0</v>
      </c>
      <c r="S99" s="5">
        <f t="shared" si="16"/>
        <v>0</v>
      </c>
      <c r="T99" s="65"/>
      <c r="U99" s="58" t="e">
        <f t="shared" si="13"/>
        <v>#DIV/0!</v>
      </c>
      <c r="V99" s="58" t="e">
        <f t="shared" si="14"/>
        <v>#DIV/0!</v>
      </c>
      <c r="W99" s="176"/>
    </row>
    <row r="100" spans="2:23" ht="16.95" customHeight="1" x14ac:dyDescent="0.35">
      <c r="B100" s="169"/>
      <c r="C100" s="167"/>
      <c r="D100" s="167"/>
      <c r="E100" s="167"/>
      <c r="F100" s="167"/>
      <c r="G100" s="167"/>
      <c r="H100" s="167"/>
      <c r="I100" s="167"/>
      <c r="J100" s="167"/>
      <c r="K100" s="167"/>
      <c r="L100" s="167"/>
      <c r="M100" s="168"/>
      <c r="P100" s="65">
        <v>1</v>
      </c>
      <c r="Q100" s="65" t="s">
        <v>103</v>
      </c>
      <c r="R100" s="55">
        <f>'Specs and Initial PMs'!D100</f>
        <v>0</v>
      </c>
      <c r="S100" s="5">
        <f t="shared" si="16"/>
        <v>0</v>
      </c>
      <c r="T100" s="65"/>
      <c r="U100" s="58" t="e">
        <f t="shared" si="13"/>
        <v>#DIV/0!</v>
      </c>
      <c r="V100" s="58" t="e">
        <f t="shared" si="14"/>
        <v>#DIV/0!</v>
      </c>
      <c r="W100" s="176"/>
    </row>
    <row r="101" spans="2:23" ht="16.95" customHeight="1" x14ac:dyDescent="0.35">
      <c r="B101" s="169"/>
      <c r="C101" s="167"/>
      <c r="D101" s="167"/>
      <c r="E101" s="167"/>
      <c r="F101" s="167"/>
      <c r="G101" s="167"/>
      <c r="H101" s="167"/>
      <c r="I101" s="167"/>
      <c r="J101" s="167"/>
      <c r="K101" s="167"/>
      <c r="L101" s="167"/>
      <c r="M101" s="168"/>
      <c r="P101" s="65">
        <v>1</v>
      </c>
      <c r="Q101" s="65" t="s">
        <v>104</v>
      </c>
      <c r="R101" s="55">
        <f>'Specs and Initial PMs'!D101</f>
        <v>0</v>
      </c>
      <c r="S101" s="5">
        <f t="shared" si="16"/>
        <v>0</v>
      </c>
      <c r="U101" s="58" t="e">
        <f t="shared" si="13"/>
        <v>#DIV/0!</v>
      </c>
      <c r="V101" s="58" t="e">
        <f t="shared" si="14"/>
        <v>#DIV/0!</v>
      </c>
      <c r="W101" s="176"/>
    </row>
    <row r="102" spans="2:23" ht="16.95" customHeight="1" x14ac:dyDescent="0.4">
      <c r="B102" s="169"/>
      <c r="C102" s="167"/>
      <c r="D102" s="167"/>
      <c r="E102" s="167"/>
      <c r="F102" s="167"/>
      <c r="G102" s="167"/>
      <c r="H102" s="167"/>
      <c r="I102" s="167"/>
      <c r="J102" s="167"/>
      <c r="K102" s="167"/>
      <c r="L102" s="167"/>
      <c r="M102" s="168"/>
      <c r="P102" s="46">
        <v>2</v>
      </c>
      <c r="Q102" s="65" t="s">
        <v>9</v>
      </c>
      <c r="R102" s="54" t="s">
        <v>168</v>
      </c>
      <c r="S102" s="5">
        <f t="shared" ref="S102:S109" si="17">IF(ISTEXT(B21),$F$5,IF(B21&gt;$F$5,$F$5,B21))</f>
        <v>0</v>
      </c>
      <c r="T102" s="56">
        <f>MEDIAN(S102:S103)</f>
        <v>0</v>
      </c>
      <c r="U102" s="56" t="e">
        <f>T102/$T$104</f>
        <v>#DIV/0!</v>
      </c>
      <c r="V102" s="53" t="str">
        <f>IF(T102&gt;0,IF(T102&lt;$AD$7, "INVALID OD", IF(T102&gt;$AD$8,"INVALID OD", "VALID OD")),"")</f>
        <v/>
      </c>
      <c r="W102" s="176"/>
    </row>
    <row r="103" spans="2:23" ht="16.95" customHeight="1" x14ac:dyDescent="0.4">
      <c r="B103" s="169"/>
      <c r="C103" s="167"/>
      <c r="D103" s="167"/>
      <c r="E103" s="167"/>
      <c r="F103" s="167"/>
      <c r="G103" s="167"/>
      <c r="H103" s="167"/>
      <c r="I103" s="167"/>
      <c r="J103" s="167"/>
      <c r="K103" s="167"/>
      <c r="L103" s="167"/>
      <c r="M103" s="168"/>
      <c r="P103" s="46">
        <v>2</v>
      </c>
      <c r="Q103" s="65" t="s">
        <v>10</v>
      </c>
      <c r="R103" s="54" t="s">
        <v>169</v>
      </c>
      <c r="S103" s="5">
        <f t="shared" si="17"/>
        <v>0</v>
      </c>
      <c r="T103" s="57"/>
      <c r="U103" s="57"/>
      <c r="V103" s="53" t="str">
        <f>IF(T102&gt;0,IF(U102&lt;AD$9, "INVALID ODn", IF(U102&gt;$AD$10,"INVALID ODn", "VALID ODn")),"")</f>
        <v/>
      </c>
      <c r="W103" s="176"/>
    </row>
    <row r="104" spans="2:23" ht="16.95" customHeight="1" x14ac:dyDescent="0.4">
      <c r="B104" s="169"/>
      <c r="C104" s="167"/>
      <c r="D104" s="167"/>
      <c r="E104" s="167"/>
      <c r="F104" s="167"/>
      <c r="G104" s="167"/>
      <c r="H104" s="167"/>
      <c r="I104" s="167"/>
      <c r="J104" s="167"/>
      <c r="K104" s="167"/>
      <c r="L104" s="167"/>
      <c r="M104" s="168"/>
      <c r="P104" s="46">
        <v>2</v>
      </c>
      <c r="Q104" s="65" t="s">
        <v>11</v>
      </c>
      <c r="R104" s="74" t="s">
        <v>170</v>
      </c>
      <c r="S104" s="5">
        <f t="shared" si="17"/>
        <v>0</v>
      </c>
      <c r="T104" s="59">
        <f>MEDIAN(S104:S106)</f>
        <v>0</v>
      </c>
      <c r="U104" s="59" t="e">
        <f>T104/$T$104</f>
        <v>#DIV/0!</v>
      </c>
      <c r="V104" s="53" t="str">
        <f>IF(T104&gt;0, IF(T104&lt;$AE$7, "INVALID OD", IF(T104&gt;$AE$8,"INVALID OD", "VALID OD")), "")</f>
        <v/>
      </c>
      <c r="W104" s="176"/>
    </row>
    <row r="105" spans="2:23" ht="16.95" customHeight="1" thickBot="1" x14ac:dyDescent="0.45">
      <c r="B105" s="170"/>
      <c r="C105" s="171"/>
      <c r="D105" s="171"/>
      <c r="E105" s="171"/>
      <c r="F105" s="171"/>
      <c r="G105" s="171"/>
      <c r="H105" s="171"/>
      <c r="I105" s="171"/>
      <c r="J105" s="171"/>
      <c r="K105" s="171"/>
      <c r="L105" s="171"/>
      <c r="M105" s="172"/>
      <c r="P105" s="46">
        <v>2</v>
      </c>
      <c r="Q105" s="65" t="s">
        <v>12</v>
      </c>
      <c r="R105" s="74" t="s">
        <v>171</v>
      </c>
      <c r="S105" s="5">
        <f t="shared" si="17"/>
        <v>0</v>
      </c>
      <c r="T105" s="60"/>
      <c r="U105" s="61"/>
      <c r="V105" s="53" t="str">
        <f>IF(T104&gt;0,IF(U104&lt;1, "INVALID ODn", IF(U104&gt;1,"INVALID ODn", "VALID ODn")),"")</f>
        <v/>
      </c>
      <c r="W105" s="174"/>
    </row>
    <row r="106" spans="2:23" ht="16.95" customHeight="1" x14ac:dyDescent="0.4">
      <c r="B106" s="174" t="s">
        <v>359</v>
      </c>
      <c r="C106" s="174"/>
      <c r="D106" s="174"/>
      <c r="E106" s="174"/>
      <c r="F106" s="174"/>
      <c r="G106" s="174"/>
      <c r="H106" s="174"/>
      <c r="I106" s="174"/>
      <c r="J106" s="174"/>
      <c r="K106" s="174"/>
      <c r="L106" s="174"/>
      <c r="M106" s="174"/>
      <c r="P106" s="46">
        <v>2</v>
      </c>
      <c r="Q106" s="65" t="s">
        <v>13</v>
      </c>
      <c r="R106" s="74" t="s">
        <v>172</v>
      </c>
      <c r="S106" s="5">
        <f t="shared" si="17"/>
        <v>0</v>
      </c>
      <c r="T106" s="60"/>
      <c r="U106" s="61"/>
      <c r="V106" s="53"/>
      <c r="W106" s="174"/>
    </row>
    <row r="107" spans="2:23" ht="16.95" customHeight="1" thickBot="1" x14ac:dyDescent="0.45">
      <c r="B107" s="174"/>
      <c r="C107" s="174"/>
      <c r="D107" s="174"/>
      <c r="E107" s="174"/>
      <c r="F107" s="174"/>
      <c r="G107" s="174"/>
      <c r="H107" s="174"/>
      <c r="I107" s="174"/>
      <c r="J107" s="174"/>
      <c r="K107" s="174"/>
      <c r="L107" s="174"/>
      <c r="M107" s="174"/>
      <c r="P107" s="46">
        <v>2</v>
      </c>
      <c r="Q107" s="65" t="s">
        <v>14</v>
      </c>
      <c r="R107" s="75" t="s">
        <v>173</v>
      </c>
      <c r="S107" s="5">
        <f t="shared" si="17"/>
        <v>0</v>
      </c>
      <c r="T107" s="62">
        <f>MEDIAN(S107:S109)</f>
        <v>0</v>
      </c>
      <c r="U107" s="62" t="e">
        <f>T107/$T$104</f>
        <v>#DIV/0!</v>
      </c>
      <c r="V107" s="53" t="str">
        <f>IF(T107&gt;0, IF(T107&lt;$AF$7, "INVALID OD", IF(T107&gt;$AF$8,"INVALID OD", "VALID OD")), "")</f>
        <v/>
      </c>
      <c r="W107" s="174"/>
    </row>
    <row r="108" spans="2:23" ht="16.95" customHeight="1" thickBot="1" x14ac:dyDescent="0.45">
      <c r="B108" s="183" t="s">
        <v>128</v>
      </c>
      <c r="C108" s="184"/>
      <c r="D108" s="363" t="s">
        <v>164</v>
      </c>
      <c r="E108" s="364"/>
      <c r="F108" s="372"/>
      <c r="G108" s="372"/>
      <c r="H108" s="373"/>
      <c r="I108" s="363" t="s">
        <v>133</v>
      </c>
      <c r="J108" s="364"/>
      <c r="K108" s="365"/>
      <c r="L108" s="365"/>
      <c r="M108" s="366"/>
      <c r="P108" s="46">
        <v>2</v>
      </c>
      <c r="Q108" s="65" t="s">
        <v>15</v>
      </c>
      <c r="R108" s="75" t="s">
        <v>174</v>
      </c>
      <c r="S108" s="5">
        <f t="shared" si="17"/>
        <v>0</v>
      </c>
      <c r="T108" s="60"/>
      <c r="U108" s="61"/>
      <c r="V108" s="53" t="str">
        <f>IF(T107&gt;0,IF(U107&lt;$AF$9, "INVALID ODn", IF(U107&gt;$AF$10,"INVALID ODn", "VALID ODn")),"")</f>
        <v/>
      </c>
      <c r="W108" s="174"/>
    </row>
    <row r="109" spans="2:23" ht="16.95" customHeight="1" x14ac:dyDescent="0.4">
      <c r="B109" s="185"/>
      <c r="C109" s="165"/>
      <c r="D109" s="165"/>
      <c r="E109" s="165"/>
      <c r="F109" s="165"/>
      <c r="G109" s="165"/>
      <c r="H109" s="165"/>
      <c r="I109" s="165"/>
      <c r="J109" s="165"/>
      <c r="K109" s="165"/>
      <c r="L109" s="165"/>
      <c r="M109" s="166"/>
      <c r="P109" s="46">
        <v>2</v>
      </c>
      <c r="Q109" s="65" t="s">
        <v>16</v>
      </c>
      <c r="R109" s="75" t="s">
        <v>175</v>
      </c>
      <c r="S109" s="5">
        <f t="shared" si="17"/>
        <v>0</v>
      </c>
      <c r="T109" s="60"/>
      <c r="U109" s="61"/>
      <c r="V109" s="147"/>
      <c r="W109" s="174"/>
    </row>
    <row r="110" spans="2:23" ht="16.95" customHeight="1" x14ac:dyDescent="0.4">
      <c r="B110" s="169"/>
      <c r="C110" s="167"/>
      <c r="D110" s="167"/>
      <c r="E110" s="167"/>
      <c r="F110" s="167"/>
      <c r="G110" s="167"/>
      <c r="H110" s="167"/>
      <c r="I110" s="167"/>
      <c r="J110" s="167"/>
      <c r="K110" s="167"/>
      <c r="L110" s="167"/>
      <c r="M110" s="168"/>
      <c r="P110" s="46">
        <v>2</v>
      </c>
      <c r="Q110" s="65" t="s">
        <v>17</v>
      </c>
      <c r="R110" s="76" t="s">
        <v>176</v>
      </c>
      <c r="S110" s="5">
        <f t="shared" ref="S110:S117" si="18">IF(ISTEXT(C21),$F$5,IF(C21&gt;$F$5,$F$5,C21))</f>
        <v>0</v>
      </c>
      <c r="T110" s="64">
        <f>MEDIAN(S110:S112)</f>
        <v>0</v>
      </c>
      <c r="U110" s="64" t="e">
        <f>T110/$T$104</f>
        <v>#DIV/0!</v>
      </c>
      <c r="V110" s="53" t="str">
        <f>IF(T110&gt;0, IF(T110&lt;$AG$7, "INVALID OD", IF(T110&gt;$AG$8,"INVALID OD", "VALID OD")), "")</f>
        <v/>
      </c>
      <c r="W110" s="174"/>
    </row>
    <row r="111" spans="2:23" ht="16.95" customHeight="1" x14ac:dyDescent="0.4">
      <c r="B111" s="169"/>
      <c r="C111" s="167"/>
      <c r="D111" s="167"/>
      <c r="E111" s="167"/>
      <c r="F111" s="167"/>
      <c r="G111" s="167"/>
      <c r="H111" s="167"/>
      <c r="I111" s="167"/>
      <c r="J111" s="167"/>
      <c r="K111" s="167"/>
      <c r="L111" s="167"/>
      <c r="M111" s="168"/>
      <c r="P111" s="46">
        <v>2</v>
      </c>
      <c r="Q111" s="65" t="s">
        <v>18</v>
      </c>
      <c r="R111" s="76" t="s">
        <v>177</v>
      </c>
      <c r="S111" s="5">
        <f t="shared" si="18"/>
        <v>0</v>
      </c>
      <c r="T111" s="60"/>
      <c r="U111" s="61"/>
      <c r="V111" s="53" t="str">
        <f>IF(T110&gt;0,IF(U110&lt;$AG$9, "INVALID ODn", IF(U110&gt;$AG$10,"INVALID ODn", "VALID ODn")),"")</f>
        <v/>
      </c>
      <c r="W111" s="174"/>
    </row>
    <row r="112" spans="2:23" ht="16.95" customHeight="1" x14ac:dyDescent="0.4">
      <c r="B112" s="169"/>
      <c r="C112" s="167"/>
      <c r="D112" s="167"/>
      <c r="E112" s="167"/>
      <c r="F112" s="167"/>
      <c r="G112" s="167"/>
      <c r="H112" s="167"/>
      <c r="I112" s="167"/>
      <c r="J112" s="167"/>
      <c r="K112" s="167"/>
      <c r="L112" s="167"/>
      <c r="M112" s="168"/>
      <c r="P112" s="46">
        <v>2</v>
      </c>
      <c r="Q112" s="65" t="s">
        <v>19</v>
      </c>
      <c r="R112" s="76" t="s">
        <v>178</v>
      </c>
      <c r="S112" s="5">
        <f t="shared" si="18"/>
        <v>0</v>
      </c>
      <c r="T112" s="60"/>
      <c r="U112" s="61"/>
      <c r="V112" s="53"/>
      <c r="W112" s="174"/>
    </row>
    <row r="113" spans="2:23" ht="16.95" customHeight="1" x14ac:dyDescent="0.35">
      <c r="B113" s="169"/>
      <c r="C113" s="167"/>
      <c r="D113" s="167"/>
      <c r="E113" s="167"/>
      <c r="F113" s="167"/>
      <c r="G113" s="167"/>
      <c r="H113" s="167"/>
      <c r="I113" s="167"/>
      <c r="J113" s="167"/>
      <c r="K113" s="167"/>
      <c r="L113" s="167"/>
      <c r="M113" s="168"/>
      <c r="P113" s="46">
        <v>2</v>
      </c>
      <c r="Q113" s="65" t="s">
        <v>20</v>
      </c>
      <c r="R113" s="55">
        <f>'Specs and Initial PMs'!D102</f>
        <v>0</v>
      </c>
      <c r="S113" s="5">
        <f t="shared" si="18"/>
        <v>0</v>
      </c>
      <c r="T113" s="55"/>
      <c r="U113" s="58" t="e">
        <f t="shared" ref="U113:U144" si="19">S113/$T$104</f>
        <v>#DIV/0!</v>
      </c>
      <c r="V113" s="58" t="e">
        <f t="shared" ref="V113:V176" si="20">IF(U113&gt;2,"LT","CONFIRM")</f>
        <v>#DIV/0!</v>
      </c>
      <c r="W113" s="174"/>
    </row>
    <row r="114" spans="2:23" ht="16.95" customHeight="1" x14ac:dyDescent="0.35">
      <c r="B114" s="169"/>
      <c r="C114" s="167"/>
      <c r="D114" s="167"/>
      <c r="E114" s="167"/>
      <c r="F114" s="167"/>
      <c r="G114" s="167"/>
      <c r="H114" s="167"/>
      <c r="I114" s="167"/>
      <c r="J114" s="167"/>
      <c r="K114" s="167"/>
      <c r="L114" s="167"/>
      <c r="M114" s="168"/>
      <c r="P114" s="46">
        <v>2</v>
      </c>
      <c r="Q114" s="65" t="s">
        <v>21</v>
      </c>
      <c r="R114" s="55">
        <f>'Specs and Initial PMs'!D103</f>
        <v>0</v>
      </c>
      <c r="S114" s="5">
        <f t="shared" si="18"/>
        <v>0</v>
      </c>
      <c r="T114" s="65"/>
      <c r="U114" s="58" t="e">
        <f t="shared" si="19"/>
        <v>#DIV/0!</v>
      </c>
      <c r="V114" s="58" t="e">
        <f t="shared" si="20"/>
        <v>#DIV/0!</v>
      </c>
      <c r="W114" s="174"/>
    </row>
    <row r="115" spans="2:23" ht="16.95" customHeight="1" x14ac:dyDescent="0.35">
      <c r="B115" s="169"/>
      <c r="C115" s="167"/>
      <c r="D115" s="167"/>
      <c r="E115" s="167"/>
      <c r="F115" s="167"/>
      <c r="G115" s="167"/>
      <c r="H115" s="167"/>
      <c r="I115" s="167"/>
      <c r="J115" s="167"/>
      <c r="K115" s="167"/>
      <c r="L115" s="167"/>
      <c r="M115" s="168"/>
      <c r="P115" s="46">
        <v>2</v>
      </c>
      <c r="Q115" s="65" t="s">
        <v>22</v>
      </c>
      <c r="R115" s="55">
        <f>'Specs and Initial PMs'!D104</f>
        <v>0</v>
      </c>
      <c r="S115" s="5">
        <f t="shared" si="18"/>
        <v>0</v>
      </c>
      <c r="T115" s="65"/>
      <c r="U115" s="58" t="e">
        <f t="shared" si="19"/>
        <v>#DIV/0!</v>
      </c>
      <c r="V115" s="58" t="e">
        <f t="shared" si="20"/>
        <v>#DIV/0!</v>
      </c>
      <c r="W115" s="174"/>
    </row>
    <row r="116" spans="2:23" ht="16.95" customHeight="1" thickBot="1" x14ac:dyDescent="0.4">
      <c r="B116" s="170"/>
      <c r="C116" s="171"/>
      <c r="D116" s="171"/>
      <c r="E116" s="171"/>
      <c r="F116" s="171"/>
      <c r="G116" s="171"/>
      <c r="H116" s="171"/>
      <c r="I116" s="171"/>
      <c r="J116" s="171"/>
      <c r="K116" s="171"/>
      <c r="L116" s="171"/>
      <c r="M116" s="172"/>
      <c r="P116" s="46">
        <v>2</v>
      </c>
      <c r="Q116" s="65" t="s">
        <v>23</v>
      </c>
      <c r="R116" s="55">
        <f>'Specs and Initial PMs'!D105</f>
        <v>0</v>
      </c>
      <c r="S116" s="5">
        <f t="shared" si="18"/>
        <v>0</v>
      </c>
      <c r="T116" s="65"/>
      <c r="U116" s="58" t="e">
        <f t="shared" si="19"/>
        <v>#DIV/0!</v>
      </c>
      <c r="V116" s="58" t="e">
        <f t="shared" si="20"/>
        <v>#DIV/0!</v>
      </c>
      <c r="W116" s="174"/>
    </row>
    <row r="117" spans="2:23" ht="16.95" customHeight="1" x14ac:dyDescent="0.35">
      <c r="B117" s="174" t="s">
        <v>359</v>
      </c>
      <c r="C117" s="174"/>
      <c r="D117" s="174"/>
      <c r="E117" s="174"/>
      <c r="F117" s="174"/>
      <c r="G117" s="174"/>
      <c r="H117" s="174"/>
      <c r="I117" s="174"/>
      <c r="J117" s="174"/>
      <c r="K117" s="174"/>
      <c r="L117" s="174"/>
      <c r="M117" s="174"/>
      <c r="P117" s="46">
        <v>2</v>
      </c>
      <c r="Q117" s="65" t="s">
        <v>24</v>
      </c>
      <c r="R117" s="55">
        <f>'Specs and Initial PMs'!D106</f>
        <v>0</v>
      </c>
      <c r="S117" s="5">
        <f t="shared" si="18"/>
        <v>0</v>
      </c>
      <c r="T117" s="65"/>
      <c r="U117" s="58" t="e">
        <f t="shared" si="19"/>
        <v>#DIV/0!</v>
      </c>
      <c r="V117" s="58" t="e">
        <f t="shared" si="20"/>
        <v>#DIV/0!</v>
      </c>
      <c r="W117" s="174"/>
    </row>
    <row r="118" spans="2:23" ht="16.95" customHeight="1" thickBot="1" x14ac:dyDescent="0.4">
      <c r="B118" s="174"/>
      <c r="C118" s="174"/>
      <c r="D118" s="174"/>
      <c r="E118" s="174"/>
      <c r="F118" s="174"/>
      <c r="G118" s="174"/>
      <c r="H118" s="174"/>
      <c r="I118" s="174"/>
      <c r="J118" s="174"/>
      <c r="K118" s="174"/>
      <c r="L118" s="174"/>
      <c r="M118" s="174"/>
      <c r="P118" s="46">
        <v>2</v>
      </c>
      <c r="Q118" s="65" t="s">
        <v>25</v>
      </c>
      <c r="R118" s="55">
        <f>'Specs and Initial PMs'!D107</f>
        <v>0</v>
      </c>
      <c r="S118" s="5">
        <f t="shared" ref="S118:S125" si="21">IF(ISTEXT(D21),$F$5,IF(D21&gt;$F$5,$F$5,D21))</f>
        <v>0</v>
      </c>
      <c r="T118" s="5"/>
      <c r="U118" s="58" t="e">
        <f t="shared" si="19"/>
        <v>#DIV/0!</v>
      </c>
      <c r="V118" s="58" t="e">
        <f t="shared" si="20"/>
        <v>#DIV/0!</v>
      </c>
      <c r="W118" s="174"/>
    </row>
    <row r="119" spans="2:23" ht="16.95" customHeight="1" thickBot="1" x14ac:dyDescent="0.4">
      <c r="B119" s="183" t="s">
        <v>129</v>
      </c>
      <c r="C119" s="184"/>
      <c r="D119" s="363" t="s">
        <v>164</v>
      </c>
      <c r="E119" s="364"/>
      <c r="F119" s="372"/>
      <c r="G119" s="372"/>
      <c r="H119" s="373"/>
      <c r="I119" s="363" t="s">
        <v>133</v>
      </c>
      <c r="J119" s="364"/>
      <c r="K119" s="365"/>
      <c r="L119" s="365"/>
      <c r="M119" s="366"/>
      <c r="P119" s="46">
        <v>2</v>
      </c>
      <c r="Q119" s="65" t="s">
        <v>26</v>
      </c>
      <c r="R119" s="55">
        <f>'Specs and Initial PMs'!D108</f>
        <v>0</v>
      </c>
      <c r="S119" s="5">
        <f t="shared" si="21"/>
        <v>0</v>
      </c>
      <c r="T119" s="5"/>
      <c r="U119" s="58" t="e">
        <f t="shared" si="19"/>
        <v>#DIV/0!</v>
      </c>
      <c r="V119" s="58" t="e">
        <f t="shared" si="20"/>
        <v>#DIV/0!</v>
      </c>
      <c r="W119" s="174"/>
    </row>
    <row r="120" spans="2:23" ht="16.95" customHeight="1" x14ac:dyDescent="0.35">
      <c r="B120" s="185"/>
      <c r="C120" s="165"/>
      <c r="D120" s="165"/>
      <c r="E120" s="165"/>
      <c r="F120" s="165"/>
      <c r="G120" s="165"/>
      <c r="H120" s="165"/>
      <c r="I120" s="165"/>
      <c r="J120" s="165"/>
      <c r="K120" s="165"/>
      <c r="L120" s="165"/>
      <c r="M120" s="166"/>
      <c r="P120" s="46">
        <v>2</v>
      </c>
      <c r="Q120" s="65" t="s">
        <v>27</v>
      </c>
      <c r="R120" s="55">
        <f>'Specs and Initial PMs'!D109</f>
        <v>0</v>
      </c>
      <c r="S120" s="5">
        <f t="shared" si="21"/>
        <v>0</v>
      </c>
      <c r="T120" s="5"/>
      <c r="U120" s="58" t="e">
        <f t="shared" si="19"/>
        <v>#DIV/0!</v>
      </c>
      <c r="V120" s="58" t="e">
        <f t="shared" si="20"/>
        <v>#DIV/0!</v>
      </c>
      <c r="W120" s="174"/>
    </row>
    <row r="121" spans="2:23" ht="16.95" customHeight="1" x14ac:dyDescent="0.35">
      <c r="B121" s="169"/>
      <c r="C121" s="167"/>
      <c r="D121" s="167"/>
      <c r="E121" s="167"/>
      <c r="F121" s="167"/>
      <c r="G121" s="167"/>
      <c r="H121" s="167"/>
      <c r="I121" s="167"/>
      <c r="J121" s="167"/>
      <c r="K121" s="167"/>
      <c r="L121" s="167"/>
      <c r="M121" s="168"/>
      <c r="P121" s="46">
        <v>2</v>
      </c>
      <c r="Q121" s="65" t="s">
        <v>28</v>
      </c>
      <c r="R121" s="55">
        <f>'Specs and Initial PMs'!D110</f>
        <v>0</v>
      </c>
      <c r="S121" s="5">
        <f t="shared" si="21"/>
        <v>0</v>
      </c>
      <c r="T121" s="5"/>
      <c r="U121" s="58" t="e">
        <f t="shared" si="19"/>
        <v>#DIV/0!</v>
      </c>
      <c r="V121" s="58" t="e">
        <f t="shared" si="20"/>
        <v>#DIV/0!</v>
      </c>
      <c r="W121" s="174"/>
    </row>
    <row r="122" spans="2:23" ht="16.95" customHeight="1" x14ac:dyDescent="0.35">
      <c r="B122" s="169"/>
      <c r="C122" s="167"/>
      <c r="D122" s="167"/>
      <c r="E122" s="167"/>
      <c r="F122" s="167"/>
      <c r="G122" s="167"/>
      <c r="H122" s="167"/>
      <c r="I122" s="167"/>
      <c r="J122" s="167"/>
      <c r="K122" s="167"/>
      <c r="L122" s="167"/>
      <c r="M122" s="168"/>
      <c r="P122" s="46">
        <v>2</v>
      </c>
      <c r="Q122" s="65" t="s">
        <v>29</v>
      </c>
      <c r="R122" s="55">
        <f>'Specs and Initial PMs'!D111</f>
        <v>0</v>
      </c>
      <c r="S122" s="5">
        <f t="shared" si="21"/>
        <v>0</v>
      </c>
      <c r="T122" s="5"/>
      <c r="U122" s="58" t="e">
        <f t="shared" si="19"/>
        <v>#DIV/0!</v>
      </c>
      <c r="V122" s="58" t="e">
        <f t="shared" si="20"/>
        <v>#DIV/0!</v>
      </c>
      <c r="W122" s="174"/>
    </row>
    <row r="123" spans="2:23" ht="16.95" customHeight="1" x14ac:dyDescent="0.35">
      <c r="B123" s="169"/>
      <c r="C123" s="167"/>
      <c r="D123" s="167"/>
      <c r="E123" s="167"/>
      <c r="F123" s="167"/>
      <c r="G123" s="167"/>
      <c r="H123" s="167"/>
      <c r="I123" s="167"/>
      <c r="J123" s="167"/>
      <c r="K123" s="167"/>
      <c r="L123" s="167"/>
      <c r="M123" s="168"/>
      <c r="P123" s="46">
        <v>2</v>
      </c>
      <c r="Q123" s="65" t="s">
        <v>30</v>
      </c>
      <c r="R123" s="55">
        <f>'Specs and Initial PMs'!D112</f>
        <v>0</v>
      </c>
      <c r="S123" s="5">
        <f t="shared" si="21"/>
        <v>0</v>
      </c>
      <c r="T123" s="5"/>
      <c r="U123" s="58" t="e">
        <f t="shared" si="19"/>
        <v>#DIV/0!</v>
      </c>
      <c r="V123" s="58" t="e">
        <f t="shared" si="20"/>
        <v>#DIV/0!</v>
      </c>
      <c r="W123" s="174"/>
    </row>
    <row r="124" spans="2:23" ht="16.95" customHeight="1" x14ac:dyDescent="0.35">
      <c r="B124" s="169"/>
      <c r="C124" s="167"/>
      <c r="D124" s="167"/>
      <c r="E124" s="167"/>
      <c r="F124" s="167"/>
      <c r="G124" s="167"/>
      <c r="H124" s="167"/>
      <c r="I124" s="167"/>
      <c r="J124" s="167"/>
      <c r="K124" s="167"/>
      <c r="L124" s="167"/>
      <c r="M124" s="168"/>
      <c r="P124" s="46">
        <v>2</v>
      </c>
      <c r="Q124" s="65" t="s">
        <v>31</v>
      </c>
      <c r="R124" s="55">
        <f>'Specs and Initial PMs'!D113</f>
        <v>0</v>
      </c>
      <c r="S124" s="5">
        <f t="shared" si="21"/>
        <v>0</v>
      </c>
      <c r="T124" s="5"/>
      <c r="U124" s="58" t="e">
        <f t="shared" si="19"/>
        <v>#DIV/0!</v>
      </c>
      <c r="V124" s="58" t="e">
        <f t="shared" si="20"/>
        <v>#DIV/0!</v>
      </c>
      <c r="W124" s="174"/>
    </row>
    <row r="125" spans="2:23" ht="16.95" customHeight="1" x14ac:dyDescent="0.35">
      <c r="B125" s="169"/>
      <c r="C125" s="167"/>
      <c r="D125" s="167"/>
      <c r="E125" s="167"/>
      <c r="F125" s="167"/>
      <c r="G125" s="167"/>
      <c r="H125" s="167"/>
      <c r="I125" s="167"/>
      <c r="J125" s="167"/>
      <c r="K125" s="167"/>
      <c r="L125" s="167"/>
      <c r="M125" s="168"/>
      <c r="P125" s="46">
        <v>2</v>
      </c>
      <c r="Q125" s="65" t="s">
        <v>32</v>
      </c>
      <c r="R125" s="55">
        <f>'Specs and Initial PMs'!D114</f>
        <v>0</v>
      </c>
      <c r="S125" s="5">
        <f t="shared" si="21"/>
        <v>0</v>
      </c>
      <c r="T125" s="5"/>
      <c r="U125" s="58" t="e">
        <f t="shared" si="19"/>
        <v>#DIV/0!</v>
      </c>
      <c r="V125" s="58" t="e">
        <f t="shared" si="20"/>
        <v>#DIV/0!</v>
      </c>
      <c r="W125" s="174"/>
    </row>
    <row r="126" spans="2:23" ht="16.95" customHeight="1" x14ac:dyDescent="0.35">
      <c r="B126" s="169"/>
      <c r="C126" s="167"/>
      <c r="D126" s="167"/>
      <c r="E126" s="167"/>
      <c r="F126" s="167"/>
      <c r="G126" s="167"/>
      <c r="H126" s="167"/>
      <c r="I126" s="167"/>
      <c r="J126" s="167"/>
      <c r="K126" s="167"/>
      <c r="L126" s="167"/>
      <c r="M126" s="168"/>
      <c r="P126" s="46">
        <v>2</v>
      </c>
      <c r="Q126" s="65" t="s">
        <v>33</v>
      </c>
      <c r="R126" s="55">
        <f>'Specs and Initial PMs'!D115</f>
        <v>0</v>
      </c>
      <c r="S126" s="5">
        <f t="shared" ref="S126:S133" si="22">IF(ISTEXT(E21),$F$5,IF(E21&gt;$F$5,$F$5,E21))</f>
        <v>0</v>
      </c>
      <c r="T126" s="5"/>
      <c r="U126" s="58" t="e">
        <f t="shared" si="19"/>
        <v>#DIV/0!</v>
      </c>
      <c r="V126" s="58" t="e">
        <f t="shared" si="20"/>
        <v>#DIV/0!</v>
      </c>
      <c r="W126" s="174"/>
    </row>
    <row r="127" spans="2:23" ht="16.95" customHeight="1" thickBot="1" x14ac:dyDescent="0.4">
      <c r="B127" s="170"/>
      <c r="C127" s="171"/>
      <c r="D127" s="171"/>
      <c r="E127" s="171"/>
      <c r="F127" s="171"/>
      <c r="G127" s="171"/>
      <c r="H127" s="171"/>
      <c r="I127" s="171"/>
      <c r="J127" s="171"/>
      <c r="K127" s="171"/>
      <c r="L127" s="171"/>
      <c r="M127" s="172"/>
      <c r="P127" s="46">
        <v>2</v>
      </c>
      <c r="Q127" s="65" t="s">
        <v>34</v>
      </c>
      <c r="R127" s="55">
        <f>'Specs and Initial PMs'!D116</f>
        <v>0</v>
      </c>
      <c r="S127" s="5">
        <f t="shared" si="22"/>
        <v>0</v>
      </c>
      <c r="T127" s="5"/>
      <c r="U127" s="58" t="e">
        <f t="shared" si="19"/>
        <v>#DIV/0!</v>
      </c>
      <c r="V127" s="58" t="e">
        <f t="shared" si="20"/>
        <v>#DIV/0!</v>
      </c>
      <c r="W127" s="174"/>
    </row>
    <row r="128" spans="2:23" ht="16.95" customHeight="1" x14ac:dyDescent="0.35">
      <c r="B128" s="174" t="s">
        <v>359</v>
      </c>
      <c r="C128" s="174"/>
      <c r="D128" s="174"/>
      <c r="E128" s="174"/>
      <c r="F128" s="174"/>
      <c r="G128" s="174"/>
      <c r="H128" s="174"/>
      <c r="I128" s="174"/>
      <c r="J128" s="174"/>
      <c r="K128" s="174"/>
      <c r="L128" s="174"/>
      <c r="M128" s="174"/>
      <c r="P128" s="46">
        <v>2</v>
      </c>
      <c r="Q128" s="65" t="s">
        <v>35</v>
      </c>
      <c r="R128" s="55">
        <f>'Specs and Initial PMs'!D117</f>
        <v>0</v>
      </c>
      <c r="S128" s="5">
        <f t="shared" si="22"/>
        <v>0</v>
      </c>
      <c r="T128" s="5"/>
      <c r="U128" s="58" t="e">
        <f t="shared" si="19"/>
        <v>#DIV/0!</v>
      </c>
      <c r="V128" s="58" t="e">
        <f t="shared" si="20"/>
        <v>#DIV/0!</v>
      </c>
      <c r="W128" s="174"/>
    </row>
    <row r="129" spans="2:23" ht="16.95" customHeight="1" thickBot="1" x14ac:dyDescent="0.4">
      <c r="B129" s="174"/>
      <c r="C129" s="174"/>
      <c r="D129" s="174"/>
      <c r="E129" s="174"/>
      <c r="F129" s="174"/>
      <c r="G129" s="174"/>
      <c r="H129" s="174"/>
      <c r="I129" s="174"/>
      <c r="J129" s="174"/>
      <c r="K129" s="174"/>
      <c r="L129" s="174"/>
      <c r="M129" s="174"/>
      <c r="P129" s="46">
        <v>2</v>
      </c>
      <c r="Q129" s="65" t="s">
        <v>36</v>
      </c>
      <c r="R129" s="55">
        <f>'Specs and Initial PMs'!D118</f>
        <v>0</v>
      </c>
      <c r="S129" s="5">
        <f t="shared" si="22"/>
        <v>0</v>
      </c>
      <c r="T129" s="5"/>
      <c r="U129" s="58" t="e">
        <f t="shared" si="19"/>
        <v>#DIV/0!</v>
      </c>
      <c r="V129" s="58" t="e">
        <f t="shared" si="20"/>
        <v>#DIV/0!</v>
      </c>
      <c r="W129" s="174"/>
    </row>
    <row r="130" spans="2:23" ht="16.95" customHeight="1" thickBot="1" x14ac:dyDescent="0.4">
      <c r="B130" s="183" t="s">
        <v>130</v>
      </c>
      <c r="C130" s="184"/>
      <c r="D130" s="363" t="s">
        <v>164</v>
      </c>
      <c r="E130" s="364"/>
      <c r="F130" s="372"/>
      <c r="G130" s="372"/>
      <c r="H130" s="373"/>
      <c r="I130" s="363" t="s">
        <v>133</v>
      </c>
      <c r="J130" s="364"/>
      <c r="K130" s="365"/>
      <c r="L130" s="365"/>
      <c r="M130" s="366"/>
      <c r="P130" s="46">
        <v>2</v>
      </c>
      <c r="Q130" s="65" t="s">
        <v>37</v>
      </c>
      <c r="R130" s="55">
        <f>'Specs and Initial PMs'!D119</f>
        <v>0</v>
      </c>
      <c r="S130" s="5">
        <f t="shared" si="22"/>
        <v>0</v>
      </c>
      <c r="T130" s="5"/>
      <c r="U130" s="58" t="e">
        <f t="shared" si="19"/>
        <v>#DIV/0!</v>
      </c>
      <c r="V130" s="58" t="e">
        <f t="shared" si="20"/>
        <v>#DIV/0!</v>
      </c>
      <c r="W130" s="174"/>
    </row>
    <row r="131" spans="2:23" ht="16.95" customHeight="1" x14ac:dyDescent="0.35">
      <c r="B131" s="185"/>
      <c r="C131" s="165"/>
      <c r="D131" s="165"/>
      <c r="E131" s="165"/>
      <c r="F131" s="165"/>
      <c r="G131" s="165"/>
      <c r="H131" s="165"/>
      <c r="I131" s="165"/>
      <c r="J131" s="165"/>
      <c r="K131" s="165"/>
      <c r="L131" s="165"/>
      <c r="M131" s="166"/>
      <c r="P131" s="46">
        <v>2</v>
      </c>
      <c r="Q131" s="65" t="s">
        <v>38</v>
      </c>
      <c r="R131" s="55">
        <f>'Specs and Initial PMs'!D120</f>
        <v>0</v>
      </c>
      <c r="S131" s="5">
        <f t="shared" si="22"/>
        <v>0</v>
      </c>
      <c r="T131" s="5"/>
      <c r="U131" s="58" t="e">
        <f t="shared" si="19"/>
        <v>#DIV/0!</v>
      </c>
      <c r="V131" s="58" t="e">
        <f t="shared" si="20"/>
        <v>#DIV/0!</v>
      </c>
      <c r="W131" s="174"/>
    </row>
    <row r="132" spans="2:23" ht="16.95" customHeight="1" x14ac:dyDescent="0.35">
      <c r="B132" s="169"/>
      <c r="C132" s="167"/>
      <c r="D132" s="167"/>
      <c r="E132" s="167"/>
      <c r="F132" s="167"/>
      <c r="G132" s="167"/>
      <c r="H132" s="167"/>
      <c r="I132" s="167"/>
      <c r="J132" s="167"/>
      <c r="K132" s="167"/>
      <c r="L132" s="167"/>
      <c r="M132" s="168"/>
      <c r="P132" s="46">
        <v>2</v>
      </c>
      <c r="Q132" s="65" t="s">
        <v>39</v>
      </c>
      <c r="R132" s="55">
        <f>'Specs and Initial PMs'!D121</f>
        <v>0</v>
      </c>
      <c r="S132" s="5">
        <f t="shared" si="22"/>
        <v>0</v>
      </c>
      <c r="T132" s="5"/>
      <c r="U132" s="58" t="e">
        <f t="shared" si="19"/>
        <v>#DIV/0!</v>
      </c>
      <c r="V132" s="58" t="e">
        <f t="shared" si="20"/>
        <v>#DIV/0!</v>
      </c>
      <c r="W132" s="174"/>
    </row>
    <row r="133" spans="2:23" ht="16.95" customHeight="1" x14ac:dyDescent="0.35">
      <c r="B133" s="169"/>
      <c r="C133" s="167"/>
      <c r="D133" s="167"/>
      <c r="E133" s="167"/>
      <c r="F133" s="167"/>
      <c r="G133" s="167"/>
      <c r="H133" s="167"/>
      <c r="I133" s="167"/>
      <c r="J133" s="167"/>
      <c r="K133" s="167"/>
      <c r="L133" s="167"/>
      <c r="M133" s="168"/>
      <c r="P133" s="46">
        <v>2</v>
      </c>
      <c r="Q133" s="65" t="s">
        <v>40</v>
      </c>
      <c r="R133" s="55">
        <f>'Specs and Initial PMs'!D122</f>
        <v>0</v>
      </c>
      <c r="S133" s="5">
        <f t="shared" si="22"/>
        <v>0</v>
      </c>
      <c r="T133" s="5"/>
      <c r="U133" s="58" t="e">
        <f t="shared" si="19"/>
        <v>#DIV/0!</v>
      </c>
      <c r="V133" s="58" t="e">
        <f t="shared" si="20"/>
        <v>#DIV/0!</v>
      </c>
      <c r="W133" s="174"/>
    </row>
    <row r="134" spans="2:23" ht="16.95" customHeight="1" x14ac:dyDescent="0.35">
      <c r="B134" s="169"/>
      <c r="C134" s="167"/>
      <c r="D134" s="167"/>
      <c r="E134" s="167"/>
      <c r="F134" s="167"/>
      <c r="G134" s="167"/>
      <c r="H134" s="167"/>
      <c r="I134" s="167"/>
      <c r="J134" s="167"/>
      <c r="K134" s="167"/>
      <c r="L134" s="167"/>
      <c r="M134" s="168"/>
      <c r="P134" s="46">
        <v>2</v>
      </c>
      <c r="Q134" s="65" t="s">
        <v>41</v>
      </c>
      <c r="R134" s="55">
        <f>'Specs and Initial PMs'!D123</f>
        <v>0</v>
      </c>
      <c r="S134" s="5">
        <f t="shared" ref="S134:S141" si="23">IF(ISTEXT(F21),$F$5,IF(F21&gt;$F$5,$F$5,F21))</f>
        <v>0</v>
      </c>
      <c r="T134" s="5"/>
      <c r="U134" s="58" t="e">
        <f t="shared" si="19"/>
        <v>#DIV/0!</v>
      </c>
      <c r="V134" s="58" t="e">
        <f t="shared" si="20"/>
        <v>#DIV/0!</v>
      </c>
      <c r="W134" s="174"/>
    </row>
    <row r="135" spans="2:23" ht="16.95" customHeight="1" x14ac:dyDescent="0.35">
      <c r="B135" s="169"/>
      <c r="C135" s="167"/>
      <c r="D135" s="167"/>
      <c r="E135" s="167"/>
      <c r="F135" s="167"/>
      <c r="G135" s="167"/>
      <c r="H135" s="167"/>
      <c r="I135" s="167"/>
      <c r="J135" s="167"/>
      <c r="K135" s="167"/>
      <c r="L135" s="167"/>
      <c r="M135" s="168"/>
      <c r="P135" s="46">
        <v>2</v>
      </c>
      <c r="Q135" s="65" t="s">
        <v>42</v>
      </c>
      <c r="R135" s="55">
        <f>'Specs and Initial PMs'!D124</f>
        <v>0</v>
      </c>
      <c r="S135" s="5">
        <f t="shared" si="23"/>
        <v>0</v>
      </c>
      <c r="T135" s="5"/>
      <c r="U135" s="58" t="e">
        <f t="shared" si="19"/>
        <v>#DIV/0!</v>
      </c>
      <c r="V135" s="58" t="e">
        <f t="shared" si="20"/>
        <v>#DIV/0!</v>
      </c>
      <c r="W135" s="174"/>
    </row>
    <row r="136" spans="2:23" ht="16.95" customHeight="1" x14ac:dyDescent="0.35">
      <c r="B136" s="169"/>
      <c r="C136" s="167"/>
      <c r="D136" s="167"/>
      <c r="E136" s="167"/>
      <c r="F136" s="167"/>
      <c r="G136" s="167"/>
      <c r="H136" s="167"/>
      <c r="I136" s="167"/>
      <c r="J136" s="167"/>
      <c r="K136" s="167"/>
      <c r="L136" s="167"/>
      <c r="M136" s="168"/>
      <c r="P136" s="46">
        <v>2</v>
      </c>
      <c r="Q136" s="65" t="s">
        <v>43</v>
      </c>
      <c r="R136" s="55">
        <f>'Specs and Initial PMs'!D125</f>
        <v>0</v>
      </c>
      <c r="S136" s="5">
        <f t="shared" si="23"/>
        <v>0</v>
      </c>
      <c r="T136" s="5"/>
      <c r="U136" s="58" t="e">
        <f t="shared" si="19"/>
        <v>#DIV/0!</v>
      </c>
      <c r="V136" s="58" t="e">
        <f t="shared" si="20"/>
        <v>#DIV/0!</v>
      </c>
      <c r="W136" s="174"/>
    </row>
    <row r="137" spans="2:23" ht="16.95" customHeight="1" x14ac:dyDescent="0.35">
      <c r="B137" s="169"/>
      <c r="C137" s="167"/>
      <c r="D137" s="167"/>
      <c r="E137" s="167"/>
      <c r="F137" s="167"/>
      <c r="G137" s="167"/>
      <c r="H137" s="167"/>
      <c r="I137" s="167"/>
      <c r="J137" s="167"/>
      <c r="K137" s="167"/>
      <c r="L137" s="167"/>
      <c r="M137" s="168"/>
      <c r="P137" s="46">
        <v>2</v>
      </c>
      <c r="Q137" s="65" t="s">
        <v>44</v>
      </c>
      <c r="R137" s="55">
        <f>'Specs and Initial PMs'!D126</f>
        <v>0</v>
      </c>
      <c r="S137" s="5">
        <f t="shared" si="23"/>
        <v>0</v>
      </c>
      <c r="T137" s="5"/>
      <c r="U137" s="58" t="e">
        <f t="shared" si="19"/>
        <v>#DIV/0!</v>
      </c>
      <c r="V137" s="58" t="e">
        <f t="shared" si="20"/>
        <v>#DIV/0!</v>
      </c>
      <c r="W137" s="174"/>
    </row>
    <row r="138" spans="2:23" ht="16.95" customHeight="1" thickBot="1" x14ac:dyDescent="0.4">
      <c r="B138" s="170"/>
      <c r="C138" s="171"/>
      <c r="D138" s="171"/>
      <c r="E138" s="171"/>
      <c r="F138" s="171"/>
      <c r="G138" s="171"/>
      <c r="H138" s="171"/>
      <c r="I138" s="171"/>
      <c r="J138" s="171"/>
      <c r="K138" s="171"/>
      <c r="L138" s="171"/>
      <c r="M138" s="172"/>
      <c r="P138" s="46">
        <v>2</v>
      </c>
      <c r="Q138" s="65" t="s">
        <v>45</v>
      </c>
      <c r="R138" s="55">
        <f>'Specs and Initial PMs'!D127</f>
        <v>0</v>
      </c>
      <c r="S138" s="5">
        <f t="shared" si="23"/>
        <v>0</v>
      </c>
      <c r="T138" s="5"/>
      <c r="U138" s="58" t="e">
        <f t="shared" si="19"/>
        <v>#DIV/0!</v>
      </c>
      <c r="V138" s="58" t="e">
        <f t="shared" si="20"/>
        <v>#DIV/0!</v>
      </c>
      <c r="W138" s="174"/>
    </row>
    <row r="139" spans="2:23" ht="16.95" customHeight="1" x14ac:dyDescent="0.35">
      <c r="B139" s="174" t="s">
        <v>359</v>
      </c>
      <c r="C139" s="174"/>
      <c r="D139" s="174"/>
      <c r="E139" s="174"/>
      <c r="F139" s="174"/>
      <c r="G139" s="174"/>
      <c r="H139" s="174"/>
      <c r="I139" s="174"/>
      <c r="J139" s="174"/>
      <c r="K139" s="174"/>
      <c r="L139" s="174"/>
      <c r="M139" s="174"/>
      <c r="P139" s="46">
        <v>2</v>
      </c>
      <c r="Q139" s="65" t="s">
        <v>46</v>
      </c>
      <c r="R139" s="55">
        <f>'Specs and Initial PMs'!D128</f>
        <v>0</v>
      </c>
      <c r="S139" s="5">
        <f t="shared" si="23"/>
        <v>0</v>
      </c>
      <c r="T139" s="5"/>
      <c r="U139" s="58" t="e">
        <f t="shared" si="19"/>
        <v>#DIV/0!</v>
      </c>
      <c r="V139" s="58" t="e">
        <f t="shared" si="20"/>
        <v>#DIV/0!</v>
      </c>
      <c r="W139" s="174"/>
    </row>
    <row r="140" spans="2:23" ht="16.95" customHeight="1" thickBot="1" x14ac:dyDescent="0.4">
      <c r="B140" s="174"/>
      <c r="C140" s="174"/>
      <c r="D140" s="174"/>
      <c r="E140" s="174"/>
      <c r="F140" s="174"/>
      <c r="G140" s="174"/>
      <c r="H140" s="174"/>
      <c r="I140" s="174"/>
      <c r="J140" s="174"/>
      <c r="K140" s="174"/>
      <c r="L140" s="174"/>
      <c r="M140" s="174"/>
      <c r="P140" s="46">
        <v>2</v>
      </c>
      <c r="Q140" s="65" t="s">
        <v>47</v>
      </c>
      <c r="R140" s="55">
        <f>'Specs and Initial PMs'!D129</f>
        <v>0</v>
      </c>
      <c r="S140" s="5">
        <f t="shared" si="23"/>
        <v>0</v>
      </c>
      <c r="T140" s="5"/>
      <c r="U140" s="58" t="e">
        <f t="shared" si="19"/>
        <v>#DIV/0!</v>
      </c>
      <c r="V140" s="58" t="e">
        <f t="shared" si="20"/>
        <v>#DIV/0!</v>
      </c>
      <c r="W140" s="174"/>
    </row>
    <row r="141" spans="2:23" ht="16.95" customHeight="1" thickBot="1" x14ac:dyDescent="0.4">
      <c r="B141" s="183" t="s">
        <v>165</v>
      </c>
      <c r="C141" s="184"/>
      <c r="D141" s="363" t="s">
        <v>164</v>
      </c>
      <c r="E141" s="364"/>
      <c r="F141" s="372"/>
      <c r="G141" s="372"/>
      <c r="H141" s="373"/>
      <c r="I141" s="363" t="s">
        <v>133</v>
      </c>
      <c r="J141" s="364"/>
      <c r="K141" s="365"/>
      <c r="L141" s="365"/>
      <c r="M141" s="366"/>
      <c r="P141" s="46">
        <v>2</v>
      </c>
      <c r="Q141" s="65" t="s">
        <v>48</v>
      </c>
      <c r="R141" s="55">
        <f>'Specs and Initial PMs'!D130</f>
        <v>0</v>
      </c>
      <c r="S141" s="5">
        <f t="shared" si="23"/>
        <v>0</v>
      </c>
      <c r="T141" s="5"/>
      <c r="U141" s="58" t="e">
        <f t="shared" si="19"/>
        <v>#DIV/0!</v>
      </c>
      <c r="V141" s="58" t="e">
        <f t="shared" si="20"/>
        <v>#DIV/0!</v>
      </c>
      <c r="W141" s="174"/>
    </row>
    <row r="142" spans="2:23" ht="16.95" customHeight="1" x14ac:dyDescent="0.35">
      <c r="B142" s="185"/>
      <c r="C142" s="165"/>
      <c r="D142" s="165"/>
      <c r="E142" s="165"/>
      <c r="F142" s="165"/>
      <c r="G142" s="165"/>
      <c r="H142" s="165"/>
      <c r="I142" s="165"/>
      <c r="J142" s="165"/>
      <c r="K142" s="165"/>
      <c r="L142" s="165"/>
      <c r="M142" s="166"/>
      <c r="P142" s="46">
        <v>2</v>
      </c>
      <c r="Q142" s="65" t="s">
        <v>49</v>
      </c>
      <c r="R142" s="55">
        <f>'Specs and Initial PMs'!D131</f>
        <v>0</v>
      </c>
      <c r="S142" s="5">
        <f t="shared" ref="S142:S149" si="24">IF(ISTEXT(G21),$F$5,IF(G21&gt;$F$5,$F$5,G21))</f>
        <v>0</v>
      </c>
      <c r="T142" s="5"/>
      <c r="U142" s="58" t="e">
        <f t="shared" si="19"/>
        <v>#DIV/0!</v>
      </c>
      <c r="V142" s="58" t="e">
        <f t="shared" si="20"/>
        <v>#DIV/0!</v>
      </c>
      <c r="W142" s="174"/>
    </row>
    <row r="143" spans="2:23" ht="16.95" customHeight="1" x14ac:dyDescent="0.35">
      <c r="B143" s="169"/>
      <c r="C143" s="167"/>
      <c r="D143" s="167"/>
      <c r="E143" s="167"/>
      <c r="F143" s="167"/>
      <c r="G143" s="167"/>
      <c r="H143" s="167"/>
      <c r="I143" s="167"/>
      <c r="J143" s="167"/>
      <c r="K143" s="167"/>
      <c r="L143" s="167"/>
      <c r="M143" s="168"/>
      <c r="P143" s="46">
        <v>2</v>
      </c>
      <c r="Q143" s="65" t="s">
        <v>50</v>
      </c>
      <c r="R143" s="55">
        <f>'Specs and Initial PMs'!D132</f>
        <v>0</v>
      </c>
      <c r="S143" s="5">
        <f t="shared" si="24"/>
        <v>0</v>
      </c>
      <c r="T143" s="5"/>
      <c r="U143" s="58" t="e">
        <f t="shared" si="19"/>
        <v>#DIV/0!</v>
      </c>
      <c r="V143" s="58" t="e">
        <f t="shared" si="20"/>
        <v>#DIV/0!</v>
      </c>
      <c r="W143" s="174"/>
    </row>
    <row r="144" spans="2:23" ht="16.95" customHeight="1" x14ac:dyDescent="0.35">
      <c r="B144" s="169"/>
      <c r="C144" s="167"/>
      <c r="D144" s="167"/>
      <c r="E144" s="167"/>
      <c r="F144" s="167"/>
      <c r="G144" s="167"/>
      <c r="H144" s="167"/>
      <c r="I144" s="167"/>
      <c r="J144" s="167"/>
      <c r="K144" s="167"/>
      <c r="L144" s="167"/>
      <c r="M144" s="168"/>
      <c r="P144" s="46">
        <v>2</v>
      </c>
      <c r="Q144" s="65" t="s">
        <v>51</v>
      </c>
      <c r="R144" s="55">
        <f>'Specs and Initial PMs'!D133</f>
        <v>0</v>
      </c>
      <c r="S144" s="5">
        <f t="shared" si="24"/>
        <v>0</v>
      </c>
      <c r="T144" s="5"/>
      <c r="U144" s="58" t="e">
        <f t="shared" si="19"/>
        <v>#DIV/0!</v>
      </c>
      <c r="V144" s="58" t="e">
        <f t="shared" si="20"/>
        <v>#DIV/0!</v>
      </c>
      <c r="W144" s="174"/>
    </row>
    <row r="145" spans="2:23" ht="16.95" customHeight="1" x14ac:dyDescent="0.35">
      <c r="B145" s="169"/>
      <c r="C145" s="167"/>
      <c r="D145" s="167"/>
      <c r="E145" s="167"/>
      <c r="F145" s="167"/>
      <c r="G145" s="167"/>
      <c r="H145" s="167"/>
      <c r="I145" s="167"/>
      <c r="J145" s="167"/>
      <c r="K145" s="167"/>
      <c r="L145" s="167"/>
      <c r="M145" s="168"/>
      <c r="P145" s="46">
        <v>2</v>
      </c>
      <c r="Q145" s="65" t="s">
        <v>52</v>
      </c>
      <c r="R145" s="55">
        <f>'Specs and Initial PMs'!D134</f>
        <v>0</v>
      </c>
      <c r="S145" s="5">
        <f t="shared" si="24"/>
        <v>0</v>
      </c>
      <c r="T145" s="5"/>
      <c r="U145" s="58" t="e">
        <f t="shared" ref="U145:U176" si="25">S145/$T$104</f>
        <v>#DIV/0!</v>
      </c>
      <c r="V145" s="58" t="e">
        <f t="shared" si="20"/>
        <v>#DIV/0!</v>
      </c>
      <c r="W145" s="174"/>
    </row>
    <row r="146" spans="2:23" ht="16.95" customHeight="1" x14ac:dyDescent="0.35">
      <c r="B146" s="169"/>
      <c r="C146" s="167"/>
      <c r="D146" s="167"/>
      <c r="E146" s="167"/>
      <c r="F146" s="167"/>
      <c r="G146" s="167"/>
      <c r="H146" s="167"/>
      <c r="I146" s="167"/>
      <c r="J146" s="167"/>
      <c r="K146" s="167"/>
      <c r="L146" s="167"/>
      <c r="M146" s="168"/>
      <c r="P146" s="46">
        <v>2</v>
      </c>
      <c r="Q146" s="65" t="s">
        <v>53</v>
      </c>
      <c r="R146" s="55">
        <f>'Specs and Initial PMs'!D135</f>
        <v>0</v>
      </c>
      <c r="S146" s="5">
        <f t="shared" si="24"/>
        <v>0</v>
      </c>
      <c r="T146" s="5"/>
      <c r="U146" s="58" t="e">
        <f t="shared" si="25"/>
        <v>#DIV/0!</v>
      </c>
      <c r="V146" s="58" t="e">
        <f t="shared" si="20"/>
        <v>#DIV/0!</v>
      </c>
      <c r="W146" s="174"/>
    </row>
    <row r="147" spans="2:23" ht="16.95" customHeight="1" x14ac:dyDescent="0.35">
      <c r="B147" s="169"/>
      <c r="C147" s="167"/>
      <c r="D147" s="167"/>
      <c r="E147" s="167"/>
      <c r="F147" s="167"/>
      <c r="G147" s="167"/>
      <c r="H147" s="167"/>
      <c r="I147" s="167"/>
      <c r="J147" s="167"/>
      <c r="K147" s="167"/>
      <c r="L147" s="167"/>
      <c r="M147" s="168"/>
      <c r="P147" s="46">
        <v>2</v>
      </c>
      <c r="Q147" s="65" t="s">
        <v>54</v>
      </c>
      <c r="R147" s="55">
        <f>'Specs and Initial PMs'!D136</f>
        <v>0</v>
      </c>
      <c r="S147" s="5">
        <f t="shared" si="24"/>
        <v>0</v>
      </c>
      <c r="T147" s="5"/>
      <c r="U147" s="58" t="e">
        <f t="shared" si="25"/>
        <v>#DIV/0!</v>
      </c>
      <c r="V147" s="58" t="e">
        <f t="shared" si="20"/>
        <v>#DIV/0!</v>
      </c>
      <c r="W147" s="174"/>
    </row>
    <row r="148" spans="2:23" ht="16.95" customHeight="1" x14ac:dyDescent="0.35">
      <c r="B148" s="169"/>
      <c r="C148" s="167"/>
      <c r="D148" s="167"/>
      <c r="E148" s="167"/>
      <c r="F148" s="167"/>
      <c r="G148" s="167"/>
      <c r="H148" s="167"/>
      <c r="I148" s="167"/>
      <c r="J148" s="167"/>
      <c r="K148" s="167"/>
      <c r="L148" s="167"/>
      <c r="M148" s="168"/>
      <c r="P148" s="46">
        <v>2</v>
      </c>
      <c r="Q148" s="65" t="s">
        <v>55</v>
      </c>
      <c r="R148" s="55">
        <f>'Specs and Initial PMs'!D137</f>
        <v>0</v>
      </c>
      <c r="S148" s="5">
        <f t="shared" si="24"/>
        <v>0</v>
      </c>
      <c r="T148" s="5"/>
      <c r="U148" s="58" t="e">
        <f t="shared" si="25"/>
        <v>#DIV/0!</v>
      </c>
      <c r="V148" s="58" t="e">
        <f t="shared" si="20"/>
        <v>#DIV/0!</v>
      </c>
      <c r="W148" s="174"/>
    </row>
    <row r="149" spans="2:23" ht="16.95" customHeight="1" thickBot="1" x14ac:dyDescent="0.4">
      <c r="B149" s="170"/>
      <c r="C149" s="171"/>
      <c r="D149" s="171"/>
      <c r="E149" s="171"/>
      <c r="F149" s="171"/>
      <c r="G149" s="171"/>
      <c r="H149" s="171"/>
      <c r="I149" s="171"/>
      <c r="J149" s="171"/>
      <c r="K149" s="171"/>
      <c r="L149" s="171"/>
      <c r="M149" s="172"/>
      <c r="P149" s="46">
        <v>2</v>
      </c>
      <c r="Q149" s="65" t="s">
        <v>56</v>
      </c>
      <c r="R149" s="55">
        <f>'Specs and Initial PMs'!D138</f>
        <v>0</v>
      </c>
      <c r="S149" s="5">
        <f t="shared" si="24"/>
        <v>0</v>
      </c>
      <c r="T149" s="5"/>
      <c r="U149" s="58" t="e">
        <f t="shared" si="25"/>
        <v>#DIV/0!</v>
      </c>
      <c r="V149" s="58" t="e">
        <f t="shared" si="20"/>
        <v>#DIV/0!</v>
      </c>
      <c r="W149" s="174"/>
    </row>
    <row r="150" spans="2:23" ht="16.95" customHeight="1" x14ac:dyDescent="0.4">
      <c r="B150" s="173" t="s">
        <v>359</v>
      </c>
      <c r="C150" s="174"/>
      <c r="D150" s="174"/>
      <c r="E150" s="174"/>
      <c r="F150" s="174"/>
      <c r="G150" s="174"/>
      <c r="H150" s="174"/>
      <c r="I150" s="174"/>
      <c r="J150" s="174"/>
      <c r="K150" s="174"/>
      <c r="L150" s="174"/>
      <c r="M150" s="174"/>
      <c r="P150" s="46">
        <v>2</v>
      </c>
      <c r="Q150" s="65" t="s">
        <v>57</v>
      </c>
      <c r="R150" s="55">
        <f>'Specs and Initial PMs'!D139</f>
        <v>0</v>
      </c>
      <c r="S150" s="5">
        <f t="shared" ref="S150:S157" si="26">IF(ISTEXT(H21),$F$5,IF(H21&gt;$F$5,$F$5,H21))</f>
        <v>0</v>
      </c>
      <c r="T150" s="5"/>
      <c r="U150" s="58" t="e">
        <f t="shared" si="25"/>
        <v>#DIV/0!</v>
      </c>
      <c r="V150" s="58" t="e">
        <f t="shared" si="20"/>
        <v>#DIV/0!</v>
      </c>
      <c r="W150" s="174"/>
    </row>
    <row r="151" spans="2:23" ht="16.95" customHeight="1" x14ac:dyDescent="0.35">
      <c r="B151" s="44"/>
      <c r="C151" s="44"/>
      <c r="D151" s="44"/>
      <c r="E151" s="44"/>
      <c r="F151" s="44"/>
      <c r="G151" s="44"/>
      <c r="H151" s="44"/>
      <c r="I151" s="44"/>
      <c r="J151" s="44"/>
      <c r="K151" s="44"/>
      <c r="L151" s="44"/>
      <c r="M151" s="44"/>
      <c r="P151" s="46">
        <v>2</v>
      </c>
      <c r="Q151" s="65" t="s">
        <v>58</v>
      </c>
      <c r="R151" s="55">
        <f>'Specs and Initial PMs'!D140</f>
        <v>0</v>
      </c>
      <c r="S151" s="5">
        <f t="shared" si="26"/>
        <v>0</v>
      </c>
      <c r="T151" s="5"/>
      <c r="U151" s="58" t="e">
        <f t="shared" si="25"/>
        <v>#DIV/0!</v>
      </c>
      <c r="V151" s="58" t="e">
        <f t="shared" si="20"/>
        <v>#DIV/0!</v>
      </c>
      <c r="W151" s="174"/>
    </row>
    <row r="152" spans="2:23" ht="16.95" customHeight="1" x14ac:dyDescent="0.35">
      <c r="B152" s="44"/>
      <c r="C152" s="44"/>
      <c r="D152" s="44"/>
      <c r="E152" s="44"/>
      <c r="F152" s="44"/>
      <c r="G152" s="44"/>
      <c r="H152" s="44"/>
      <c r="I152" s="44"/>
      <c r="J152" s="44"/>
      <c r="K152" s="44"/>
      <c r="L152" s="44"/>
      <c r="M152" s="44"/>
      <c r="P152" s="46">
        <v>2</v>
      </c>
      <c r="Q152" s="65" t="s">
        <v>59</v>
      </c>
      <c r="R152" s="55">
        <f>'Specs and Initial PMs'!D141</f>
        <v>0</v>
      </c>
      <c r="S152" s="5">
        <f t="shared" si="26"/>
        <v>0</v>
      </c>
      <c r="T152" s="5"/>
      <c r="U152" s="58" t="e">
        <f t="shared" si="25"/>
        <v>#DIV/0!</v>
      </c>
      <c r="V152" s="58" t="e">
        <f t="shared" si="20"/>
        <v>#DIV/0!</v>
      </c>
      <c r="W152" s="174"/>
    </row>
    <row r="153" spans="2:23" ht="16.95" customHeight="1" x14ac:dyDescent="0.35">
      <c r="B153" s="44"/>
      <c r="C153" s="44"/>
      <c r="D153" s="44"/>
      <c r="E153" s="44"/>
      <c r="F153" s="44"/>
      <c r="G153" s="44"/>
      <c r="H153" s="44"/>
      <c r="I153" s="44"/>
      <c r="J153" s="44"/>
      <c r="K153" s="44"/>
      <c r="L153" s="44"/>
      <c r="M153" s="44"/>
      <c r="P153" s="46">
        <v>2</v>
      </c>
      <c r="Q153" s="65" t="s">
        <v>60</v>
      </c>
      <c r="R153" s="55">
        <f>'Specs and Initial PMs'!D142</f>
        <v>0</v>
      </c>
      <c r="S153" s="5">
        <f t="shared" si="26"/>
        <v>0</v>
      </c>
      <c r="T153" s="5"/>
      <c r="U153" s="58" t="e">
        <f t="shared" si="25"/>
        <v>#DIV/0!</v>
      </c>
      <c r="V153" s="58" t="e">
        <f t="shared" si="20"/>
        <v>#DIV/0!</v>
      </c>
      <c r="W153" s="174"/>
    </row>
    <row r="154" spans="2:23" ht="16.95" customHeight="1" x14ac:dyDescent="0.35">
      <c r="B154" s="44"/>
      <c r="C154" s="44"/>
      <c r="D154" s="44"/>
      <c r="E154" s="44"/>
      <c r="F154" s="44"/>
      <c r="G154" s="44"/>
      <c r="H154" s="44"/>
      <c r="I154" s="44"/>
      <c r="J154" s="44"/>
      <c r="K154" s="44"/>
      <c r="L154" s="44"/>
      <c r="M154" s="44"/>
      <c r="P154" s="46">
        <v>2</v>
      </c>
      <c r="Q154" s="65" t="s">
        <v>61</v>
      </c>
      <c r="R154" s="55">
        <f>'Specs and Initial PMs'!D143</f>
        <v>0</v>
      </c>
      <c r="S154" s="5">
        <f t="shared" si="26"/>
        <v>0</v>
      </c>
      <c r="T154" s="5"/>
      <c r="U154" s="58" t="e">
        <f t="shared" si="25"/>
        <v>#DIV/0!</v>
      </c>
      <c r="V154" s="58" t="e">
        <f t="shared" si="20"/>
        <v>#DIV/0!</v>
      </c>
      <c r="W154" s="174"/>
    </row>
    <row r="155" spans="2:23" ht="16.95" customHeight="1" x14ac:dyDescent="0.35">
      <c r="B155" s="44"/>
      <c r="C155" s="44"/>
      <c r="D155" s="44"/>
      <c r="E155" s="44"/>
      <c r="F155" s="44"/>
      <c r="G155" s="44"/>
      <c r="H155" s="44"/>
      <c r="I155" s="44"/>
      <c r="J155" s="44"/>
      <c r="K155" s="44"/>
      <c r="L155" s="44"/>
      <c r="M155" s="44"/>
      <c r="P155" s="46">
        <v>2</v>
      </c>
      <c r="Q155" s="65" t="s">
        <v>62</v>
      </c>
      <c r="R155" s="55">
        <f>'Specs and Initial PMs'!D144</f>
        <v>0</v>
      </c>
      <c r="S155" s="5">
        <f t="shared" si="26"/>
        <v>0</v>
      </c>
      <c r="T155" s="5"/>
      <c r="U155" s="58" t="e">
        <f t="shared" si="25"/>
        <v>#DIV/0!</v>
      </c>
      <c r="V155" s="58" t="e">
        <f t="shared" si="20"/>
        <v>#DIV/0!</v>
      </c>
      <c r="W155" s="174"/>
    </row>
    <row r="156" spans="2:23" ht="16.95" customHeight="1" x14ac:dyDescent="0.35">
      <c r="B156" s="44"/>
      <c r="C156" s="44"/>
      <c r="D156" s="44"/>
      <c r="E156" s="44"/>
      <c r="F156" s="44"/>
      <c r="G156" s="44"/>
      <c r="H156" s="44"/>
      <c r="I156" s="44"/>
      <c r="J156" s="44"/>
      <c r="K156" s="44"/>
      <c r="L156" s="44"/>
      <c r="M156" s="44"/>
      <c r="P156" s="46">
        <v>2</v>
      </c>
      <c r="Q156" s="65" t="s">
        <v>63</v>
      </c>
      <c r="R156" s="55">
        <f>'Specs and Initial PMs'!D145</f>
        <v>0</v>
      </c>
      <c r="S156" s="5">
        <f t="shared" si="26"/>
        <v>0</v>
      </c>
      <c r="T156" s="5"/>
      <c r="U156" s="58" t="e">
        <f t="shared" si="25"/>
        <v>#DIV/0!</v>
      </c>
      <c r="V156" s="58" t="e">
        <f t="shared" si="20"/>
        <v>#DIV/0!</v>
      </c>
      <c r="W156" s="174"/>
    </row>
    <row r="157" spans="2:23" ht="16.95" customHeight="1" x14ac:dyDescent="0.35">
      <c r="B157" s="44"/>
      <c r="C157" s="44"/>
      <c r="D157" s="44"/>
      <c r="E157" s="44"/>
      <c r="F157" s="44"/>
      <c r="G157" s="44"/>
      <c r="H157" s="44"/>
      <c r="I157" s="44"/>
      <c r="J157" s="44"/>
      <c r="K157" s="44"/>
      <c r="L157" s="44"/>
      <c r="M157" s="44"/>
      <c r="P157" s="46">
        <v>2</v>
      </c>
      <c r="Q157" s="65" t="s">
        <v>64</v>
      </c>
      <c r="R157" s="55">
        <f>'Specs and Initial PMs'!D146</f>
        <v>0</v>
      </c>
      <c r="S157" s="5">
        <f t="shared" si="26"/>
        <v>0</v>
      </c>
      <c r="T157" s="5"/>
      <c r="U157" s="58" t="e">
        <f t="shared" si="25"/>
        <v>#DIV/0!</v>
      </c>
      <c r="V157" s="58" t="e">
        <f t="shared" si="20"/>
        <v>#DIV/0!</v>
      </c>
      <c r="W157" s="174"/>
    </row>
    <row r="158" spans="2:23" ht="16.95" customHeight="1" x14ac:dyDescent="0.35">
      <c r="B158" s="44"/>
      <c r="C158" s="44"/>
      <c r="D158" s="44"/>
      <c r="E158" s="44"/>
      <c r="F158" s="44"/>
      <c r="G158" s="44"/>
      <c r="H158" s="44"/>
      <c r="I158" s="44"/>
      <c r="J158" s="44"/>
      <c r="K158" s="44"/>
      <c r="L158" s="44"/>
      <c r="M158" s="44"/>
      <c r="P158" s="46">
        <v>2</v>
      </c>
      <c r="Q158" s="65" t="s">
        <v>65</v>
      </c>
      <c r="R158" s="55">
        <f>'Specs and Initial PMs'!D147</f>
        <v>0</v>
      </c>
      <c r="S158" s="5">
        <f t="shared" ref="S158:S165" si="27">IF(ISTEXT(I21),$F$5,IF(I21&gt;$F$5,$F$5,I21))</f>
        <v>0</v>
      </c>
      <c r="T158" s="5"/>
      <c r="U158" s="58" t="e">
        <f t="shared" si="25"/>
        <v>#DIV/0!</v>
      </c>
      <c r="V158" s="58" t="e">
        <f t="shared" si="20"/>
        <v>#DIV/0!</v>
      </c>
      <c r="W158" s="174"/>
    </row>
    <row r="159" spans="2:23" ht="16.95" customHeight="1" x14ac:dyDescent="0.35">
      <c r="B159" s="44"/>
      <c r="C159" s="44"/>
      <c r="D159" s="44"/>
      <c r="E159" s="44"/>
      <c r="F159" s="44"/>
      <c r="G159" s="44"/>
      <c r="H159" s="44"/>
      <c r="I159" s="44"/>
      <c r="J159" s="44"/>
      <c r="K159" s="44"/>
      <c r="L159" s="44"/>
      <c r="M159" s="44"/>
      <c r="P159" s="46">
        <v>2</v>
      </c>
      <c r="Q159" s="65" t="s">
        <v>66</v>
      </c>
      <c r="R159" s="55">
        <f>'Specs and Initial PMs'!D148</f>
        <v>0</v>
      </c>
      <c r="S159" s="5">
        <f t="shared" si="27"/>
        <v>0</v>
      </c>
      <c r="T159" s="5"/>
      <c r="U159" s="58" t="e">
        <f t="shared" si="25"/>
        <v>#DIV/0!</v>
      </c>
      <c r="V159" s="58" t="e">
        <f t="shared" si="20"/>
        <v>#DIV/0!</v>
      </c>
      <c r="W159" s="174"/>
    </row>
    <row r="160" spans="2:23" ht="16.95" customHeight="1" x14ac:dyDescent="0.35">
      <c r="B160" s="44"/>
      <c r="C160" s="44"/>
      <c r="D160" s="44"/>
      <c r="E160" s="44"/>
      <c r="F160" s="44"/>
      <c r="G160" s="44"/>
      <c r="H160" s="44"/>
      <c r="I160" s="44"/>
      <c r="J160" s="44"/>
      <c r="K160" s="44"/>
      <c r="L160" s="44"/>
      <c r="M160" s="44"/>
      <c r="P160" s="46">
        <v>2</v>
      </c>
      <c r="Q160" s="65" t="s">
        <v>67</v>
      </c>
      <c r="R160" s="55">
        <f>'Specs and Initial PMs'!D149</f>
        <v>0</v>
      </c>
      <c r="S160" s="5">
        <f t="shared" si="27"/>
        <v>0</v>
      </c>
      <c r="T160" s="5"/>
      <c r="U160" s="58" t="e">
        <f t="shared" si="25"/>
        <v>#DIV/0!</v>
      </c>
      <c r="V160" s="58" t="e">
        <f t="shared" si="20"/>
        <v>#DIV/0!</v>
      </c>
      <c r="W160" s="174"/>
    </row>
    <row r="161" spans="2:23" ht="16.95" customHeight="1" x14ac:dyDescent="0.35">
      <c r="B161" s="44"/>
      <c r="C161" s="44"/>
      <c r="D161" s="44"/>
      <c r="E161" s="44"/>
      <c r="F161" s="44"/>
      <c r="G161" s="44"/>
      <c r="H161" s="44"/>
      <c r="I161" s="44"/>
      <c r="J161" s="44"/>
      <c r="K161" s="44"/>
      <c r="L161" s="44"/>
      <c r="M161" s="44"/>
      <c r="P161" s="46">
        <v>2</v>
      </c>
      <c r="Q161" s="65" t="s">
        <v>68</v>
      </c>
      <c r="R161" s="55">
        <f>'Specs and Initial PMs'!D150</f>
        <v>0</v>
      </c>
      <c r="S161" s="5">
        <f t="shared" si="27"/>
        <v>0</v>
      </c>
      <c r="T161" s="5"/>
      <c r="U161" s="58" t="e">
        <f t="shared" si="25"/>
        <v>#DIV/0!</v>
      </c>
      <c r="V161" s="58" t="e">
        <f t="shared" si="20"/>
        <v>#DIV/0!</v>
      </c>
      <c r="W161" s="174"/>
    </row>
    <row r="162" spans="2:23" ht="16.95" customHeight="1" x14ac:dyDescent="0.35">
      <c r="B162" s="44"/>
      <c r="C162" s="44"/>
      <c r="D162" s="44"/>
      <c r="E162" s="44"/>
      <c r="F162" s="44"/>
      <c r="G162" s="44"/>
      <c r="H162" s="44"/>
      <c r="I162" s="44"/>
      <c r="J162" s="44"/>
      <c r="K162" s="44"/>
      <c r="L162" s="44"/>
      <c r="M162" s="44"/>
      <c r="P162" s="46">
        <v>2</v>
      </c>
      <c r="Q162" s="65" t="s">
        <v>69</v>
      </c>
      <c r="R162" s="55">
        <f>'Specs and Initial PMs'!D151</f>
        <v>0</v>
      </c>
      <c r="S162" s="5">
        <f t="shared" si="27"/>
        <v>0</v>
      </c>
      <c r="T162" s="5"/>
      <c r="U162" s="58" t="e">
        <f t="shared" si="25"/>
        <v>#DIV/0!</v>
      </c>
      <c r="V162" s="58" t="e">
        <f t="shared" si="20"/>
        <v>#DIV/0!</v>
      </c>
      <c r="W162" s="174"/>
    </row>
    <row r="163" spans="2:23" ht="16.95" customHeight="1" x14ac:dyDescent="0.35">
      <c r="B163" s="44"/>
      <c r="C163" s="44"/>
      <c r="D163" s="44"/>
      <c r="E163" s="44"/>
      <c r="F163" s="44"/>
      <c r="G163" s="44"/>
      <c r="H163" s="44"/>
      <c r="I163" s="44"/>
      <c r="J163" s="44"/>
      <c r="K163" s="44"/>
      <c r="L163" s="44"/>
      <c r="M163" s="44"/>
      <c r="P163" s="46">
        <v>2</v>
      </c>
      <c r="Q163" s="65" t="s">
        <v>70</v>
      </c>
      <c r="R163" s="55">
        <f>'Specs and Initial PMs'!D152</f>
        <v>0</v>
      </c>
      <c r="S163" s="5">
        <f t="shared" si="27"/>
        <v>0</v>
      </c>
      <c r="T163" s="5"/>
      <c r="U163" s="58" t="e">
        <f t="shared" si="25"/>
        <v>#DIV/0!</v>
      </c>
      <c r="V163" s="58" t="e">
        <f t="shared" si="20"/>
        <v>#DIV/0!</v>
      </c>
      <c r="W163" s="174"/>
    </row>
    <row r="164" spans="2:23" ht="16.95" customHeight="1" x14ac:dyDescent="0.35">
      <c r="B164" s="44"/>
      <c r="C164" s="44"/>
      <c r="D164" s="44"/>
      <c r="E164" s="44"/>
      <c r="F164" s="44"/>
      <c r="G164" s="44"/>
      <c r="H164" s="44"/>
      <c r="I164" s="44"/>
      <c r="J164" s="44"/>
      <c r="K164" s="44"/>
      <c r="L164" s="44"/>
      <c r="M164" s="44"/>
      <c r="P164" s="46">
        <v>2</v>
      </c>
      <c r="Q164" s="65" t="s">
        <v>71</v>
      </c>
      <c r="R164" s="55">
        <f>'Specs and Initial PMs'!D153</f>
        <v>0</v>
      </c>
      <c r="S164" s="5">
        <f t="shared" si="27"/>
        <v>0</v>
      </c>
      <c r="T164" s="5"/>
      <c r="U164" s="58" t="e">
        <f t="shared" si="25"/>
        <v>#DIV/0!</v>
      </c>
      <c r="V164" s="58" t="e">
        <f t="shared" si="20"/>
        <v>#DIV/0!</v>
      </c>
      <c r="W164" s="174"/>
    </row>
    <row r="165" spans="2:23" ht="16.95" customHeight="1" x14ac:dyDescent="0.35">
      <c r="B165" s="44"/>
      <c r="C165" s="44"/>
      <c r="D165" s="44"/>
      <c r="E165" s="44"/>
      <c r="F165" s="44"/>
      <c r="G165" s="44"/>
      <c r="H165" s="44"/>
      <c r="I165" s="44"/>
      <c r="J165" s="44"/>
      <c r="K165" s="44"/>
      <c r="L165" s="44"/>
      <c r="M165" s="44"/>
      <c r="P165" s="46">
        <v>2</v>
      </c>
      <c r="Q165" s="65" t="s">
        <v>72</v>
      </c>
      <c r="R165" s="55">
        <f>'Specs and Initial PMs'!D154</f>
        <v>0</v>
      </c>
      <c r="S165" s="5">
        <f t="shared" si="27"/>
        <v>0</v>
      </c>
      <c r="T165" s="5"/>
      <c r="U165" s="58" t="e">
        <f t="shared" si="25"/>
        <v>#DIV/0!</v>
      </c>
      <c r="V165" s="58" t="e">
        <f t="shared" si="20"/>
        <v>#DIV/0!</v>
      </c>
      <c r="W165" s="174"/>
    </row>
    <row r="166" spans="2:23" ht="16.95" customHeight="1" x14ac:dyDescent="0.35">
      <c r="B166" s="44"/>
      <c r="C166" s="44"/>
      <c r="D166" s="44"/>
      <c r="E166" s="44"/>
      <c r="F166" s="44"/>
      <c r="G166" s="44"/>
      <c r="H166" s="44"/>
      <c r="I166" s="44"/>
      <c r="J166" s="44"/>
      <c r="K166" s="44"/>
      <c r="L166" s="44"/>
      <c r="M166" s="44"/>
      <c r="P166" s="46">
        <v>2</v>
      </c>
      <c r="Q166" s="65" t="s">
        <v>73</v>
      </c>
      <c r="R166" s="55">
        <f>'Specs and Initial PMs'!D155</f>
        <v>0</v>
      </c>
      <c r="S166" s="5">
        <f t="shared" ref="S166:S173" si="28">IF(ISTEXT(J21),$F$5,IF(J21&gt;$F$5,$F$5,J21))</f>
        <v>0</v>
      </c>
      <c r="T166" s="5"/>
      <c r="U166" s="58" t="e">
        <f t="shared" si="25"/>
        <v>#DIV/0!</v>
      </c>
      <c r="V166" s="58" t="e">
        <f t="shared" si="20"/>
        <v>#DIV/0!</v>
      </c>
      <c r="W166" s="174"/>
    </row>
    <row r="167" spans="2:23" ht="16.95" customHeight="1" x14ac:dyDescent="0.35">
      <c r="B167" s="44"/>
      <c r="C167" s="44"/>
      <c r="D167" s="44"/>
      <c r="E167" s="44"/>
      <c r="F167" s="44"/>
      <c r="G167" s="44"/>
      <c r="H167" s="44"/>
      <c r="I167" s="44"/>
      <c r="J167" s="44"/>
      <c r="K167" s="44"/>
      <c r="L167" s="44"/>
      <c r="M167" s="44"/>
      <c r="P167" s="46">
        <v>2</v>
      </c>
      <c r="Q167" s="65" t="s">
        <v>74</v>
      </c>
      <c r="R167" s="55">
        <f>'Specs and Initial PMs'!D156</f>
        <v>0</v>
      </c>
      <c r="S167" s="5">
        <f t="shared" si="28"/>
        <v>0</v>
      </c>
      <c r="T167" s="5"/>
      <c r="U167" s="58" t="e">
        <f t="shared" si="25"/>
        <v>#DIV/0!</v>
      </c>
      <c r="V167" s="58" t="e">
        <f t="shared" si="20"/>
        <v>#DIV/0!</v>
      </c>
      <c r="W167" s="174"/>
    </row>
    <row r="168" spans="2:23" ht="16.95" customHeight="1" x14ac:dyDescent="0.35">
      <c r="B168" s="44"/>
      <c r="C168" s="44"/>
      <c r="D168" s="44"/>
      <c r="E168" s="44"/>
      <c r="F168" s="44"/>
      <c r="G168" s="44"/>
      <c r="H168" s="44"/>
      <c r="I168" s="44"/>
      <c r="J168" s="44"/>
      <c r="K168" s="44"/>
      <c r="L168" s="44"/>
      <c r="M168" s="44"/>
      <c r="P168" s="46">
        <v>2</v>
      </c>
      <c r="Q168" s="65" t="s">
        <v>75</v>
      </c>
      <c r="R168" s="55">
        <f>'Specs and Initial PMs'!D157</f>
        <v>0</v>
      </c>
      <c r="S168" s="5">
        <f t="shared" si="28"/>
        <v>0</v>
      </c>
      <c r="T168" s="5"/>
      <c r="U168" s="58" t="e">
        <f t="shared" si="25"/>
        <v>#DIV/0!</v>
      </c>
      <c r="V168" s="58" t="e">
        <f t="shared" si="20"/>
        <v>#DIV/0!</v>
      </c>
      <c r="W168" s="174"/>
    </row>
    <row r="169" spans="2:23" ht="16.95" customHeight="1" x14ac:dyDescent="0.35">
      <c r="B169" s="44"/>
      <c r="C169" s="44"/>
      <c r="D169" s="44"/>
      <c r="E169" s="44"/>
      <c r="F169" s="44"/>
      <c r="G169" s="44"/>
      <c r="H169" s="44"/>
      <c r="I169" s="44"/>
      <c r="J169" s="44"/>
      <c r="K169" s="44"/>
      <c r="L169" s="44"/>
      <c r="M169" s="44"/>
      <c r="P169" s="46">
        <v>2</v>
      </c>
      <c r="Q169" s="65" t="s">
        <v>76</v>
      </c>
      <c r="R169" s="55">
        <f>'Specs and Initial PMs'!D158</f>
        <v>0</v>
      </c>
      <c r="S169" s="5">
        <f t="shared" si="28"/>
        <v>0</v>
      </c>
      <c r="T169" s="5"/>
      <c r="U169" s="58" t="e">
        <f t="shared" si="25"/>
        <v>#DIV/0!</v>
      </c>
      <c r="V169" s="58" t="e">
        <f t="shared" si="20"/>
        <v>#DIV/0!</v>
      </c>
      <c r="W169" s="174"/>
    </row>
    <row r="170" spans="2:23" ht="16.95" customHeight="1" x14ac:dyDescent="0.35">
      <c r="B170" s="44"/>
      <c r="C170" s="44"/>
      <c r="D170" s="44"/>
      <c r="E170" s="44"/>
      <c r="F170" s="44"/>
      <c r="G170" s="44"/>
      <c r="H170" s="44"/>
      <c r="I170" s="44"/>
      <c r="J170" s="44"/>
      <c r="K170" s="44"/>
      <c r="L170" s="44"/>
      <c r="M170" s="44"/>
      <c r="P170" s="46">
        <v>2</v>
      </c>
      <c r="Q170" s="65" t="s">
        <v>77</v>
      </c>
      <c r="R170" s="55">
        <f>'Specs and Initial PMs'!D159</f>
        <v>0</v>
      </c>
      <c r="S170" s="5">
        <f t="shared" si="28"/>
        <v>0</v>
      </c>
      <c r="T170" s="5"/>
      <c r="U170" s="58" t="e">
        <f t="shared" si="25"/>
        <v>#DIV/0!</v>
      </c>
      <c r="V170" s="58" t="e">
        <f t="shared" si="20"/>
        <v>#DIV/0!</v>
      </c>
      <c r="W170" s="174"/>
    </row>
    <row r="171" spans="2:23" ht="16.95" customHeight="1" x14ac:dyDescent="0.35">
      <c r="B171" s="44"/>
      <c r="C171" s="44"/>
      <c r="D171" s="44"/>
      <c r="E171" s="44"/>
      <c r="F171" s="44"/>
      <c r="G171" s="44"/>
      <c r="H171" s="44"/>
      <c r="I171" s="44"/>
      <c r="J171" s="44"/>
      <c r="K171" s="44"/>
      <c r="L171" s="44"/>
      <c r="M171" s="44"/>
      <c r="P171" s="46">
        <v>2</v>
      </c>
      <c r="Q171" s="65" t="s">
        <v>78</v>
      </c>
      <c r="R171" s="55">
        <f>'Specs and Initial PMs'!D160</f>
        <v>0</v>
      </c>
      <c r="S171" s="5">
        <f t="shared" si="28"/>
        <v>0</v>
      </c>
      <c r="T171" s="5"/>
      <c r="U171" s="58" t="e">
        <f t="shared" si="25"/>
        <v>#DIV/0!</v>
      </c>
      <c r="V171" s="58" t="e">
        <f t="shared" si="20"/>
        <v>#DIV/0!</v>
      </c>
      <c r="W171" s="174"/>
    </row>
    <row r="172" spans="2:23" ht="16.95" customHeight="1" x14ac:dyDescent="0.35">
      <c r="B172" s="44"/>
      <c r="C172" s="44"/>
      <c r="D172" s="44"/>
      <c r="E172" s="44"/>
      <c r="F172" s="44"/>
      <c r="G172" s="44"/>
      <c r="H172" s="44"/>
      <c r="I172" s="44"/>
      <c r="J172" s="44"/>
      <c r="K172" s="44"/>
      <c r="L172" s="44"/>
      <c r="M172" s="44"/>
      <c r="P172" s="46">
        <v>2</v>
      </c>
      <c r="Q172" s="65" t="s">
        <v>79</v>
      </c>
      <c r="R172" s="55">
        <f>'Specs and Initial PMs'!D161</f>
        <v>0</v>
      </c>
      <c r="S172" s="5">
        <f t="shared" si="28"/>
        <v>0</v>
      </c>
      <c r="T172" s="5"/>
      <c r="U172" s="58" t="e">
        <f t="shared" si="25"/>
        <v>#DIV/0!</v>
      </c>
      <c r="V172" s="58" t="e">
        <f t="shared" si="20"/>
        <v>#DIV/0!</v>
      </c>
      <c r="W172" s="174"/>
    </row>
    <row r="173" spans="2:23" ht="16.95" customHeight="1" x14ac:dyDescent="0.35">
      <c r="B173" s="44"/>
      <c r="C173" s="44"/>
      <c r="D173" s="44"/>
      <c r="E173" s="44"/>
      <c r="F173" s="44"/>
      <c r="G173" s="44"/>
      <c r="H173" s="44"/>
      <c r="I173" s="44"/>
      <c r="J173" s="44"/>
      <c r="K173" s="44"/>
      <c r="L173" s="44"/>
      <c r="M173" s="44"/>
      <c r="P173" s="46">
        <v>2</v>
      </c>
      <c r="Q173" s="65" t="s">
        <v>80</v>
      </c>
      <c r="R173" s="55">
        <f>'Specs and Initial PMs'!D162</f>
        <v>0</v>
      </c>
      <c r="S173" s="5">
        <f t="shared" si="28"/>
        <v>0</v>
      </c>
      <c r="T173" s="5"/>
      <c r="U173" s="58" t="e">
        <f t="shared" si="25"/>
        <v>#DIV/0!</v>
      </c>
      <c r="V173" s="58" t="e">
        <f t="shared" si="20"/>
        <v>#DIV/0!</v>
      </c>
      <c r="W173" s="174"/>
    </row>
    <row r="174" spans="2:23" ht="16.95" customHeight="1" x14ac:dyDescent="0.35">
      <c r="B174" s="44"/>
      <c r="C174" s="44"/>
      <c r="D174" s="44"/>
      <c r="E174" s="44"/>
      <c r="F174" s="44"/>
      <c r="G174" s="44"/>
      <c r="H174" s="44"/>
      <c r="I174" s="44"/>
      <c r="J174" s="44"/>
      <c r="K174" s="44"/>
      <c r="L174" s="44"/>
      <c r="M174" s="44"/>
      <c r="P174" s="46">
        <v>2</v>
      </c>
      <c r="Q174" s="65" t="s">
        <v>81</v>
      </c>
      <c r="R174" s="55">
        <f>'Specs and Initial PMs'!D163</f>
        <v>0</v>
      </c>
      <c r="S174" s="5">
        <f t="shared" ref="S174:S181" si="29">IF(ISTEXT(K21),$F$5,IF(K21&gt;$F$5,$F$5,K21))</f>
        <v>0</v>
      </c>
      <c r="T174" s="5"/>
      <c r="U174" s="58" t="e">
        <f t="shared" si="25"/>
        <v>#DIV/0!</v>
      </c>
      <c r="V174" s="58" t="e">
        <f t="shared" si="20"/>
        <v>#DIV/0!</v>
      </c>
      <c r="W174" s="174"/>
    </row>
    <row r="175" spans="2:23" ht="16.95" customHeight="1" x14ac:dyDescent="0.35">
      <c r="B175" s="44"/>
      <c r="C175" s="44"/>
      <c r="D175" s="44"/>
      <c r="E175" s="44"/>
      <c r="F175" s="44"/>
      <c r="G175" s="44"/>
      <c r="H175" s="44"/>
      <c r="I175" s="44"/>
      <c r="J175" s="44"/>
      <c r="K175" s="44"/>
      <c r="L175" s="44"/>
      <c r="M175" s="44"/>
      <c r="P175" s="46">
        <v>2</v>
      </c>
      <c r="Q175" s="65" t="s">
        <v>82</v>
      </c>
      <c r="R175" s="55">
        <f>'Specs and Initial PMs'!D164</f>
        <v>0</v>
      </c>
      <c r="S175" s="5">
        <f t="shared" si="29"/>
        <v>0</v>
      </c>
      <c r="T175" s="5"/>
      <c r="U175" s="58" t="e">
        <f t="shared" si="25"/>
        <v>#DIV/0!</v>
      </c>
      <c r="V175" s="58" t="e">
        <f t="shared" si="20"/>
        <v>#DIV/0!</v>
      </c>
      <c r="W175" s="174"/>
    </row>
    <row r="176" spans="2:23" ht="16.95" customHeight="1" x14ac:dyDescent="0.35">
      <c r="B176" s="44"/>
      <c r="C176" s="44"/>
      <c r="D176" s="44"/>
      <c r="E176" s="44"/>
      <c r="F176" s="44"/>
      <c r="G176" s="44"/>
      <c r="H176" s="44"/>
      <c r="I176" s="44"/>
      <c r="J176" s="44"/>
      <c r="K176" s="44"/>
      <c r="L176" s="44"/>
      <c r="M176" s="44"/>
      <c r="P176" s="46">
        <v>2</v>
      </c>
      <c r="Q176" s="65" t="s">
        <v>83</v>
      </c>
      <c r="R176" s="55">
        <f>'Specs and Initial PMs'!D165</f>
        <v>0</v>
      </c>
      <c r="S176" s="5">
        <f t="shared" si="29"/>
        <v>0</v>
      </c>
      <c r="T176" s="5"/>
      <c r="U176" s="58" t="e">
        <f t="shared" si="25"/>
        <v>#DIV/0!</v>
      </c>
      <c r="V176" s="58" t="e">
        <f t="shared" si="20"/>
        <v>#DIV/0!</v>
      </c>
      <c r="W176" s="174"/>
    </row>
    <row r="177" spans="2:23" ht="16.95" customHeight="1" x14ac:dyDescent="0.35">
      <c r="B177" s="44"/>
      <c r="C177" s="44"/>
      <c r="D177" s="44"/>
      <c r="E177" s="44"/>
      <c r="F177" s="44"/>
      <c r="G177" s="44"/>
      <c r="H177" s="44"/>
      <c r="I177" s="44"/>
      <c r="J177" s="44"/>
      <c r="K177" s="44"/>
      <c r="L177" s="44"/>
      <c r="M177" s="44"/>
      <c r="P177" s="46">
        <v>2</v>
      </c>
      <c r="Q177" s="65" t="s">
        <v>84</v>
      </c>
      <c r="R177" s="55">
        <f>'Specs and Initial PMs'!D166</f>
        <v>0</v>
      </c>
      <c r="S177" s="5">
        <f t="shared" si="29"/>
        <v>0</v>
      </c>
      <c r="T177" s="5"/>
      <c r="U177" s="58" t="e">
        <f t="shared" ref="U177:U197" si="30">S177/$T$104</f>
        <v>#DIV/0!</v>
      </c>
      <c r="V177" s="58" t="e">
        <f t="shared" ref="V177:V197" si="31">IF(U177&gt;2,"LT","CONFIRM")</f>
        <v>#DIV/0!</v>
      </c>
      <c r="W177" s="174"/>
    </row>
    <row r="178" spans="2:23" ht="16.95" customHeight="1" x14ac:dyDescent="0.35">
      <c r="B178" s="44"/>
      <c r="C178" s="44"/>
      <c r="D178" s="44"/>
      <c r="E178" s="44"/>
      <c r="F178" s="44"/>
      <c r="G178" s="44"/>
      <c r="H178" s="44"/>
      <c r="I178" s="44"/>
      <c r="J178" s="44"/>
      <c r="K178" s="44"/>
      <c r="L178" s="44"/>
      <c r="M178" s="44"/>
      <c r="P178" s="46">
        <v>2</v>
      </c>
      <c r="Q178" s="65" t="s">
        <v>85</v>
      </c>
      <c r="R178" s="55">
        <f>'Specs and Initial PMs'!D167</f>
        <v>0</v>
      </c>
      <c r="S178" s="5">
        <f t="shared" si="29"/>
        <v>0</v>
      </c>
      <c r="T178" s="5"/>
      <c r="U178" s="58" t="e">
        <f t="shared" si="30"/>
        <v>#DIV/0!</v>
      </c>
      <c r="V178" s="58" t="e">
        <f t="shared" si="31"/>
        <v>#DIV/0!</v>
      </c>
      <c r="W178" s="174"/>
    </row>
    <row r="179" spans="2:23" ht="16.95" customHeight="1" x14ac:dyDescent="0.35">
      <c r="B179" s="44"/>
      <c r="C179" s="44"/>
      <c r="D179" s="44"/>
      <c r="E179" s="44"/>
      <c r="F179" s="44"/>
      <c r="G179" s="44"/>
      <c r="H179" s="44"/>
      <c r="I179" s="44"/>
      <c r="J179" s="44"/>
      <c r="K179" s="44"/>
      <c r="L179" s="44"/>
      <c r="M179" s="44"/>
      <c r="P179" s="46">
        <v>2</v>
      </c>
      <c r="Q179" s="65" t="s">
        <v>86</v>
      </c>
      <c r="R179" s="55">
        <f>'Specs and Initial PMs'!D168</f>
        <v>0</v>
      </c>
      <c r="S179" s="5">
        <f t="shared" si="29"/>
        <v>0</v>
      </c>
      <c r="T179" s="5"/>
      <c r="U179" s="58" t="e">
        <f t="shared" si="30"/>
        <v>#DIV/0!</v>
      </c>
      <c r="V179" s="58" t="e">
        <f t="shared" si="31"/>
        <v>#DIV/0!</v>
      </c>
      <c r="W179" s="174"/>
    </row>
    <row r="180" spans="2:23" ht="16.95" customHeight="1" x14ac:dyDescent="0.35">
      <c r="B180" s="44"/>
      <c r="C180" s="44"/>
      <c r="D180" s="44"/>
      <c r="E180" s="44"/>
      <c r="F180" s="44"/>
      <c r="G180" s="44"/>
      <c r="H180" s="44"/>
      <c r="I180" s="44"/>
      <c r="J180" s="44"/>
      <c r="K180" s="44"/>
      <c r="L180" s="44"/>
      <c r="M180" s="44"/>
      <c r="P180" s="46">
        <v>2</v>
      </c>
      <c r="Q180" s="65" t="s">
        <v>87</v>
      </c>
      <c r="R180" s="55">
        <f>'Specs and Initial PMs'!D169</f>
        <v>0</v>
      </c>
      <c r="S180" s="5">
        <f t="shared" si="29"/>
        <v>0</v>
      </c>
      <c r="T180" s="5"/>
      <c r="U180" s="58" t="e">
        <f t="shared" si="30"/>
        <v>#DIV/0!</v>
      </c>
      <c r="V180" s="58" t="e">
        <f t="shared" si="31"/>
        <v>#DIV/0!</v>
      </c>
      <c r="W180" s="174"/>
    </row>
    <row r="181" spans="2:23" ht="16.95" customHeight="1" x14ac:dyDescent="0.35">
      <c r="B181" s="44"/>
      <c r="C181" s="44"/>
      <c r="D181" s="44"/>
      <c r="E181" s="44"/>
      <c r="F181" s="44"/>
      <c r="G181" s="44"/>
      <c r="H181" s="44"/>
      <c r="I181" s="44"/>
      <c r="J181" s="44"/>
      <c r="K181" s="44"/>
      <c r="L181" s="44"/>
      <c r="M181" s="44"/>
      <c r="P181" s="46">
        <v>2</v>
      </c>
      <c r="Q181" s="65" t="s">
        <v>88</v>
      </c>
      <c r="R181" s="55">
        <f>'Specs and Initial PMs'!D170</f>
        <v>0</v>
      </c>
      <c r="S181" s="5">
        <f t="shared" si="29"/>
        <v>0</v>
      </c>
      <c r="T181" s="5"/>
      <c r="U181" s="58" t="e">
        <f t="shared" si="30"/>
        <v>#DIV/0!</v>
      </c>
      <c r="V181" s="58" t="e">
        <f t="shared" si="31"/>
        <v>#DIV/0!</v>
      </c>
      <c r="W181" s="174"/>
    </row>
    <row r="182" spans="2:23" ht="16.95" customHeight="1" x14ac:dyDescent="0.35">
      <c r="B182" s="44"/>
      <c r="C182" s="44"/>
      <c r="D182" s="44"/>
      <c r="E182" s="44"/>
      <c r="F182" s="44"/>
      <c r="G182" s="44"/>
      <c r="H182" s="44"/>
      <c r="I182" s="44"/>
      <c r="J182" s="44"/>
      <c r="K182" s="44"/>
      <c r="L182" s="44"/>
      <c r="M182" s="44"/>
      <c r="P182" s="46">
        <v>2</v>
      </c>
      <c r="Q182" s="65" t="s">
        <v>89</v>
      </c>
      <c r="R182" s="55">
        <f>'Specs and Initial PMs'!D171</f>
        <v>0</v>
      </c>
      <c r="S182" s="5">
        <f t="shared" ref="S182:S189" si="32">IF(ISTEXT(L21),$F$5,IF(L21&gt;$F$5,$F$5,L21))</f>
        <v>0</v>
      </c>
      <c r="T182" s="5"/>
      <c r="U182" s="58" t="e">
        <f t="shared" si="30"/>
        <v>#DIV/0!</v>
      </c>
      <c r="V182" s="58" t="e">
        <f t="shared" si="31"/>
        <v>#DIV/0!</v>
      </c>
      <c r="W182" s="174"/>
    </row>
    <row r="183" spans="2:23" ht="16.95" customHeight="1" x14ac:dyDescent="0.35">
      <c r="B183" s="44"/>
      <c r="C183" s="44"/>
      <c r="D183" s="44"/>
      <c r="E183" s="44"/>
      <c r="F183" s="44"/>
      <c r="G183" s="44"/>
      <c r="H183" s="44"/>
      <c r="I183" s="44"/>
      <c r="J183" s="44"/>
      <c r="K183" s="44"/>
      <c r="L183" s="44"/>
      <c r="M183" s="44"/>
      <c r="P183" s="46">
        <v>2</v>
      </c>
      <c r="Q183" s="65" t="s">
        <v>90</v>
      </c>
      <c r="R183" s="55">
        <f>'Specs and Initial PMs'!D172</f>
        <v>0</v>
      </c>
      <c r="S183" s="5">
        <f t="shared" si="32"/>
        <v>0</v>
      </c>
      <c r="T183" s="5"/>
      <c r="U183" s="58" t="e">
        <f t="shared" si="30"/>
        <v>#DIV/0!</v>
      </c>
      <c r="V183" s="58" t="e">
        <f t="shared" si="31"/>
        <v>#DIV/0!</v>
      </c>
      <c r="W183" s="174"/>
    </row>
    <row r="184" spans="2:23" ht="16.95" customHeight="1" x14ac:dyDescent="0.35">
      <c r="B184" s="44"/>
      <c r="C184" s="44"/>
      <c r="D184" s="44"/>
      <c r="E184" s="44"/>
      <c r="F184" s="44"/>
      <c r="G184" s="44"/>
      <c r="H184" s="44"/>
      <c r="I184" s="44"/>
      <c r="J184" s="44"/>
      <c r="K184" s="44"/>
      <c r="L184" s="44"/>
      <c r="M184" s="44"/>
      <c r="P184" s="46">
        <v>2</v>
      </c>
      <c r="Q184" s="65" t="s">
        <v>91</v>
      </c>
      <c r="R184" s="55">
        <f>'Specs and Initial PMs'!D173</f>
        <v>0</v>
      </c>
      <c r="S184" s="5">
        <f t="shared" si="32"/>
        <v>0</v>
      </c>
      <c r="T184" s="5"/>
      <c r="U184" s="58" t="e">
        <f t="shared" si="30"/>
        <v>#DIV/0!</v>
      </c>
      <c r="V184" s="58" t="e">
        <f t="shared" si="31"/>
        <v>#DIV/0!</v>
      </c>
      <c r="W184" s="174"/>
    </row>
    <row r="185" spans="2:23" ht="16.95" customHeight="1" x14ac:dyDescent="0.35">
      <c r="B185" s="44"/>
      <c r="C185" s="44"/>
      <c r="D185" s="44"/>
      <c r="E185" s="44"/>
      <c r="F185" s="44"/>
      <c r="G185" s="44"/>
      <c r="H185" s="44"/>
      <c r="I185" s="44"/>
      <c r="J185" s="44"/>
      <c r="K185" s="44"/>
      <c r="L185" s="44"/>
      <c r="M185" s="44"/>
      <c r="P185" s="46">
        <v>2</v>
      </c>
      <c r="Q185" s="65" t="s">
        <v>92</v>
      </c>
      <c r="R185" s="55">
        <f>'Specs and Initial PMs'!D174</f>
        <v>0</v>
      </c>
      <c r="S185" s="5">
        <f t="shared" si="32"/>
        <v>0</v>
      </c>
      <c r="T185" s="5"/>
      <c r="U185" s="58" t="e">
        <f t="shared" si="30"/>
        <v>#DIV/0!</v>
      </c>
      <c r="V185" s="58" t="e">
        <f t="shared" si="31"/>
        <v>#DIV/0!</v>
      </c>
      <c r="W185" s="174"/>
    </row>
    <row r="186" spans="2:23" ht="16.95" customHeight="1" x14ac:dyDescent="0.35">
      <c r="B186" s="44"/>
      <c r="C186" s="44"/>
      <c r="D186" s="44"/>
      <c r="E186" s="44"/>
      <c r="F186" s="44"/>
      <c r="G186" s="44"/>
      <c r="H186" s="44"/>
      <c r="I186" s="44"/>
      <c r="J186" s="44"/>
      <c r="K186" s="44"/>
      <c r="L186" s="44"/>
      <c r="M186" s="44"/>
      <c r="P186" s="46">
        <v>2</v>
      </c>
      <c r="Q186" s="65" t="s">
        <v>93</v>
      </c>
      <c r="R186" s="55">
        <f>'Specs and Initial PMs'!D175</f>
        <v>0</v>
      </c>
      <c r="S186" s="5">
        <f t="shared" si="32"/>
        <v>0</v>
      </c>
      <c r="T186" s="5"/>
      <c r="U186" s="58" t="e">
        <f t="shared" si="30"/>
        <v>#DIV/0!</v>
      </c>
      <c r="V186" s="58" t="e">
        <f t="shared" si="31"/>
        <v>#DIV/0!</v>
      </c>
      <c r="W186" s="174"/>
    </row>
    <row r="187" spans="2:23" ht="16.95" customHeight="1" x14ac:dyDescent="0.35">
      <c r="B187" s="44"/>
      <c r="C187" s="44"/>
      <c r="D187" s="44"/>
      <c r="E187" s="44"/>
      <c r="F187" s="44"/>
      <c r="G187" s="44"/>
      <c r="H187" s="44"/>
      <c r="I187" s="44"/>
      <c r="J187" s="44"/>
      <c r="K187" s="44"/>
      <c r="L187" s="44"/>
      <c r="M187" s="44"/>
      <c r="P187" s="46">
        <v>2</v>
      </c>
      <c r="Q187" s="65" t="s">
        <v>94</v>
      </c>
      <c r="R187" s="55">
        <f>'Specs and Initial PMs'!D176</f>
        <v>0</v>
      </c>
      <c r="S187" s="5">
        <f t="shared" si="32"/>
        <v>0</v>
      </c>
      <c r="T187" s="5"/>
      <c r="U187" s="58" t="e">
        <f t="shared" si="30"/>
        <v>#DIV/0!</v>
      </c>
      <c r="V187" s="58" t="e">
        <f t="shared" si="31"/>
        <v>#DIV/0!</v>
      </c>
      <c r="W187" s="174"/>
    </row>
    <row r="188" spans="2:23" ht="16.95" customHeight="1" x14ac:dyDescent="0.35">
      <c r="B188" s="44"/>
      <c r="C188" s="44"/>
      <c r="D188" s="44"/>
      <c r="E188" s="44"/>
      <c r="F188" s="44"/>
      <c r="G188" s="44"/>
      <c r="H188" s="44"/>
      <c r="I188" s="44"/>
      <c r="J188" s="44"/>
      <c r="K188" s="44"/>
      <c r="L188" s="44"/>
      <c r="M188" s="44"/>
      <c r="P188" s="46">
        <v>2</v>
      </c>
      <c r="Q188" s="65" t="s">
        <v>95</v>
      </c>
      <c r="R188" s="55">
        <f>'Specs and Initial PMs'!D177</f>
        <v>0</v>
      </c>
      <c r="S188" s="5">
        <f t="shared" si="32"/>
        <v>0</v>
      </c>
      <c r="T188" s="5"/>
      <c r="U188" s="58" t="e">
        <f t="shared" si="30"/>
        <v>#DIV/0!</v>
      </c>
      <c r="V188" s="58" t="e">
        <f t="shared" si="31"/>
        <v>#DIV/0!</v>
      </c>
      <c r="W188" s="174"/>
    </row>
    <row r="189" spans="2:23" ht="16.95" customHeight="1" x14ac:dyDescent="0.35">
      <c r="B189" s="44"/>
      <c r="C189" s="44"/>
      <c r="D189" s="44"/>
      <c r="E189" s="44"/>
      <c r="F189" s="44"/>
      <c r="G189" s="44"/>
      <c r="H189" s="44"/>
      <c r="I189" s="44"/>
      <c r="J189" s="44"/>
      <c r="K189" s="44"/>
      <c r="L189" s="44"/>
      <c r="M189" s="44"/>
      <c r="P189" s="46">
        <v>2</v>
      </c>
      <c r="Q189" s="65" t="s">
        <v>96</v>
      </c>
      <c r="R189" s="55">
        <f>'Specs and Initial PMs'!D178</f>
        <v>0</v>
      </c>
      <c r="S189" s="5">
        <f t="shared" si="32"/>
        <v>0</v>
      </c>
      <c r="T189" s="5"/>
      <c r="U189" s="58" t="e">
        <f t="shared" si="30"/>
        <v>#DIV/0!</v>
      </c>
      <c r="V189" s="58" t="e">
        <f t="shared" si="31"/>
        <v>#DIV/0!</v>
      </c>
      <c r="W189" s="174"/>
    </row>
    <row r="190" spans="2:23" ht="16.95" customHeight="1" x14ac:dyDescent="0.35">
      <c r="B190" s="44"/>
      <c r="C190" s="44"/>
      <c r="D190" s="44"/>
      <c r="E190" s="44"/>
      <c r="F190" s="44"/>
      <c r="G190" s="44"/>
      <c r="H190" s="44"/>
      <c r="I190" s="44"/>
      <c r="J190" s="44"/>
      <c r="K190" s="44"/>
      <c r="L190" s="44"/>
      <c r="M190" s="44"/>
      <c r="P190" s="46">
        <v>2</v>
      </c>
      <c r="Q190" s="65" t="s">
        <v>97</v>
      </c>
      <c r="R190" s="55">
        <f>'Specs and Initial PMs'!D179</f>
        <v>0</v>
      </c>
      <c r="S190" s="5">
        <f t="shared" ref="S190:S197" si="33">IF(ISTEXT(M21),$F$5,IF(M21&gt;$F$5,$F$5,M21))</f>
        <v>0</v>
      </c>
      <c r="T190" s="65"/>
      <c r="U190" s="58" t="e">
        <f t="shared" si="30"/>
        <v>#DIV/0!</v>
      </c>
      <c r="V190" s="58" t="e">
        <f t="shared" si="31"/>
        <v>#DIV/0!</v>
      </c>
      <c r="W190" s="174"/>
    </row>
    <row r="191" spans="2:23" ht="16.95" customHeight="1" x14ac:dyDescent="0.35">
      <c r="B191" s="44"/>
      <c r="C191" s="44"/>
      <c r="D191" s="44"/>
      <c r="E191" s="44"/>
      <c r="F191" s="44"/>
      <c r="G191" s="44"/>
      <c r="H191" s="44"/>
      <c r="I191" s="44"/>
      <c r="J191" s="44"/>
      <c r="K191" s="44"/>
      <c r="L191" s="44"/>
      <c r="M191" s="44"/>
      <c r="P191" s="46">
        <v>2</v>
      </c>
      <c r="Q191" s="65" t="s">
        <v>98</v>
      </c>
      <c r="R191" s="55">
        <f>'Specs and Initial PMs'!D180</f>
        <v>0</v>
      </c>
      <c r="S191" s="5">
        <f t="shared" si="33"/>
        <v>0</v>
      </c>
      <c r="T191" s="65"/>
      <c r="U191" s="58" t="e">
        <f t="shared" si="30"/>
        <v>#DIV/0!</v>
      </c>
      <c r="V191" s="58" t="e">
        <f t="shared" si="31"/>
        <v>#DIV/0!</v>
      </c>
      <c r="W191" s="174"/>
    </row>
    <row r="192" spans="2:23" ht="16.95" customHeight="1" x14ac:dyDescent="0.35">
      <c r="B192" s="44"/>
      <c r="C192" s="44"/>
      <c r="D192" s="44"/>
      <c r="E192" s="44"/>
      <c r="F192" s="44"/>
      <c r="G192" s="44"/>
      <c r="H192" s="44"/>
      <c r="I192" s="44"/>
      <c r="J192" s="44"/>
      <c r="K192" s="44"/>
      <c r="L192" s="44"/>
      <c r="M192" s="44"/>
      <c r="P192" s="46">
        <v>2</v>
      </c>
      <c r="Q192" s="65" t="s">
        <v>99</v>
      </c>
      <c r="R192" s="55">
        <f>'Specs and Initial PMs'!D181</f>
        <v>0</v>
      </c>
      <c r="S192" s="5">
        <f t="shared" si="33"/>
        <v>0</v>
      </c>
      <c r="T192" s="65"/>
      <c r="U192" s="58" t="e">
        <f t="shared" si="30"/>
        <v>#DIV/0!</v>
      </c>
      <c r="V192" s="58" t="e">
        <f t="shared" si="31"/>
        <v>#DIV/0!</v>
      </c>
      <c r="W192" s="174"/>
    </row>
    <row r="193" spans="2:23" ht="16.95" customHeight="1" x14ac:dyDescent="0.35">
      <c r="B193" s="44"/>
      <c r="C193" s="44"/>
      <c r="D193" s="44"/>
      <c r="E193" s="44"/>
      <c r="F193" s="44"/>
      <c r="G193" s="44"/>
      <c r="H193" s="44"/>
      <c r="I193" s="44"/>
      <c r="J193" s="44"/>
      <c r="K193" s="44"/>
      <c r="L193" s="44"/>
      <c r="M193" s="44"/>
      <c r="P193" s="46">
        <v>2</v>
      </c>
      <c r="Q193" s="65" t="s">
        <v>100</v>
      </c>
      <c r="R193" s="55">
        <f>'Specs and Initial PMs'!D182</f>
        <v>0</v>
      </c>
      <c r="S193" s="5">
        <f t="shared" si="33"/>
        <v>0</v>
      </c>
      <c r="T193" s="65"/>
      <c r="U193" s="58" t="e">
        <f t="shared" si="30"/>
        <v>#DIV/0!</v>
      </c>
      <c r="V193" s="58" t="e">
        <f t="shared" si="31"/>
        <v>#DIV/0!</v>
      </c>
      <c r="W193" s="174"/>
    </row>
    <row r="194" spans="2:23" ht="16.95" customHeight="1" x14ac:dyDescent="0.35">
      <c r="B194" s="44"/>
      <c r="C194" s="44"/>
      <c r="D194" s="44"/>
      <c r="E194" s="44"/>
      <c r="F194" s="44"/>
      <c r="G194" s="44"/>
      <c r="H194" s="44"/>
      <c r="I194" s="44"/>
      <c r="J194" s="44"/>
      <c r="K194" s="44"/>
      <c r="L194" s="44"/>
      <c r="M194" s="44"/>
      <c r="P194" s="46">
        <v>2</v>
      </c>
      <c r="Q194" s="65" t="s">
        <v>101</v>
      </c>
      <c r="R194" s="55">
        <f>'Specs and Initial PMs'!D183</f>
        <v>0</v>
      </c>
      <c r="S194" s="5">
        <f t="shared" si="33"/>
        <v>0</v>
      </c>
      <c r="T194" s="65"/>
      <c r="U194" s="58" t="e">
        <f t="shared" si="30"/>
        <v>#DIV/0!</v>
      </c>
      <c r="V194" s="58" t="e">
        <f t="shared" si="31"/>
        <v>#DIV/0!</v>
      </c>
      <c r="W194" s="174"/>
    </row>
    <row r="195" spans="2:23" ht="16.95" customHeight="1" x14ac:dyDescent="0.35">
      <c r="B195" s="44"/>
      <c r="C195" s="44"/>
      <c r="D195" s="44"/>
      <c r="E195" s="44"/>
      <c r="F195" s="44"/>
      <c r="G195" s="44"/>
      <c r="H195" s="44"/>
      <c r="I195" s="44"/>
      <c r="J195" s="44"/>
      <c r="K195" s="44"/>
      <c r="L195" s="44"/>
      <c r="M195" s="44"/>
      <c r="P195" s="46">
        <v>2</v>
      </c>
      <c r="Q195" s="65" t="s">
        <v>102</v>
      </c>
      <c r="R195" s="55">
        <f>'Specs and Initial PMs'!D184</f>
        <v>0</v>
      </c>
      <c r="S195" s="5">
        <f t="shared" si="33"/>
        <v>0</v>
      </c>
      <c r="T195" s="65"/>
      <c r="U195" s="58" t="e">
        <f t="shared" si="30"/>
        <v>#DIV/0!</v>
      </c>
      <c r="V195" s="58" t="e">
        <f t="shared" si="31"/>
        <v>#DIV/0!</v>
      </c>
      <c r="W195" s="174"/>
    </row>
    <row r="196" spans="2:23" ht="16.95" customHeight="1" x14ac:dyDescent="0.35">
      <c r="B196" s="44"/>
      <c r="C196" s="44"/>
      <c r="D196" s="44"/>
      <c r="E196" s="44"/>
      <c r="F196" s="44"/>
      <c r="G196" s="44"/>
      <c r="H196" s="44"/>
      <c r="I196" s="44"/>
      <c r="J196" s="44"/>
      <c r="K196" s="44"/>
      <c r="L196" s="44"/>
      <c r="M196" s="44"/>
      <c r="P196" s="46">
        <v>2</v>
      </c>
      <c r="Q196" s="65" t="s">
        <v>103</v>
      </c>
      <c r="R196" s="55">
        <f>'Specs and Initial PMs'!D185</f>
        <v>0</v>
      </c>
      <c r="S196" s="5">
        <f t="shared" si="33"/>
        <v>0</v>
      </c>
      <c r="T196" s="65"/>
      <c r="U196" s="58" t="e">
        <f t="shared" si="30"/>
        <v>#DIV/0!</v>
      </c>
      <c r="V196" s="58" t="e">
        <f t="shared" si="31"/>
        <v>#DIV/0!</v>
      </c>
      <c r="W196" s="174"/>
    </row>
    <row r="197" spans="2:23" ht="16.95" customHeight="1" x14ac:dyDescent="0.35">
      <c r="B197" s="44"/>
      <c r="C197" s="44"/>
      <c r="D197" s="44"/>
      <c r="E197" s="44"/>
      <c r="F197" s="44"/>
      <c r="G197" s="44"/>
      <c r="H197" s="44"/>
      <c r="I197" s="44"/>
      <c r="J197" s="44"/>
      <c r="K197" s="44"/>
      <c r="L197" s="44"/>
      <c r="M197" s="44"/>
      <c r="P197" s="46">
        <v>2</v>
      </c>
      <c r="Q197" s="65" t="s">
        <v>104</v>
      </c>
      <c r="R197" s="55">
        <f>'Specs and Initial PMs'!D186</f>
        <v>0</v>
      </c>
      <c r="S197" s="5">
        <f t="shared" si="33"/>
        <v>0</v>
      </c>
      <c r="U197" s="58" t="e">
        <f t="shared" si="30"/>
        <v>#DIV/0!</v>
      </c>
      <c r="V197" s="58" t="e">
        <f t="shared" si="31"/>
        <v>#DIV/0!</v>
      </c>
      <c r="W197" s="174"/>
    </row>
    <row r="198" spans="2:23" ht="16.95" customHeight="1" x14ac:dyDescent="0.4">
      <c r="B198" s="44"/>
      <c r="C198" s="44"/>
      <c r="D198" s="44"/>
      <c r="E198" s="44"/>
      <c r="F198" s="44"/>
      <c r="G198" s="44"/>
      <c r="H198" s="44"/>
      <c r="I198" s="44"/>
      <c r="J198" s="44"/>
      <c r="K198" s="44"/>
      <c r="L198" s="44"/>
      <c r="M198" s="44"/>
      <c r="P198" s="46">
        <v>3</v>
      </c>
      <c r="Q198" s="65" t="s">
        <v>9</v>
      </c>
      <c r="R198" s="54" t="s">
        <v>179</v>
      </c>
      <c r="S198" s="5">
        <f t="shared" ref="S198:S205" si="34">IF(ISTEXT(B32),$F$5,IF(B32&gt;$F$5,$F$5,B32))</f>
        <v>0</v>
      </c>
      <c r="T198" s="56">
        <f>MEDIAN(S198:S199)</f>
        <v>0</v>
      </c>
      <c r="U198" s="56" t="e">
        <f>T198/$T$200</f>
        <v>#DIV/0!</v>
      </c>
      <c r="V198" s="53" t="str">
        <f>IF(T198&gt;0,IF(T198&lt;$AD$7, "INVALID OD", IF(T198&gt;$AD$8,"INVALID OD", "VALID OD")),"")</f>
        <v/>
      </c>
      <c r="W198" s="174"/>
    </row>
    <row r="199" spans="2:23" ht="16.95" customHeight="1" x14ac:dyDescent="0.4">
      <c r="B199" s="44"/>
      <c r="C199" s="44"/>
      <c r="D199" s="44"/>
      <c r="E199" s="44"/>
      <c r="F199" s="44"/>
      <c r="G199" s="44"/>
      <c r="H199" s="44"/>
      <c r="I199" s="44"/>
      <c r="J199" s="44"/>
      <c r="K199" s="44"/>
      <c r="L199" s="44"/>
      <c r="M199" s="44"/>
      <c r="P199" s="46">
        <v>3</v>
      </c>
      <c r="Q199" s="65" t="s">
        <v>10</v>
      </c>
      <c r="R199" s="54" t="s">
        <v>180</v>
      </c>
      <c r="S199" s="5">
        <f t="shared" si="34"/>
        <v>0</v>
      </c>
      <c r="T199" s="57"/>
      <c r="U199" s="57"/>
      <c r="V199" s="53" t="str">
        <f>IF(T198&gt;0,IF(U198&lt;AD$9, "INVALID ODn", IF(U198&gt;$AD$10,"INVALID ODn", "VALID ODn")),"")</f>
        <v/>
      </c>
      <c r="W199" s="174"/>
    </row>
    <row r="200" spans="2:23" ht="16.95" customHeight="1" x14ac:dyDescent="0.4">
      <c r="B200" s="44"/>
      <c r="C200" s="44"/>
      <c r="D200" s="44"/>
      <c r="E200" s="44"/>
      <c r="F200" s="44"/>
      <c r="G200" s="44"/>
      <c r="H200" s="44"/>
      <c r="I200" s="44"/>
      <c r="J200" s="44"/>
      <c r="K200" s="44"/>
      <c r="L200" s="44"/>
      <c r="M200" s="44"/>
      <c r="P200" s="46">
        <v>3</v>
      </c>
      <c r="Q200" s="65" t="s">
        <v>11</v>
      </c>
      <c r="R200" s="74" t="s">
        <v>181</v>
      </c>
      <c r="S200" s="5">
        <f t="shared" si="34"/>
        <v>0</v>
      </c>
      <c r="T200" s="59">
        <f>MEDIAN(S200:S202)</f>
        <v>0</v>
      </c>
      <c r="U200" s="59" t="e">
        <f>T200/$T$200</f>
        <v>#DIV/0!</v>
      </c>
      <c r="V200" s="53" t="str">
        <f>IF(T200&gt;0, IF(T200&lt;$AE$7, "INVALID OD", IF(T200&gt;$AE$8,"INVALID OD", "VALID OD")), "")</f>
        <v/>
      </c>
      <c r="W200" s="174"/>
    </row>
    <row r="201" spans="2:23" ht="16.95" customHeight="1" x14ac:dyDescent="0.4">
      <c r="B201" s="44"/>
      <c r="C201" s="44"/>
      <c r="D201" s="44"/>
      <c r="E201" s="44"/>
      <c r="F201" s="44"/>
      <c r="G201" s="44"/>
      <c r="H201" s="44"/>
      <c r="I201" s="44"/>
      <c r="J201" s="44"/>
      <c r="K201" s="44"/>
      <c r="L201" s="44"/>
      <c r="M201" s="44"/>
      <c r="P201" s="46">
        <v>3</v>
      </c>
      <c r="Q201" s="65" t="s">
        <v>12</v>
      </c>
      <c r="R201" s="74" t="s">
        <v>182</v>
      </c>
      <c r="S201" s="5">
        <f t="shared" si="34"/>
        <v>0</v>
      </c>
      <c r="T201" s="60"/>
      <c r="U201" s="61"/>
      <c r="V201" s="53" t="str">
        <f>IF(T200&gt;0,IF(U200&lt;1, "INVALID ODn", IF(U200&gt;1,"INVALID ODn", "VALID ODn")),"")</f>
        <v/>
      </c>
      <c r="W201" s="174"/>
    </row>
    <row r="202" spans="2:23" ht="16.95" customHeight="1" x14ac:dyDescent="0.4">
      <c r="B202" s="44"/>
      <c r="C202" s="44"/>
      <c r="D202" s="44"/>
      <c r="E202" s="44"/>
      <c r="F202" s="44"/>
      <c r="G202" s="44"/>
      <c r="H202" s="44"/>
      <c r="I202" s="44"/>
      <c r="J202" s="44"/>
      <c r="K202" s="44"/>
      <c r="L202" s="44"/>
      <c r="M202" s="44"/>
      <c r="P202" s="46">
        <v>3</v>
      </c>
      <c r="Q202" s="65" t="s">
        <v>13</v>
      </c>
      <c r="R202" s="74" t="s">
        <v>183</v>
      </c>
      <c r="S202" s="5">
        <f t="shared" si="34"/>
        <v>0</v>
      </c>
      <c r="T202" s="60"/>
      <c r="U202" s="61"/>
      <c r="V202" s="53"/>
      <c r="W202" s="174"/>
    </row>
    <row r="203" spans="2:23" ht="16.95" customHeight="1" x14ac:dyDescent="0.4">
      <c r="B203" s="44"/>
      <c r="C203" s="44"/>
      <c r="D203" s="44"/>
      <c r="E203" s="44"/>
      <c r="F203" s="44"/>
      <c r="G203" s="44"/>
      <c r="H203" s="44"/>
      <c r="I203" s="44"/>
      <c r="J203" s="44"/>
      <c r="K203" s="44"/>
      <c r="L203" s="44"/>
      <c r="M203" s="44"/>
      <c r="P203" s="46">
        <v>3</v>
      </c>
      <c r="Q203" s="65" t="s">
        <v>14</v>
      </c>
      <c r="R203" s="75" t="s">
        <v>184</v>
      </c>
      <c r="S203" s="5">
        <f t="shared" si="34"/>
        <v>0</v>
      </c>
      <c r="T203" s="62">
        <f>MEDIAN(S203:S205)</f>
        <v>0</v>
      </c>
      <c r="U203" s="62" t="e">
        <f>T203/$T$200</f>
        <v>#DIV/0!</v>
      </c>
      <c r="V203" s="53" t="str">
        <f>IF(T203&gt;0, IF(T203&lt;$AF$7, "INVALID OD", IF(T203&gt;$AF$8,"INVALID OD", "VALID OD")), "")</f>
        <v/>
      </c>
      <c r="W203" s="174"/>
    </row>
    <row r="204" spans="2:23" ht="16.95" customHeight="1" x14ac:dyDescent="0.4">
      <c r="B204" s="44"/>
      <c r="C204" s="44"/>
      <c r="D204" s="44"/>
      <c r="E204" s="44"/>
      <c r="F204" s="44"/>
      <c r="G204" s="44"/>
      <c r="H204" s="44"/>
      <c r="I204" s="44"/>
      <c r="J204" s="44"/>
      <c r="K204" s="44"/>
      <c r="L204" s="44"/>
      <c r="M204" s="44"/>
      <c r="P204" s="46">
        <v>3</v>
      </c>
      <c r="Q204" s="65" t="s">
        <v>15</v>
      </c>
      <c r="R204" s="75" t="s">
        <v>185</v>
      </c>
      <c r="S204" s="5">
        <f t="shared" si="34"/>
        <v>0</v>
      </c>
      <c r="T204" s="60"/>
      <c r="U204" s="61"/>
      <c r="V204" s="53" t="str">
        <f>IF(T203&gt;0,IF(U203&lt;$AF$9, "INVALID ODn", IF(U203&gt;$AF$10,"INVALID ODn", "VALID ODn")),"")</f>
        <v/>
      </c>
      <c r="W204" s="174"/>
    </row>
    <row r="205" spans="2:23" ht="16.95" customHeight="1" x14ac:dyDescent="0.4">
      <c r="B205" s="44"/>
      <c r="C205" s="44"/>
      <c r="D205" s="44"/>
      <c r="E205" s="44"/>
      <c r="F205" s="44"/>
      <c r="G205" s="44"/>
      <c r="H205" s="44"/>
      <c r="I205" s="44"/>
      <c r="J205" s="44"/>
      <c r="K205" s="44"/>
      <c r="L205" s="44"/>
      <c r="M205" s="44"/>
      <c r="P205" s="46">
        <v>3</v>
      </c>
      <c r="Q205" s="65" t="s">
        <v>16</v>
      </c>
      <c r="R205" s="75" t="s">
        <v>186</v>
      </c>
      <c r="S205" s="5">
        <f t="shared" si="34"/>
        <v>0</v>
      </c>
      <c r="T205" s="60"/>
      <c r="U205" s="61"/>
      <c r="V205" s="147"/>
      <c r="W205" s="174"/>
    </row>
    <row r="206" spans="2:23" ht="16.95" customHeight="1" x14ac:dyDescent="0.4">
      <c r="B206" s="44"/>
      <c r="C206" s="44"/>
      <c r="D206" s="44"/>
      <c r="E206" s="44"/>
      <c r="F206" s="44"/>
      <c r="G206" s="44"/>
      <c r="H206" s="44"/>
      <c r="I206" s="44"/>
      <c r="J206" s="44"/>
      <c r="K206" s="44"/>
      <c r="L206" s="44"/>
      <c r="M206" s="44"/>
      <c r="P206" s="46">
        <v>3</v>
      </c>
      <c r="Q206" s="65" t="s">
        <v>17</v>
      </c>
      <c r="R206" s="76" t="s">
        <v>187</v>
      </c>
      <c r="S206" s="5">
        <f t="shared" ref="S206:S213" si="35">IF(ISTEXT(C32),$F$5,IF(C32&gt;$F$5,$F$5,C32))</f>
        <v>0</v>
      </c>
      <c r="T206" s="64">
        <f>MEDIAN(S206:S208)</f>
        <v>0</v>
      </c>
      <c r="U206" s="64" t="e">
        <f>T206/$T$200</f>
        <v>#DIV/0!</v>
      </c>
      <c r="V206" s="53" t="str">
        <f>IF(T206&gt;0, IF(T206&lt;$AG$7, "INVALID OD", IF(T206&gt;$AG$8,"INVALID OD", "VALID OD")), "")</f>
        <v/>
      </c>
      <c r="W206" s="174"/>
    </row>
    <row r="207" spans="2:23" ht="16.95" customHeight="1" x14ac:dyDescent="0.4">
      <c r="B207" s="44"/>
      <c r="C207" s="44"/>
      <c r="D207" s="44"/>
      <c r="E207" s="44"/>
      <c r="F207" s="44"/>
      <c r="G207" s="44"/>
      <c r="H207" s="44"/>
      <c r="I207" s="44"/>
      <c r="J207" s="44"/>
      <c r="K207" s="44"/>
      <c r="L207" s="44"/>
      <c r="M207" s="44"/>
      <c r="P207" s="46">
        <v>3</v>
      </c>
      <c r="Q207" s="65" t="s">
        <v>18</v>
      </c>
      <c r="R207" s="76" t="s">
        <v>188</v>
      </c>
      <c r="S207" s="5">
        <f t="shared" si="35"/>
        <v>0</v>
      </c>
      <c r="T207" s="60"/>
      <c r="U207" s="61"/>
      <c r="V207" s="53" t="str">
        <f>IF(T206&gt;0,IF(U206&lt;$AG$9, "INVALID ODn", IF(U206&gt;$AG$10,"INVALID ODn", "VALID ODn")),"")</f>
        <v/>
      </c>
      <c r="W207" s="174"/>
    </row>
    <row r="208" spans="2:23" ht="16.95" customHeight="1" x14ac:dyDescent="0.4">
      <c r="B208" s="44"/>
      <c r="C208" s="44"/>
      <c r="D208" s="44"/>
      <c r="E208" s="44"/>
      <c r="F208" s="44"/>
      <c r="G208" s="44"/>
      <c r="H208" s="44"/>
      <c r="I208" s="44"/>
      <c r="J208" s="44"/>
      <c r="K208" s="44"/>
      <c r="L208" s="44"/>
      <c r="M208" s="44"/>
      <c r="P208" s="46">
        <v>3</v>
      </c>
      <c r="Q208" s="65" t="s">
        <v>19</v>
      </c>
      <c r="R208" s="76" t="s">
        <v>189</v>
      </c>
      <c r="S208" s="5">
        <f t="shared" si="35"/>
        <v>0</v>
      </c>
      <c r="T208" s="60"/>
      <c r="U208" s="61"/>
      <c r="V208" s="53"/>
      <c r="W208" s="174"/>
    </row>
    <row r="209" spans="2:23" ht="16.95" customHeight="1" x14ac:dyDescent="0.35">
      <c r="B209" s="44"/>
      <c r="C209" s="44"/>
      <c r="D209" s="44"/>
      <c r="E209" s="44"/>
      <c r="F209" s="44"/>
      <c r="G209" s="44"/>
      <c r="H209" s="44"/>
      <c r="I209" s="44"/>
      <c r="J209" s="44"/>
      <c r="K209" s="44"/>
      <c r="L209" s="44"/>
      <c r="M209" s="44"/>
      <c r="P209" s="46">
        <v>3</v>
      </c>
      <c r="Q209" s="65" t="s">
        <v>20</v>
      </c>
      <c r="R209" s="55">
        <f>'Specs and Initial PMs'!D187</f>
        <v>0</v>
      </c>
      <c r="S209" s="5">
        <f t="shared" si="35"/>
        <v>0</v>
      </c>
      <c r="T209" s="55"/>
      <c r="U209" s="58" t="e">
        <f t="shared" ref="U209:U240" si="36">S209/$T$200</f>
        <v>#DIV/0!</v>
      </c>
      <c r="V209" s="58" t="e">
        <f t="shared" ref="V209:V272" si="37">IF(U209&gt;2,"LT","CONFIRM")</f>
        <v>#DIV/0!</v>
      </c>
      <c r="W209" s="174"/>
    </row>
    <row r="210" spans="2:23" ht="16.95" customHeight="1" x14ac:dyDescent="0.35">
      <c r="B210" s="44"/>
      <c r="C210" s="44"/>
      <c r="D210" s="44"/>
      <c r="E210" s="44"/>
      <c r="F210" s="44"/>
      <c r="G210" s="44"/>
      <c r="H210" s="44"/>
      <c r="I210" s="44"/>
      <c r="J210" s="44"/>
      <c r="K210" s="44"/>
      <c r="L210" s="44"/>
      <c r="M210" s="44"/>
      <c r="P210" s="46">
        <v>3</v>
      </c>
      <c r="Q210" s="65" t="s">
        <v>21</v>
      </c>
      <c r="R210" s="55">
        <f>'Specs and Initial PMs'!D188</f>
        <v>0</v>
      </c>
      <c r="S210" s="5">
        <f t="shared" si="35"/>
        <v>0</v>
      </c>
      <c r="T210" s="65"/>
      <c r="U210" s="58" t="e">
        <f t="shared" si="36"/>
        <v>#DIV/0!</v>
      </c>
      <c r="V210" s="58" t="e">
        <f t="shared" si="37"/>
        <v>#DIV/0!</v>
      </c>
      <c r="W210" s="174"/>
    </row>
    <row r="211" spans="2:23" ht="16.95" customHeight="1" x14ac:dyDescent="0.35">
      <c r="B211" s="44"/>
      <c r="C211" s="44"/>
      <c r="D211" s="44"/>
      <c r="E211" s="44"/>
      <c r="F211" s="44"/>
      <c r="G211" s="44"/>
      <c r="H211" s="44"/>
      <c r="I211" s="44"/>
      <c r="J211" s="44"/>
      <c r="K211" s="44"/>
      <c r="L211" s="44"/>
      <c r="M211" s="44"/>
      <c r="P211" s="46">
        <v>3</v>
      </c>
      <c r="Q211" s="65" t="s">
        <v>22</v>
      </c>
      <c r="R211" s="55">
        <f>'Specs and Initial PMs'!D189</f>
        <v>0</v>
      </c>
      <c r="S211" s="5">
        <f t="shared" si="35"/>
        <v>0</v>
      </c>
      <c r="T211" s="65"/>
      <c r="U211" s="58" t="e">
        <f t="shared" si="36"/>
        <v>#DIV/0!</v>
      </c>
      <c r="V211" s="58" t="e">
        <f t="shared" si="37"/>
        <v>#DIV/0!</v>
      </c>
      <c r="W211" s="174"/>
    </row>
    <row r="212" spans="2:23" ht="16.95" customHeight="1" x14ac:dyDescent="0.35">
      <c r="B212" s="44"/>
      <c r="C212" s="44"/>
      <c r="D212" s="44"/>
      <c r="E212" s="44"/>
      <c r="F212" s="44"/>
      <c r="G212" s="44"/>
      <c r="H212" s="44"/>
      <c r="I212" s="44"/>
      <c r="J212" s="44"/>
      <c r="K212" s="44"/>
      <c r="L212" s="44"/>
      <c r="M212" s="44"/>
      <c r="P212" s="46">
        <v>3</v>
      </c>
      <c r="Q212" s="65" t="s">
        <v>23</v>
      </c>
      <c r="R212" s="55">
        <f>'Specs and Initial PMs'!D190</f>
        <v>0</v>
      </c>
      <c r="S212" s="5">
        <f t="shared" si="35"/>
        <v>0</v>
      </c>
      <c r="T212" s="65"/>
      <c r="U212" s="58" t="e">
        <f t="shared" si="36"/>
        <v>#DIV/0!</v>
      </c>
      <c r="V212" s="58" t="e">
        <f t="shared" si="37"/>
        <v>#DIV/0!</v>
      </c>
      <c r="W212" s="174"/>
    </row>
    <row r="213" spans="2:23" ht="16.95" customHeight="1" x14ac:dyDescent="0.35">
      <c r="B213" s="44"/>
      <c r="C213" s="44"/>
      <c r="D213" s="44"/>
      <c r="E213" s="44"/>
      <c r="F213" s="44"/>
      <c r="G213" s="44"/>
      <c r="H213" s="44"/>
      <c r="I213" s="44"/>
      <c r="J213" s="44"/>
      <c r="K213" s="44"/>
      <c r="L213" s="44"/>
      <c r="M213" s="44"/>
      <c r="P213" s="46">
        <v>3</v>
      </c>
      <c r="Q213" s="65" t="s">
        <v>24</v>
      </c>
      <c r="R213" s="55">
        <f>'Specs and Initial PMs'!D191</f>
        <v>0</v>
      </c>
      <c r="S213" s="5">
        <f t="shared" si="35"/>
        <v>0</v>
      </c>
      <c r="T213" s="65"/>
      <c r="U213" s="58" t="e">
        <f t="shared" si="36"/>
        <v>#DIV/0!</v>
      </c>
      <c r="V213" s="58" t="e">
        <f t="shared" si="37"/>
        <v>#DIV/0!</v>
      </c>
      <c r="W213" s="174"/>
    </row>
    <row r="214" spans="2:23" ht="16.95" customHeight="1" x14ac:dyDescent="0.35">
      <c r="B214" s="44"/>
      <c r="C214" s="44"/>
      <c r="D214" s="44"/>
      <c r="E214" s="44"/>
      <c r="F214" s="44"/>
      <c r="G214" s="44"/>
      <c r="H214" s="44"/>
      <c r="I214" s="44"/>
      <c r="J214" s="44"/>
      <c r="K214" s="44"/>
      <c r="L214" s="44"/>
      <c r="M214" s="44"/>
      <c r="P214" s="46">
        <v>3</v>
      </c>
      <c r="Q214" s="65" t="s">
        <v>25</v>
      </c>
      <c r="R214" s="55">
        <f>'Specs and Initial PMs'!D192</f>
        <v>0</v>
      </c>
      <c r="S214" s="5">
        <f t="shared" ref="S214:S221" si="38">IF(ISTEXT(D32),$F$5,IF(D32&gt;$F$5,$F$5,D32))</f>
        <v>0</v>
      </c>
      <c r="T214" s="5"/>
      <c r="U214" s="58" t="e">
        <f t="shared" si="36"/>
        <v>#DIV/0!</v>
      </c>
      <c r="V214" s="58" t="e">
        <f t="shared" si="37"/>
        <v>#DIV/0!</v>
      </c>
      <c r="W214" s="174"/>
    </row>
    <row r="215" spans="2:23" ht="16.95" customHeight="1" x14ac:dyDescent="0.35">
      <c r="B215" s="44"/>
      <c r="C215" s="44"/>
      <c r="D215" s="44"/>
      <c r="E215" s="44"/>
      <c r="F215" s="44"/>
      <c r="G215" s="44"/>
      <c r="H215" s="44"/>
      <c r="I215" s="44"/>
      <c r="J215" s="44"/>
      <c r="K215" s="44"/>
      <c r="L215" s="44"/>
      <c r="M215" s="44"/>
      <c r="P215" s="46">
        <v>3</v>
      </c>
      <c r="Q215" s="65" t="s">
        <v>26</v>
      </c>
      <c r="R215" s="55">
        <f>'Specs and Initial PMs'!D193</f>
        <v>0</v>
      </c>
      <c r="S215" s="5">
        <f t="shared" si="38"/>
        <v>0</v>
      </c>
      <c r="T215" s="5"/>
      <c r="U215" s="58" t="e">
        <f t="shared" si="36"/>
        <v>#DIV/0!</v>
      </c>
      <c r="V215" s="58" t="e">
        <f t="shared" si="37"/>
        <v>#DIV/0!</v>
      </c>
      <c r="W215" s="174"/>
    </row>
    <row r="216" spans="2:23" ht="16.95" customHeight="1" x14ac:dyDescent="0.35">
      <c r="B216" s="44"/>
      <c r="C216" s="44"/>
      <c r="D216" s="44"/>
      <c r="E216" s="44"/>
      <c r="F216" s="44"/>
      <c r="G216" s="44"/>
      <c r="H216" s="44"/>
      <c r="I216" s="44"/>
      <c r="J216" s="44"/>
      <c r="K216" s="44"/>
      <c r="L216" s="44"/>
      <c r="M216" s="44"/>
      <c r="P216" s="46">
        <v>3</v>
      </c>
      <c r="Q216" s="65" t="s">
        <v>27</v>
      </c>
      <c r="R216" s="55">
        <f>'Specs and Initial PMs'!D194</f>
        <v>0</v>
      </c>
      <c r="S216" s="5">
        <f t="shared" si="38"/>
        <v>0</v>
      </c>
      <c r="T216" s="5"/>
      <c r="U216" s="58" t="e">
        <f t="shared" si="36"/>
        <v>#DIV/0!</v>
      </c>
      <c r="V216" s="58" t="e">
        <f t="shared" si="37"/>
        <v>#DIV/0!</v>
      </c>
      <c r="W216" s="174"/>
    </row>
    <row r="217" spans="2:23" ht="16.95" customHeight="1" x14ac:dyDescent="0.35">
      <c r="B217" s="44"/>
      <c r="C217" s="44"/>
      <c r="D217" s="44"/>
      <c r="E217" s="44"/>
      <c r="F217" s="44"/>
      <c r="G217" s="44"/>
      <c r="H217" s="44"/>
      <c r="I217" s="44"/>
      <c r="J217" s="44"/>
      <c r="K217" s="44"/>
      <c r="L217" s="44"/>
      <c r="M217" s="44"/>
      <c r="P217" s="46">
        <v>3</v>
      </c>
      <c r="Q217" s="65" t="s">
        <v>28</v>
      </c>
      <c r="R217" s="55">
        <f>'Specs and Initial PMs'!D195</f>
        <v>0</v>
      </c>
      <c r="S217" s="5">
        <f t="shared" si="38"/>
        <v>0</v>
      </c>
      <c r="T217" s="5"/>
      <c r="U217" s="58" t="e">
        <f t="shared" si="36"/>
        <v>#DIV/0!</v>
      </c>
      <c r="V217" s="58" t="e">
        <f t="shared" si="37"/>
        <v>#DIV/0!</v>
      </c>
      <c r="W217" s="174"/>
    </row>
    <row r="218" spans="2:23" ht="16.95" customHeight="1" x14ac:dyDescent="0.35">
      <c r="B218" s="44"/>
      <c r="C218" s="44"/>
      <c r="D218" s="44"/>
      <c r="E218" s="44"/>
      <c r="F218" s="44"/>
      <c r="G218" s="44"/>
      <c r="H218" s="44"/>
      <c r="I218" s="44"/>
      <c r="J218" s="44"/>
      <c r="K218" s="44"/>
      <c r="L218" s="44"/>
      <c r="M218" s="44"/>
      <c r="P218" s="46">
        <v>3</v>
      </c>
      <c r="Q218" s="65" t="s">
        <v>29</v>
      </c>
      <c r="R218" s="55">
        <f>'Specs and Initial PMs'!D196</f>
        <v>0</v>
      </c>
      <c r="S218" s="5">
        <f t="shared" si="38"/>
        <v>0</v>
      </c>
      <c r="T218" s="5"/>
      <c r="U218" s="58" t="e">
        <f t="shared" si="36"/>
        <v>#DIV/0!</v>
      </c>
      <c r="V218" s="58" t="e">
        <f t="shared" si="37"/>
        <v>#DIV/0!</v>
      </c>
      <c r="W218" s="174"/>
    </row>
    <row r="219" spans="2:23" ht="16.95" customHeight="1" x14ac:dyDescent="0.35">
      <c r="B219" s="44"/>
      <c r="C219" s="44"/>
      <c r="D219" s="44"/>
      <c r="E219" s="44"/>
      <c r="F219" s="44"/>
      <c r="G219" s="44"/>
      <c r="H219" s="44"/>
      <c r="I219" s="44"/>
      <c r="J219" s="44"/>
      <c r="K219" s="44"/>
      <c r="L219" s="44"/>
      <c r="M219" s="44"/>
      <c r="P219" s="46">
        <v>3</v>
      </c>
      <c r="Q219" s="65" t="s">
        <v>30</v>
      </c>
      <c r="R219" s="55">
        <f>'Specs and Initial PMs'!D197</f>
        <v>0</v>
      </c>
      <c r="S219" s="5">
        <f t="shared" si="38"/>
        <v>0</v>
      </c>
      <c r="T219" s="5"/>
      <c r="U219" s="58" t="e">
        <f t="shared" si="36"/>
        <v>#DIV/0!</v>
      </c>
      <c r="V219" s="58" t="e">
        <f t="shared" si="37"/>
        <v>#DIV/0!</v>
      </c>
      <c r="W219" s="174"/>
    </row>
    <row r="220" spans="2:23" ht="16.95" customHeight="1" x14ac:dyDescent="0.35">
      <c r="B220" s="44"/>
      <c r="C220" s="44"/>
      <c r="D220" s="44"/>
      <c r="E220" s="44"/>
      <c r="F220" s="44"/>
      <c r="G220" s="44"/>
      <c r="H220" s="44"/>
      <c r="I220" s="44"/>
      <c r="J220" s="44"/>
      <c r="K220" s="44"/>
      <c r="L220" s="44"/>
      <c r="M220" s="44"/>
      <c r="P220" s="46">
        <v>3</v>
      </c>
      <c r="Q220" s="65" t="s">
        <v>31</v>
      </c>
      <c r="R220" s="55">
        <f>'Specs and Initial PMs'!D198</f>
        <v>0</v>
      </c>
      <c r="S220" s="5">
        <f t="shared" si="38"/>
        <v>0</v>
      </c>
      <c r="T220" s="5"/>
      <c r="U220" s="58" t="e">
        <f t="shared" si="36"/>
        <v>#DIV/0!</v>
      </c>
      <c r="V220" s="58" t="e">
        <f t="shared" si="37"/>
        <v>#DIV/0!</v>
      </c>
      <c r="W220" s="174"/>
    </row>
    <row r="221" spans="2:23" ht="16.95" customHeight="1" x14ac:dyDescent="0.35">
      <c r="B221" s="44"/>
      <c r="C221" s="44"/>
      <c r="D221" s="44"/>
      <c r="E221" s="44"/>
      <c r="F221" s="44"/>
      <c r="G221" s="44"/>
      <c r="H221" s="44"/>
      <c r="I221" s="44"/>
      <c r="J221" s="44"/>
      <c r="K221" s="44"/>
      <c r="L221" s="44"/>
      <c r="M221" s="44"/>
      <c r="P221" s="46">
        <v>3</v>
      </c>
      <c r="Q221" s="65" t="s">
        <v>32</v>
      </c>
      <c r="R221" s="55">
        <f>'Specs and Initial PMs'!D199</f>
        <v>0</v>
      </c>
      <c r="S221" s="5">
        <f t="shared" si="38"/>
        <v>0</v>
      </c>
      <c r="T221" s="5"/>
      <c r="U221" s="58" t="e">
        <f t="shared" si="36"/>
        <v>#DIV/0!</v>
      </c>
      <c r="V221" s="58" t="e">
        <f t="shared" si="37"/>
        <v>#DIV/0!</v>
      </c>
      <c r="W221" s="174"/>
    </row>
    <row r="222" spans="2:23" ht="16.95" customHeight="1" x14ac:dyDescent="0.35">
      <c r="B222" s="44"/>
      <c r="C222" s="44"/>
      <c r="D222" s="44"/>
      <c r="E222" s="44"/>
      <c r="F222" s="44"/>
      <c r="G222" s="44"/>
      <c r="H222" s="44"/>
      <c r="I222" s="44"/>
      <c r="J222" s="44"/>
      <c r="K222" s="44"/>
      <c r="L222" s="44"/>
      <c r="M222" s="44"/>
      <c r="P222" s="46">
        <v>3</v>
      </c>
      <c r="Q222" s="65" t="s">
        <v>33</v>
      </c>
      <c r="R222" s="55">
        <f>'Specs and Initial PMs'!D200</f>
        <v>0</v>
      </c>
      <c r="S222" s="5">
        <f t="shared" ref="S222:S229" si="39">IF(ISTEXT(E32),$F$5,IF(E32&gt;$F$5,$F$5,E32))</f>
        <v>0</v>
      </c>
      <c r="T222" s="5"/>
      <c r="U222" s="58" t="e">
        <f t="shared" si="36"/>
        <v>#DIV/0!</v>
      </c>
      <c r="V222" s="58" t="e">
        <f t="shared" si="37"/>
        <v>#DIV/0!</v>
      </c>
      <c r="W222" s="174"/>
    </row>
    <row r="223" spans="2:23" ht="16.95" customHeight="1" x14ac:dyDescent="0.35">
      <c r="B223" s="44"/>
      <c r="C223" s="44"/>
      <c r="D223" s="44"/>
      <c r="E223" s="44"/>
      <c r="F223" s="44"/>
      <c r="G223" s="44"/>
      <c r="H223" s="44"/>
      <c r="I223" s="44"/>
      <c r="J223" s="44"/>
      <c r="K223" s="44"/>
      <c r="L223" s="44"/>
      <c r="M223" s="44"/>
      <c r="P223" s="46">
        <v>3</v>
      </c>
      <c r="Q223" s="65" t="s">
        <v>34</v>
      </c>
      <c r="R223" s="55">
        <f>'Specs and Initial PMs'!D201</f>
        <v>0</v>
      </c>
      <c r="S223" s="5">
        <f t="shared" si="39"/>
        <v>0</v>
      </c>
      <c r="T223" s="5"/>
      <c r="U223" s="58" t="e">
        <f t="shared" si="36"/>
        <v>#DIV/0!</v>
      </c>
      <c r="V223" s="58" t="e">
        <f t="shared" si="37"/>
        <v>#DIV/0!</v>
      </c>
      <c r="W223" s="174"/>
    </row>
    <row r="224" spans="2:23" ht="16.95" customHeight="1" x14ac:dyDescent="0.35">
      <c r="B224" s="44"/>
      <c r="C224" s="44"/>
      <c r="D224" s="44"/>
      <c r="E224" s="44"/>
      <c r="F224" s="44"/>
      <c r="G224" s="44"/>
      <c r="H224" s="44"/>
      <c r="I224" s="44"/>
      <c r="J224" s="44"/>
      <c r="K224" s="44"/>
      <c r="L224" s="44"/>
      <c r="M224" s="44"/>
      <c r="P224" s="46">
        <v>3</v>
      </c>
      <c r="Q224" s="65" t="s">
        <v>35</v>
      </c>
      <c r="R224" s="55">
        <f>'Specs and Initial PMs'!D202</f>
        <v>0</v>
      </c>
      <c r="S224" s="5">
        <f t="shared" si="39"/>
        <v>0</v>
      </c>
      <c r="T224" s="5"/>
      <c r="U224" s="58" t="e">
        <f t="shared" si="36"/>
        <v>#DIV/0!</v>
      </c>
      <c r="V224" s="58" t="e">
        <f t="shared" si="37"/>
        <v>#DIV/0!</v>
      </c>
      <c r="W224" s="174"/>
    </row>
    <row r="225" spans="2:23" ht="16.95" customHeight="1" x14ac:dyDescent="0.35">
      <c r="B225" s="44"/>
      <c r="C225" s="44"/>
      <c r="D225" s="44"/>
      <c r="E225" s="44"/>
      <c r="F225" s="44"/>
      <c r="G225" s="44"/>
      <c r="H225" s="44"/>
      <c r="I225" s="44"/>
      <c r="J225" s="44"/>
      <c r="K225" s="44"/>
      <c r="L225" s="44"/>
      <c r="M225" s="44"/>
      <c r="P225" s="46">
        <v>3</v>
      </c>
      <c r="Q225" s="65" t="s">
        <v>36</v>
      </c>
      <c r="R225" s="55">
        <f>'Specs and Initial PMs'!D203</f>
        <v>0</v>
      </c>
      <c r="S225" s="5">
        <f t="shared" si="39"/>
        <v>0</v>
      </c>
      <c r="T225" s="5"/>
      <c r="U225" s="58" t="e">
        <f t="shared" si="36"/>
        <v>#DIV/0!</v>
      </c>
      <c r="V225" s="58" t="e">
        <f t="shared" si="37"/>
        <v>#DIV/0!</v>
      </c>
      <c r="W225" s="174"/>
    </row>
    <row r="226" spans="2:23" ht="16.95" customHeight="1" x14ac:dyDescent="0.35">
      <c r="B226" s="44"/>
      <c r="C226" s="44"/>
      <c r="D226" s="44"/>
      <c r="E226" s="44"/>
      <c r="F226" s="44"/>
      <c r="G226" s="44"/>
      <c r="H226" s="44"/>
      <c r="I226" s="44"/>
      <c r="J226" s="44"/>
      <c r="K226" s="44"/>
      <c r="L226" s="44"/>
      <c r="M226" s="44"/>
      <c r="P226" s="46">
        <v>3</v>
      </c>
      <c r="Q226" s="65" t="s">
        <v>37</v>
      </c>
      <c r="R226" s="55">
        <f>'Specs and Initial PMs'!D204</f>
        <v>0</v>
      </c>
      <c r="S226" s="5">
        <f t="shared" si="39"/>
        <v>0</v>
      </c>
      <c r="T226" s="5"/>
      <c r="U226" s="58" t="e">
        <f t="shared" si="36"/>
        <v>#DIV/0!</v>
      </c>
      <c r="V226" s="58" t="e">
        <f t="shared" si="37"/>
        <v>#DIV/0!</v>
      </c>
      <c r="W226" s="174"/>
    </row>
    <row r="227" spans="2:23" ht="16.95" customHeight="1" x14ac:dyDescent="0.35">
      <c r="B227" s="44"/>
      <c r="C227" s="44"/>
      <c r="D227" s="44"/>
      <c r="E227" s="44"/>
      <c r="F227" s="44"/>
      <c r="G227" s="44"/>
      <c r="H227" s="44"/>
      <c r="I227" s="44"/>
      <c r="J227" s="44"/>
      <c r="K227" s="44"/>
      <c r="L227" s="44"/>
      <c r="M227" s="44"/>
      <c r="P227" s="46">
        <v>3</v>
      </c>
      <c r="Q227" s="65" t="s">
        <v>38</v>
      </c>
      <c r="R227" s="55">
        <f>'Specs and Initial PMs'!D205</f>
        <v>0</v>
      </c>
      <c r="S227" s="5">
        <f t="shared" si="39"/>
        <v>0</v>
      </c>
      <c r="T227" s="5"/>
      <c r="U227" s="58" t="e">
        <f t="shared" si="36"/>
        <v>#DIV/0!</v>
      </c>
      <c r="V227" s="58" t="e">
        <f t="shared" si="37"/>
        <v>#DIV/0!</v>
      </c>
      <c r="W227" s="174"/>
    </row>
    <row r="228" spans="2:23" ht="16.95" customHeight="1" x14ac:dyDescent="0.35">
      <c r="B228" s="44"/>
      <c r="C228" s="44"/>
      <c r="D228" s="44"/>
      <c r="E228" s="44"/>
      <c r="F228" s="44"/>
      <c r="G228" s="44"/>
      <c r="H228" s="44"/>
      <c r="I228" s="44"/>
      <c r="J228" s="44"/>
      <c r="K228" s="44"/>
      <c r="L228" s="44"/>
      <c r="M228" s="44"/>
      <c r="P228" s="46">
        <v>3</v>
      </c>
      <c r="Q228" s="65" t="s">
        <v>39</v>
      </c>
      <c r="R228" s="55">
        <f>'Specs and Initial PMs'!D206</f>
        <v>0</v>
      </c>
      <c r="S228" s="5">
        <f t="shared" si="39"/>
        <v>0</v>
      </c>
      <c r="T228" s="5"/>
      <c r="U228" s="58" t="e">
        <f t="shared" si="36"/>
        <v>#DIV/0!</v>
      </c>
      <c r="V228" s="58" t="e">
        <f t="shared" si="37"/>
        <v>#DIV/0!</v>
      </c>
      <c r="W228" s="174"/>
    </row>
    <row r="229" spans="2:23" ht="16.95" customHeight="1" x14ac:dyDescent="0.35">
      <c r="B229" s="44"/>
      <c r="C229" s="44"/>
      <c r="D229" s="44"/>
      <c r="E229" s="44"/>
      <c r="F229" s="44"/>
      <c r="G229" s="44"/>
      <c r="H229" s="44"/>
      <c r="I229" s="44"/>
      <c r="J229" s="44"/>
      <c r="K229" s="44"/>
      <c r="L229" s="44"/>
      <c r="M229" s="44"/>
      <c r="P229" s="46">
        <v>3</v>
      </c>
      <c r="Q229" s="65" t="s">
        <v>40</v>
      </c>
      <c r="R229" s="55">
        <f>'Specs and Initial PMs'!D207</f>
        <v>0</v>
      </c>
      <c r="S229" s="5">
        <f t="shared" si="39"/>
        <v>0</v>
      </c>
      <c r="T229" s="5"/>
      <c r="U229" s="58" t="e">
        <f t="shared" si="36"/>
        <v>#DIV/0!</v>
      </c>
      <c r="V229" s="58" t="e">
        <f t="shared" si="37"/>
        <v>#DIV/0!</v>
      </c>
      <c r="W229" s="174"/>
    </row>
    <row r="230" spans="2:23" ht="16.95" customHeight="1" x14ac:dyDescent="0.35">
      <c r="B230" s="44"/>
      <c r="C230" s="44"/>
      <c r="D230" s="44"/>
      <c r="E230" s="44"/>
      <c r="F230" s="44"/>
      <c r="G230" s="44"/>
      <c r="H230" s="44"/>
      <c r="I230" s="44"/>
      <c r="J230" s="44"/>
      <c r="K230" s="44"/>
      <c r="L230" s="44"/>
      <c r="M230" s="44"/>
      <c r="P230" s="46">
        <v>3</v>
      </c>
      <c r="Q230" s="65" t="s">
        <v>41</v>
      </c>
      <c r="R230" s="55">
        <f>'Specs and Initial PMs'!D208</f>
        <v>0</v>
      </c>
      <c r="S230" s="5">
        <f t="shared" ref="S230:S237" si="40">IF(ISTEXT(F32),$F$5,IF(F32&gt;$F$5,$F$5,F32))</f>
        <v>0</v>
      </c>
      <c r="T230" s="5"/>
      <c r="U230" s="58" t="e">
        <f t="shared" si="36"/>
        <v>#DIV/0!</v>
      </c>
      <c r="V230" s="58" t="e">
        <f t="shared" si="37"/>
        <v>#DIV/0!</v>
      </c>
      <c r="W230" s="174"/>
    </row>
    <row r="231" spans="2:23" ht="16.95" customHeight="1" x14ac:dyDescent="0.35">
      <c r="B231" s="44"/>
      <c r="C231" s="44"/>
      <c r="D231" s="44"/>
      <c r="E231" s="44"/>
      <c r="F231" s="44"/>
      <c r="G231" s="44"/>
      <c r="H231" s="44"/>
      <c r="I231" s="44"/>
      <c r="J231" s="44"/>
      <c r="K231" s="44"/>
      <c r="L231" s="44"/>
      <c r="M231" s="44"/>
      <c r="P231" s="46">
        <v>3</v>
      </c>
      <c r="Q231" s="65" t="s">
        <v>42</v>
      </c>
      <c r="R231" s="55">
        <f>'Specs and Initial PMs'!D209</f>
        <v>0</v>
      </c>
      <c r="S231" s="5">
        <f t="shared" si="40"/>
        <v>0</v>
      </c>
      <c r="T231" s="5"/>
      <c r="U231" s="58" t="e">
        <f t="shared" si="36"/>
        <v>#DIV/0!</v>
      </c>
      <c r="V231" s="58" t="e">
        <f t="shared" si="37"/>
        <v>#DIV/0!</v>
      </c>
      <c r="W231" s="174"/>
    </row>
    <row r="232" spans="2:23" ht="16.95" customHeight="1" x14ac:dyDescent="0.35">
      <c r="B232" s="44"/>
      <c r="C232" s="44"/>
      <c r="D232" s="44"/>
      <c r="E232" s="44"/>
      <c r="F232" s="44"/>
      <c r="G232" s="44"/>
      <c r="H232" s="44"/>
      <c r="I232" s="44"/>
      <c r="J232" s="44"/>
      <c r="K232" s="44"/>
      <c r="L232" s="44"/>
      <c r="M232" s="44"/>
      <c r="P232" s="46">
        <v>3</v>
      </c>
      <c r="Q232" s="65" t="s">
        <v>43</v>
      </c>
      <c r="R232" s="55">
        <f>'Specs and Initial PMs'!D210</f>
        <v>0</v>
      </c>
      <c r="S232" s="5">
        <f t="shared" si="40"/>
        <v>0</v>
      </c>
      <c r="T232" s="5"/>
      <c r="U232" s="58" t="e">
        <f t="shared" si="36"/>
        <v>#DIV/0!</v>
      </c>
      <c r="V232" s="58" t="e">
        <f t="shared" si="37"/>
        <v>#DIV/0!</v>
      </c>
      <c r="W232" s="174"/>
    </row>
    <row r="233" spans="2:23" ht="16.95" customHeight="1" x14ac:dyDescent="0.35">
      <c r="B233" s="44"/>
      <c r="C233" s="44"/>
      <c r="D233" s="44"/>
      <c r="E233" s="44"/>
      <c r="F233" s="44"/>
      <c r="G233" s="44"/>
      <c r="H233" s="44"/>
      <c r="I233" s="44"/>
      <c r="J233" s="44"/>
      <c r="K233" s="44"/>
      <c r="L233" s="44"/>
      <c r="M233" s="44"/>
      <c r="P233" s="46">
        <v>3</v>
      </c>
      <c r="Q233" s="65" t="s">
        <v>44</v>
      </c>
      <c r="R233" s="55">
        <f>'Specs and Initial PMs'!D211</f>
        <v>0</v>
      </c>
      <c r="S233" s="5">
        <f t="shared" si="40"/>
        <v>0</v>
      </c>
      <c r="T233" s="5"/>
      <c r="U233" s="58" t="e">
        <f t="shared" si="36"/>
        <v>#DIV/0!</v>
      </c>
      <c r="V233" s="58" t="e">
        <f t="shared" si="37"/>
        <v>#DIV/0!</v>
      </c>
      <c r="W233" s="174"/>
    </row>
    <row r="234" spans="2:23" ht="16.95" customHeight="1" x14ac:dyDescent="0.35">
      <c r="B234" s="44"/>
      <c r="C234" s="44"/>
      <c r="D234" s="44"/>
      <c r="E234" s="44"/>
      <c r="F234" s="44"/>
      <c r="G234" s="44"/>
      <c r="H234" s="44"/>
      <c r="I234" s="44"/>
      <c r="J234" s="44"/>
      <c r="K234" s="44"/>
      <c r="L234" s="44"/>
      <c r="M234" s="44"/>
      <c r="P234" s="46">
        <v>3</v>
      </c>
      <c r="Q234" s="65" t="s">
        <v>45</v>
      </c>
      <c r="R234" s="55">
        <f>'Specs and Initial PMs'!D212</f>
        <v>0</v>
      </c>
      <c r="S234" s="5">
        <f t="shared" si="40"/>
        <v>0</v>
      </c>
      <c r="T234" s="5"/>
      <c r="U234" s="58" t="e">
        <f t="shared" si="36"/>
        <v>#DIV/0!</v>
      </c>
      <c r="V234" s="58" t="e">
        <f t="shared" si="37"/>
        <v>#DIV/0!</v>
      </c>
      <c r="W234" s="174"/>
    </row>
    <row r="235" spans="2:23" ht="16.95" customHeight="1" x14ac:dyDescent="0.35">
      <c r="B235" s="44"/>
      <c r="C235" s="44"/>
      <c r="D235" s="44"/>
      <c r="E235" s="44"/>
      <c r="F235" s="44"/>
      <c r="G235" s="44"/>
      <c r="H235" s="44"/>
      <c r="I235" s="44"/>
      <c r="J235" s="44"/>
      <c r="K235" s="44"/>
      <c r="L235" s="44"/>
      <c r="M235" s="44"/>
      <c r="P235" s="46">
        <v>3</v>
      </c>
      <c r="Q235" s="65" t="s">
        <v>46</v>
      </c>
      <c r="R235" s="55">
        <f>'Specs and Initial PMs'!D213</f>
        <v>0</v>
      </c>
      <c r="S235" s="5">
        <f t="shared" si="40"/>
        <v>0</v>
      </c>
      <c r="T235" s="5"/>
      <c r="U235" s="58" t="e">
        <f t="shared" si="36"/>
        <v>#DIV/0!</v>
      </c>
      <c r="V235" s="58" t="e">
        <f t="shared" si="37"/>
        <v>#DIV/0!</v>
      </c>
      <c r="W235" s="174"/>
    </row>
    <row r="236" spans="2:23" ht="16.95" customHeight="1" x14ac:dyDescent="0.35">
      <c r="B236" s="44"/>
      <c r="C236" s="44"/>
      <c r="D236" s="44"/>
      <c r="E236" s="44"/>
      <c r="F236" s="44"/>
      <c r="G236" s="44"/>
      <c r="H236" s="44"/>
      <c r="I236" s="44"/>
      <c r="J236" s="44"/>
      <c r="K236" s="44"/>
      <c r="L236" s="44"/>
      <c r="M236" s="44"/>
      <c r="P236" s="46">
        <v>3</v>
      </c>
      <c r="Q236" s="65" t="s">
        <v>47</v>
      </c>
      <c r="R236" s="55">
        <f>'Specs and Initial PMs'!D214</f>
        <v>0</v>
      </c>
      <c r="S236" s="5">
        <f t="shared" si="40"/>
        <v>0</v>
      </c>
      <c r="T236" s="5"/>
      <c r="U236" s="58" t="e">
        <f t="shared" si="36"/>
        <v>#DIV/0!</v>
      </c>
      <c r="V236" s="58" t="e">
        <f t="shared" si="37"/>
        <v>#DIV/0!</v>
      </c>
      <c r="W236" s="174"/>
    </row>
    <row r="237" spans="2:23" ht="16.95" customHeight="1" x14ac:dyDescent="0.35">
      <c r="B237" s="44"/>
      <c r="C237" s="44"/>
      <c r="D237" s="44"/>
      <c r="E237" s="44"/>
      <c r="F237" s="44"/>
      <c r="G237" s="44"/>
      <c r="H237" s="44"/>
      <c r="I237" s="44"/>
      <c r="J237" s="44"/>
      <c r="K237" s="44"/>
      <c r="L237" s="44"/>
      <c r="M237" s="44"/>
      <c r="P237" s="46">
        <v>3</v>
      </c>
      <c r="Q237" s="65" t="s">
        <v>48</v>
      </c>
      <c r="R237" s="55">
        <f>'Specs and Initial PMs'!D215</f>
        <v>0</v>
      </c>
      <c r="S237" s="5">
        <f t="shared" si="40"/>
        <v>0</v>
      </c>
      <c r="T237" s="5"/>
      <c r="U237" s="58" t="e">
        <f t="shared" si="36"/>
        <v>#DIV/0!</v>
      </c>
      <c r="V237" s="58" t="e">
        <f t="shared" si="37"/>
        <v>#DIV/0!</v>
      </c>
      <c r="W237" s="174"/>
    </row>
    <row r="238" spans="2:23" ht="16.95" customHeight="1" x14ac:dyDescent="0.35">
      <c r="B238" s="44"/>
      <c r="C238" s="44"/>
      <c r="D238" s="44"/>
      <c r="E238" s="44"/>
      <c r="F238" s="44"/>
      <c r="G238" s="44"/>
      <c r="H238" s="44"/>
      <c r="I238" s="44"/>
      <c r="J238" s="44"/>
      <c r="K238" s="44"/>
      <c r="L238" s="44"/>
      <c r="M238" s="44"/>
      <c r="P238" s="46">
        <v>3</v>
      </c>
      <c r="Q238" s="65" t="s">
        <v>49</v>
      </c>
      <c r="R238" s="55">
        <f>'Specs and Initial PMs'!D216</f>
        <v>0</v>
      </c>
      <c r="S238" s="5">
        <f t="shared" ref="S238:S245" si="41">IF(ISTEXT(G32),$F$5,IF(G32&gt;$F$5,$F$5,G32))</f>
        <v>0</v>
      </c>
      <c r="T238" s="5"/>
      <c r="U238" s="58" t="e">
        <f t="shared" si="36"/>
        <v>#DIV/0!</v>
      </c>
      <c r="V238" s="58" t="e">
        <f t="shared" si="37"/>
        <v>#DIV/0!</v>
      </c>
      <c r="W238" s="174"/>
    </row>
    <row r="239" spans="2:23" ht="16.95" customHeight="1" x14ac:dyDescent="0.35">
      <c r="B239" s="44"/>
      <c r="C239" s="44"/>
      <c r="D239" s="44"/>
      <c r="E239" s="44"/>
      <c r="F239" s="44"/>
      <c r="G239" s="44"/>
      <c r="H239" s="44"/>
      <c r="I239" s="44"/>
      <c r="J239" s="44"/>
      <c r="K239" s="44"/>
      <c r="L239" s="44"/>
      <c r="M239" s="44"/>
      <c r="P239" s="46">
        <v>3</v>
      </c>
      <c r="Q239" s="65" t="s">
        <v>50</v>
      </c>
      <c r="R239" s="55">
        <f>'Specs and Initial PMs'!D217</f>
        <v>0</v>
      </c>
      <c r="S239" s="5">
        <f t="shared" si="41"/>
        <v>0</v>
      </c>
      <c r="T239" s="5"/>
      <c r="U239" s="58" t="e">
        <f t="shared" si="36"/>
        <v>#DIV/0!</v>
      </c>
      <c r="V239" s="58" t="e">
        <f t="shared" si="37"/>
        <v>#DIV/0!</v>
      </c>
      <c r="W239" s="174"/>
    </row>
    <row r="240" spans="2:23" ht="16.95" customHeight="1" x14ac:dyDescent="0.35">
      <c r="B240" s="44"/>
      <c r="C240" s="44"/>
      <c r="D240" s="44"/>
      <c r="E240" s="44"/>
      <c r="F240" s="44"/>
      <c r="G240" s="44"/>
      <c r="H240" s="44"/>
      <c r="I240" s="44"/>
      <c r="J240" s="44"/>
      <c r="K240" s="44"/>
      <c r="L240" s="44"/>
      <c r="M240" s="44"/>
      <c r="P240" s="46">
        <v>3</v>
      </c>
      <c r="Q240" s="65" t="s">
        <v>51</v>
      </c>
      <c r="R240" s="55">
        <f>'Specs and Initial PMs'!D218</f>
        <v>0</v>
      </c>
      <c r="S240" s="5">
        <f t="shared" si="41"/>
        <v>0</v>
      </c>
      <c r="T240" s="5"/>
      <c r="U240" s="58" t="e">
        <f t="shared" si="36"/>
        <v>#DIV/0!</v>
      </c>
      <c r="V240" s="58" t="e">
        <f t="shared" si="37"/>
        <v>#DIV/0!</v>
      </c>
      <c r="W240" s="174"/>
    </row>
    <row r="241" spans="2:23" ht="16.95" customHeight="1" x14ac:dyDescent="0.35">
      <c r="B241" s="44"/>
      <c r="C241" s="44"/>
      <c r="D241" s="44"/>
      <c r="E241" s="44"/>
      <c r="F241" s="44"/>
      <c r="G241" s="44"/>
      <c r="H241" s="44"/>
      <c r="I241" s="44"/>
      <c r="J241" s="44"/>
      <c r="K241" s="44"/>
      <c r="L241" s="44"/>
      <c r="M241" s="44"/>
      <c r="P241" s="46">
        <v>3</v>
      </c>
      <c r="Q241" s="65" t="s">
        <v>52</v>
      </c>
      <c r="R241" s="55">
        <f>'Specs and Initial PMs'!D219</f>
        <v>0</v>
      </c>
      <c r="S241" s="5">
        <f t="shared" si="41"/>
        <v>0</v>
      </c>
      <c r="T241" s="5"/>
      <c r="U241" s="58" t="e">
        <f t="shared" ref="U241:U272" si="42">S241/$T$200</f>
        <v>#DIV/0!</v>
      </c>
      <c r="V241" s="58" t="e">
        <f t="shared" si="37"/>
        <v>#DIV/0!</v>
      </c>
      <c r="W241" s="174"/>
    </row>
    <row r="242" spans="2:23" ht="16.95" customHeight="1" x14ac:dyDescent="0.35">
      <c r="B242" s="44"/>
      <c r="C242" s="44"/>
      <c r="D242" s="44"/>
      <c r="E242" s="44"/>
      <c r="F242" s="44"/>
      <c r="G242" s="44"/>
      <c r="H242" s="44"/>
      <c r="I242" s="44"/>
      <c r="J242" s="44"/>
      <c r="K242" s="44"/>
      <c r="L242" s="44"/>
      <c r="M242" s="44"/>
      <c r="P242" s="46">
        <v>3</v>
      </c>
      <c r="Q242" s="65" t="s">
        <v>53</v>
      </c>
      <c r="R242" s="55">
        <f>'Specs and Initial PMs'!D220</f>
        <v>0</v>
      </c>
      <c r="S242" s="5">
        <f t="shared" si="41"/>
        <v>0</v>
      </c>
      <c r="T242" s="5"/>
      <c r="U242" s="58" t="e">
        <f t="shared" si="42"/>
        <v>#DIV/0!</v>
      </c>
      <c r="V242" s="58" t="e">
        <f t="shared" si="37"/>
        <v>#DIV/0!</v>
      </c>
      <c r="W242" s="174"/>
    </row>
    <row r="243" spans="2:23" ht="16.95" customHeight="1" x14ac:dyDescent="0.35">
      <c r="B243" s="44"/>
      <c r="C243" s="44"/>
      <c r="D243" s="44"/>
      <c r="E243" s="44"/>
      <c r="F243" s="44"/>
      <c r="G243" s="44"/>
      <c r="H243" s="44"/>
      <c r="I243" s="44"/>
      <c r="J243" s="44"/>
      <c r="K243" s="44"/>
      <c r="L243" s="44"/>
      <c r="M243" s="44"/>
      <c r="P243" s="46">
        <v>3</v>
      </c>
      <c r="Q243" s="65" t="s">
        <v>54</v>
      </c>
      <c r="R243" s="55">
        <f>'Specs and Initial PMs'!D221</f>
        <v>0</v>
      </c>
      <c r="S243" s="5">
        <f t="shared" si="41"/>
        <v>0</v>
      </c>
      <c r="T243" s="5"/>
      <c r="U243" s="58" t="e">
        <f t="shared" si="42"/>
        <v>#DIV/0!</v>
      </c>
      <c r="V243" s="58" t="e">
        <f t="shared" si="37"/>
        <v>#DIV/0!</v>
      </c>
      <c r="W243" s="174"/>
    </row>
    <row r="244" spans="2:23" ht="16.95" customHeight="1" x14ac:dyDescent="0.35">
      <c r="B244" s="44"/>
      <c r="C244" s="44"/>
      <c r="D244" s="44"/>
      <c r="E244" s="44"/>
      <c r="F244" s="44"/>
      <c r="G244" s="44"/>
      <c r="H244" s="44"/>
      <c r="I244" s="44"/>
      <c r="J244" s="44"/>
      <c r="K244" s="44"/>
      <c r="L244" s="44"/>
      <c r="M244" s="44"/>
      <c r="P244" s="46">
        <v>3</v>
      </c>
      <c r="Q244" s="65" t="s">
        <v>55</v>
      </c>
      <c r="R244" s="55">
        <f>'Specs and Initial PMs'!D222</f>
        <v>0</v>
      </c>
      <c r="S244" s="5">
        <f t="shared" si="41"/>
        <v>0</v>
      </c>
      <c r="T244" s="5"/>
      <c r="U244" s="58" t="e">
        <f t="shared" si="42"/>
        <v>#DIV/0!</v>
      </c>
      <c r="V244" s="58" t="e">
        <f t="shared" si="37"/>
        <v>#DIV/0!</v>
      </c>
      <c r="W244" s="174"/>
    </row>
    <row r="245" spans="2:23" ht="16.95" customHeight="1" x14ac:dyDescent="0.35">
      <c r="B245" s="44"/>
      <c r="C245" s="44"/>
      <c r="D245" s="44"/>
      <c r="E245" s="44"/>
      <c r="F245" s="44"/>
      <c r="G245" s="44"/>
      <c r="H245" s="44"/>
      <c r="I245" s="44"/>
      <c r="J245" s="44"/>
      <c r="K245" s="44"/>
      <c r="L245" s="44"/>
      <c r="M245" s="44"/>
      <c r="P245" s="46">
        <v>3</v>
      </c>
      <c r="Q245" s="65" t="s">
        <v>56</v>
      </c>
      <c r="R245" s="55">
        <f>'Specs and Initial PMs'!D223</f>
        <v>0</v>
      </c>
      <c r="S245" s="5">
        <f t="shared" si="41"/>
        <v>0</v>
      </c>
      <c r="T245" s="5"/>
      <c r="U245" s="58" t="e">
        <f t="shared" si="42"/>
        <v>#DIV/0!</v>
      </c>
      <c r="V245" s="58" t="e">
        <f t="shared" si="37"/>
        <v>#DIV/0!</v>
      </c>
      <c r="W245" s="174"/>
    </row>
    <row r="246" spans="2:23" ht="16.95" customHeight="1" x14ac:dyDescent="0.35">
      <c r="B246" s="44"/>
      <c r="C246" s="44"/>
      <c r="D246" s="44"/>
      <c r="E246" s="44"/>
      <c r="F246" s="44"/>
      <c r="G246" s="44"/>
      <c r="H246" s="44"/>
      <c r="I246" s="44"/>
      <c r="J246" s="44"/>
      <c r="K246" s="44"/>
      <c r="L246" s="44"/>
      <c r="M246" s="44"/>
      <c r="P246" s="46">
        <v>3</v>
      </c>
      <c r="Q246" s="65" t="s">
        <v>57</v>
      </c>
      <c r="R246" s="55">
        <f>'Specs and Initial PMs'!D224</f>
        <v>0</v>
      </c>
      <c r="S246" s="5">
        <f t="shared" ref="S246:S253" si="43">IF(ISTEXT(H32),$F$5,IF(H32&gt;$F$5,$F$5,H32))</f>
        <v>0</v>
      </c>
      <c r="T246" s="5"/>
      <c r="U246" s="58" t="e">
        <f t="shared" si="42"/>
        <v>#DIV/0!</v>
      </c>
      <c r="V246" s="58" t="e">
        <f t="shared" si="37"/>
        <v>#DIV/0!</v>
      </c>
      <c r="W246" s="174"/>
    </row>
    <row r="247" spans="2:23" ht="16.95" customHeight="1" x14ac:dyDescent="0.35">
      <c r="B247" s="44"/>
      <c r="C247" s="44"/>
      <c r="D247" s="44"/>
      <c r="E247" s="44"/>
      <c r="F247" s="44"/>
      <c r="G247" s="44"/>
      <c r="H247" s="44"/>
      <c r="I247" s="44"/>
      <c r="J247" s="44"/>
      <c r="K247" s="44"/>
      <c r="L247" s="44"/>
      <c r="M247" s="44"/>
      <c r="P247" s="46">
        <v>3</v>
      </c>
      <c r="Q247" s="65" t="s">
        <v>58</v>
      </c>
      <c r="R247" s="55">
        <f>'Specs and Initial PMs'!D225</f>
        <v>0</v>
      </c>
      <c r="S247" s="5">
        <f t="shared" si="43"/>
        <v>0</v>
      </c>
      <c r="T247" s="5"/>
      <c r="U247" s="58" t="e">
        <f t="shared" si="42"/>
        <v>#DIV/0!</v>
      </c>
      <c r="V247" s="58" t="e">
        <f t="shared" si="37"/>
        <v>#DIV/0!</v>
      </c>
      <c r="W247" s="174"/>
    </row>
    <row r="248" spans="2:23" ht="16.95" customHeight="1" x14ac:dyDescent="0.35">
      <c r="B248" s="44"/>
      <c r="C248" s="44"/>
      <c r="D248" s="44"/>
      <c r="E248" s="44"/>
      <c r="F248" s="44"/>
      <c r="G248" s="44"/>
      <c r="H248" s="44"/>
      <c r="I248" s="44"/>
      <c r="J248" s="44"/>
      <c r="K248" s="44"/>
      <c r="L248" s="44"/>
      <c r="M248" s="44"/>
      <c r="P248" s="46">
        <v>3</v>
      </c>
      <c r="Q248" s="65" t="s">
        <v>59</v>
      </c>
      <c r="R248" s="55">
        <f>'Specs and Initial PMs'!D226</f>
        <v>0</v>
      </c>
      <c r="S248" s="5">
        <f t="shared" si="43"/>
        <v>0</v>
      </c>
      <c r="T248" s="5"/>
      <c r="U248" s="58" t="e">
        <f t="shared" si="42"/>
        <v>#DIV/0!</v>
      </c>
      <c r="V248" s="58" t="e">
        <f t="shared" si="37"/>
        <v>#DIV/0!</v>
      </c>
      <c r="W248" s="174"/>
    </row>
    <row r="249" spans="2:23" ht="16.95" customHeight="1" x14ac:dyDescent="0.35">
      <c r="B249" s="44"/>
      <c r="C249" s="44"/>
      <c r="D249" s="44"/>
      <c r="E249" s="44"/>
      <c r="F249" s="44"/>
      <c r="G249" s="44"/>
      <c r="H249" s="44"/>
      <c r="I249" s="44"/>
      <c r="J249" s="44"/>
      <c r="K249" s="44"/>
      <c r="L249" s="44"/>
      <c r="M249" s="44"/>
      <c r="P249" s="46">
        <v>3</v>
      </c>
      <c r="Q249" s="65" t="s">
        <v>60</v>
      </c>
      <c r="R249" s="55">
        <f>'Specs and Initial PMs'!D227</f>
        <v>0</v>
      </c>
      <c r="S249" s="5">
        <f t="shared" si="43"/>
        <v>0</v>
      </c>
      <c r="T249" s="5"/>
      <c r="U249" s="58" t="e">
        <f t="shared" si="42"/>
        <v>#DIV/0!</v>
      </c>
      <c r="V249" s="58" t="e">
        <f t="shared" si="37"/>
        <v>#DIV/0!</v>
      </c>
      <c r="W249" s="174"/>
    </row>
    <row r="250" spans="2:23" ht="16.95" customHeight="1" x14ac:dyDescent="0.35">
      <c r="B250" s="44"/>
      <c r="C250" s="44"/>
      <c r="D250" s="44"/>
      <c r="E250" s="44"/>
      <c r="F250" s="44"/>
      <c r="G250" s="44"/>
      <c r="H250" s="44"/>
      <c r="I250" s="44"/>
      <c r="J250" s="44"/>
      <c r="K250" s="44"/>
      <c r="L250" s="44"/>
      <c r="M250" s="44"/>
      <c r="P250" s="46">
        <v>3</v>
      </c>
      <c r="Q250" s="65" t="s">
        <v>61</v>
      </c>
      <c r="R250" s="55">
        <f>'Specs and Initial PMs'!D228</f>
        <v>0</v>
      </c>
      <c r="S250" s="5">
        <f t="shared" si="43"/>
        <v>0</v>
      </c>
      <c r="T250" s="5"/>
      <c r="U250" s="58" t="e">
        <f t="shared" si="42"/>
        <v>#DIV/0!</v>
      </c>
      <c r="V250" s="58" t="e">
        <f t="shared" si="37"/>
        <v>#DIV/0!</v>
      </c>
      <c r="W250" s="174"/>
    </row>
    <row r="251" spans="2:23" ht="16.95" customHeight="1" x14ac:dyDescent="0.35">
      <c r="B251" s="44"/>
      <c r="C251" s="44"/>
      <c r="D251" s="44"/>
      <c r="E251" s="44"/>
      <c r="F251" s="44"/>
      <c r="G251" s="44"/>
      <c r="H251" s="44"/>
      <c r="I251" s="44"/>
      <c r="J251" s="44"/>
      <c r="K251" s="44"/>
      <c r="L251" s="44"/>
      <c r="M251" s="44"/>
      <c r="P251" s="46">
        <v>3</v>
      </c>
      <c r="Q251" s="65" t="s">
        <v>62</v>
      </c>
      <c r="R251" s="55">
        <f>'Specs and Initial PMs'!D229</f>
        <v>0</v>
      </c>
      <c r="S251" s="5">
        <f t="shared" si="43"/>
        <v>0</v>
      </c>
      <c r="T251" s="5"/>
      <c r="U251" s="58" t="e">
        <f t="shared" si="42"/>
        <v>#DIV/0!</v>
      </c>
      <c r="V251" s="58" t="e">
        <f t="shared" si="37"/>
        <v>#DIV/0!</v>
      </c>
      <c r="W251" s="174"/>
    </row>
    <row r="252" spans="2:23" ht="16.95" customHeight="1" x14ac:dyDescent="0.35">
      <c r="B252" s="44"/>
      <c r="C252" s="44"/>
      <c r="D252" s="44"/>
      <c r="E252" s="44"/>
      <c r="F252" s="44"/>
      <c r="G252" s="44"/>
      <c r="H252" s="44"/>
      <c r="I252" s="44"/>
      <c r="J252" s="44"/>
      <c r="K252" s="44"/>
      <c r="L252" s="44"/>
      <c r="M252" s="44"/>
      <c r="P252" s="46">
        <v>3</v>
      </c>
      <c r="Q252" s="65" t="s">
        <v>63</v>
      </c>
      <c r="R252" s="55">
        <f>'Specs and Initial PMs'!D230</f>
        <v>0</v>
      </c>
      <c r="S252" s="5">
        <f t="shared" si="43"/>
        <v>0</v>
      </c>
      <c r="T252" s="5"/>
      <c r="U252" s="58" t="e">
        <f t="shared" si="42"/>
        <v>#DIV/0!</v>
      </c>
      <c r="V252" s="58" t="e">
        <f t="shared" si="37"/>
        <v>#DIV/0!</v>
      </c>
      <c r="W252" s="174"/>
    </row>
    <row r="253" spans="2:23" ht="16.95" customHeight="1" x14ac:dyDescent="0.35">
      <c r="B253" s="44"/>
      <c r="C253" s="44"/>
      <c r="D253" s="44"/>
      <c r="E253" s="44"/>
      <c r="F253" s="44"/>
      <c r="G253" s="44"/>
      <c r="H253" s="44"/>
      <c r="I253" s="44"/>
      <c r="J253" s="44"/>
      <c r="K253" s="44"/>
      <c r="L253" s="44"/>
      <c r="M253" s="44"/>
      <c r="P253" s="46">
        <v>3</v>
      </c>
      <c r="Q253" s="65" t="s">
        <v>64</v>
      </c>
      <c r="R253" s="55">
        <f>'Specs and Initial PMs'!D231</f>
        <v>0</v>
      </c>
      <c r="S253" s="5">
        <f t="shared" si="43"/>
        <v>0</v>
      </c>
      <c r="T253" s="5"/>
      <c r="U253" s="58" t="e">
        <f t="shared" si="42"/>
        <v>#DIV/0!</v>
      </c>
      <c r="V253" s="58" t="e">
        <f t="shared" si="37"/>
        <v>#DIV/0!</v>
      </c>
      <c r="W253" s="174"/>
    </row>
    <row r="254" spans="2:23" ht="16.95" customHeight="1" x14ac:dyDescent="0.35">
      <c r="B254" s="44"/>
      <c r="C254" s="44"/>
      <c r="D254" s="44"/>
      <c r="E254" s="44"/>
      <c r="F254" s="44"/>
      <c r="G254" s="44"/>
      <c r="H254" s="44"/>
      <c r="I254" s="44"/>
      <c r="J254" s="44"/>
      <c r="K254" s="44"/>
      <c r="L254" s="44"/>
      <c r="M254" s="44"/>
      <c r="P254" s="46">
        <v>3</v>
      </c>
      <c r="Q254" s="65" t="s">
        <v>65</v>
      </c>
      <c r="R254" s="55">
        <f>'Specs and Initial PMs'!D232</f>
        <v>0</v>
      </c>
      <c r="S254" s="5">
        <f t="shared" ref="S254:S261" si="44">IF(ISTEXT(I32),$F$5,IF(I32&gt;$F$5,$F$5,I32))</f>
        <v>0</v>
      </c>
      <c r="T254" s="5"/>
      <c r="U254" s="58" t="e">
        <f t="shared" si="42"/>
        <v>#DIV/0!</v>
      </c>
      <c r="V254" s="58" t="e">
        <f t="shared" si="37"/>
        <v>#DIV/0!</v>
      </c>
      <c r="W254" s="174"/>
    </row>
    <row r="255" spans="2:23" ht="16.95" customHeight="1" x14ac:dyDescent="0.35">
      <c r="B255" s="44"/>
      <c r="C255" s="44"/>
      <c r="D255" s="44"/>
      <c r="E255" s="44"/>
      <c r="F255" s="44"/>
      <c r="G255" s="44"/>
      <c r="H255" s="44"/>
      <c r="I255" s="44"/>
      <c r="J255" s="44"/>
      <c r="K255" s="44"/>
      <c r="L255" s="44"/>
      <c r="M255" s="44"/>
      <c r="P255" s="46">
        <v>3</v>
      </c>
      <c r="Q255" s="65" t="s">
        <v>66</v>
      </c>
      <c r="R255" s="55">
        <f>'Specs and Initial PMs'!D233</f>
        <v>0</v>
      </c>
      <c r="S255" s="5">
        <f t="shared" si="44"/>
        <v>0</v>
      </c>
      <c r="T255" s="5"/>
      <c r="U255" s="58" t="e">
        <f t="shared" si="42"/>
        <v>#DIV/0!</v>
      </c>
      <c r="V255" s="58" t="e">
        <f t="shared" si="37"/>
        <v>#DIV/0!</v>
      </c>
      <c r="W255" s="174"/>
    </row>
    <row r="256" spans="2:23" ht="16.95" customHeight="1" x14ac:dyDescent="0.35">
      <c r="B256" s="44"/>
      <c r="C256" s="44"/>
      <c r="D256" s="44"/>
      <c r="E256" s="44"/>
      <c r="F256" s="44"/>
      <c r="G256" s="44"/>
      <c r="H256" s="44"/>
      <c r="I256" s="44"/>
      <c r="J256" s="44"/>
      <c r="K256" s="44"/>
      <c r="L256" s="44"/>
      <c r="M256" s="44"/>
      <c r="P256" s="46">
        <v>3</v>
      </c>
      <c r="Q256" s="65" t="s">
        <v>67</v>
      </c>
      <c r="R256" s="55">
        <f>'Specs and Initial PMs'!D234</f>
        <v>0</v>
      </c>
      <c r="S256" s="5">
        <f t="shared" si="44"/>
        <v>0</v>
      </c>
      <c r="T256" s="5"/>
      <c r="U256" s="58" t="e">
        <f t="shared" si="42"/>
        <v>#DIV/0!</v>
      </c>
      <c r="V256" s="58" t="e">
        <f t="shared" si="37"/>
        <v>#DIV/0!</v>
      </c>
      <c r="W256" s="174"/>
    </row>
    <row r="257" spans="2:23" ht="16.95" customHeight="1" x14ac:dyDescent="0.35">
      <c r="B257" s="44"/>
      <c r="C257" s="44"/>
      <c r="D257" s="44"/>
      <c r="E257" s="44"/>
      <c r="F257" s="44"/>
      <c r="G257" s="44"/>
      <c r="H257" s="44"/>
      <c r="I257" s="44"/>
      <c r="J257" s="44"/>
      <c r="K257" s="44"/>
      <c r="L257" s="44"/>
      <c r="M257" s="44"/>
      <c r="P257" s="46">
        <v>3</v>
      </c>
      <c r="Q257" s="65" t="s">
        <v>68</v>
      </c>
      <c r="R257" s="55">
        <f>'Specs and Initial PMs'!D235</f>
        <v>0</v>
      </c>
      <c r="S257" s="5">
        <f t="shared" si="44"/>
        <v>0</v>
      </c>
      <c r="T257" s="5"/>
      <c r="U257" s="58" t="e">
        <f t="shared" si="42"/>
        <v>#DIV/0!</v>
      </c>
      <c r="V257" s="58" t="e">
        <f t="shared" si="37"/>
        <v>#DIV/0!</v>
      </c>
      <c r="W257" s="174"/>
    </row>
    <row r="258" spans="2:23" ht="16.95" customHeight="1" x14ac:dyDescent="0.35">
      <c r="B258" s="44"/>
      <c r="C258" s="44"/>
      <c r="D258" s="44"/>
      <c r="E258" s="44"/>
      <c r="F258" s="44"/>
      <c r="G258" s="44"/>
      <c r="H258" s="44"/>
      <c r="I258" s="44"/>
      <c r="J258" s="44"/>
      <c r="K258" s="44"/>
      <c r="L258" s="44"/>
      <c r="M258" s="44"/>
      <c r="P258" s="46">
        <v>3</v>
      </c>
      <c r="Q258" s="65" t="s">
        <v>69</v>
      </c>
      <c r="R258" s="55">
        <f>'Specs and Initial PMs'!D236</f>
        <v>0</v>
      </c>
      <c r="S258" s="5">
        <f t="shared" si="44"/>
        <v>0</v>
      </c>
      <c r="T258" s="5"/>
      <c r="U258" s="58" t="e">
        <f t="shared" si="42"/>
        <v>#DIV/0!</v>
      </c>
      <c r="V258" s="58" t="e">
        <f t="shared" si="37"/>
        <v>#DIV/0!</v>
      </c>
      <c r="W258" s="174"/>
    </row>
    <row r="259" spans="2:23" ht="16.95" customHeight="1" x14ac:dyDescent="0.35">
      <c r="B259" s="44"/>
      <c r="C259" s="44"/>
      <c r="D259" s="44"/>
      <c r="E259" s="44"/>
      <c r="F259" s="44"/>
      <c r="G259" s="44"/>
      <c r="H259" s="44"/>
      <c r="I259" s="44"/>
      <c r="J259" s="44"/>
      <c r="K259" s="44"/>
      <c r="L259" s="44"/>
      <c r="M259" s="44"/>
      <c r="P259" s="46">
        <v>3</v>
      </c>
      <c r="Q259" s="65" t="s">
        <v>70</v>
      </c>
      <c r="R259" s="55">
        <f>'Specs and Initial PMs'!D237</f>
        <v>0</v>
      </c>
      <c r="S259" s="5">
        <f t="shared" si="44"/>
        <v>0</v>
      </c>
      <c r="T259" s="5"/>
      <c r="U259" s="58" t="e">
        <f t="shared" si="42"/>
        <v>#DIV/0!</v>
      </c>
      <c r="V259" s="58" t="e">
        <f t="shared" si="37"/>
        <v>#DIV/0!</v>
      </c>
      <c r="W259" s="174"/>
    </row>
    <row r="260" spans="2:23" ht="16.95" customHeight="1" x14ac:dyDescent="0.35">
      <c r="B260" s="44"/>
      <c r="C260" s="44"/>
      <c r="D260" s="44"/>
      <c r="E260" s="44"/>
      <c r="F260" s="44"/>
      <c r="G260" s="44"/>
      <c r="H260" s="44"/>
      <c r="I260" s="44"/>
      <c r="J260" s="44"/>
      <c r="K260" s="44"/>
      <c r="L260" s="44"/>
      <c r="M260" s="44"/>
      <c r="P260" s="46">
        <v>3</v>
      </c>
      <c r="Q260" s="65" t="s">
        <v>71</v>
      </c>
      <c r="R260" s="55">
        <f>'Specs and Initial PMs'!D238</f>
        <v>0</v>
      </c>
      <c r="S260" s="5">
        <f t="shared" si="44"/>
        <v>0</v>
      </c>
      <c r="T260" s="5"/>
      <c r="U260" s="58" t="e">
        <f t="shared" si="42"/>
        <v>#DIV/0!</v>
      </c>
      <c r="V260" s="58" t="e">
        <f t="shared" si="37"/>
        <v>#DIV/0!</v>
      </c>
      <c r="W260" s="174"/>
    </row>
    <row r="261" spans="2:23" ht="16.95" customHeight="1" x14ac:dyDescent="0.35">
      <c r="B261" s="44"/>
      <c r="C261" s="44"/>
      <c r="D261" s="44"/>
      <c r="E261" s="44"/>
      <c r="F261" s="44"/>
      <c r="G261" s="44"/>
      <c r="H261" s="44"/>
      <c r="I261" s="44"/>
      <c r="J261" s="44"/>
      <c r="K261" s="44"/>
      <c r="L261" s="44"/>
      <c r="M261" s="44"/>
      <c r="P261" s="46">
        <v>3</v>
      </c>
      <c r="Q261" s="65" t="s">
        <v>72</v>
      </c>
      <c r="R261" s="55">
        <f>'Specs and Initial PMs'!D239</f>
        <v>0</v>
      </c>
      <c r="S261" s="5">
        <f t="shared" si="44"/>
        <v>0</v>
      </c>
      <c r="T261" s="5"/>
      <c r="U261" s="58" t="e">
        <f t="shared" si="42"/>
        <v>#DIV/0!</v>
      </c>
      <c r="V261" s="58" t="e">
        <f t="shared" si="37"/>
        <v>#DIV/0!</v>
      </c>
      <c r="W261" s="174"/>
    </row>
    <row r="262" spans="2:23" ht="16.95" customHeight="1" x14ac:dyDescent="0.35">
      <c r="B262" s="44"/>
      <c r="C262" s="44"/>
      <c r="D262" s="44"/>
      <c r="E262" s="44"/>
      <c r="F262" s="44"/>
      <c r="G262" s="44"/>
      <c r="H262" s="44"/>
      <c r="I262" s="44"/>
      <c r="J262" s="44"/>
      <c r="K262" s="44"/>
      <c r="L262" s="44"/>
      <c r="M262" s="44"/>
      <c r="P262" s="46">
        <v>3</v>
      </c>
      <c r="Q262" s="65" t="s">
        <v>73</v>
      </c>
      <c r="R262" s="55">
        <f>'Specs and Initial PMs'!D240</f>
        <v>0</v>
      </c>
      <c r="S262" s="5">
        <f t="shared" ref="S262:S269" si="45">IF(ISTEXT(J32),$F$5,IF(J32&gt;$F$5,$F$5,J32))</f>
        <v>0</v>
      </c>
      <c r="T262" s="5"/>
      <c r="U262" s="58" t="e">
        <f t="shared" si="42"/>
        <v>#DIV/0!</v>
      </c>
      <c r="V262" s="58" t="e">
        <f t="shared" si="37"/>
        <v>#DIV/0!</v>
      </c>
      <c r="W262" s="174"/>
    </row>
    <row r="263" spans="2:23" ht="16.95" customHeight="1" x14ac:dyDescent="0.35">
      <c r="B263" s="44"/>
      <c r="C263" s="44"/>
      <c r="D263" s="44"/>
      <c r="E263" s="44"/>
      <c r="F263" s="44"/>
      <c r="G263" s="44"/>
      <c r="H263" s="44"/>
      <c r="I263" s="44"/>
      <c r="J263" s="44"/>
      <c r="K263" s="44"/>
      <c r="L263" s="44"/>
      <c r="M263" s="44"/>
      <c r="P263" s="46">
        <v>3</v>
      </c>
      <c r="Q263" s="65" t="s">
        <v>74</v>
      </c>
      <c r="R263" s="55">
        <f>'Specs and Initial PMs'!D241</f>
        <v>0</v>
      </c>
      <c r="S263" s="5">
        <f t="shared" si="45"/>
        <v>0</v>
      </c>
      <c r="T263" s="5"/>
      <c r="U263" s="58" t="e">
        <f t="shared" si="42"/>
        <v>#DIV/0!</v>
      </c>
      <c r="V263" s="58" t="e">
        <f t="shared" si="37"/>
        <v>#DIV/0!</v>
      </c>
      <c r="W263" s="174"/>
    </row>
    <row r="264" spans="2:23" ht="16.95" customHeight="1" x14ac:dyDescent="0.35">
      <c r="B264" s="44"/>
      <c r="C264" s="44"/>
      <c r="D264" s="44"/>
      <c r="E264" s="44"/>
      <c r="F264" s="44"/>
      <c r="G264" s="44"/>
      <c r="H264" s="44"/>
      <c r="I264" s="44"/>
      <c r="J264" s="44"/>
      <c r="K264" s="44"/>
      <c r="L264" s="44"/>
      <c r="M264" s="44"/>
      <c r="P264" s="46">
        <v>3</v>
      </c>
      <c r="Q264" s="65" t="s">
        <v>75</v>
      </c>
      <c r="R264" s="55">
        <f>'Specs and Initial PMs'!D242</f>
        <v>0</v>
      </c>
      <c r="S264" s="5">
        <f t="shared" si="45"/>
        <v>0</v>
      </c>
      <c r="T264" s="5"/>
      <c r="U264" s="58" t="e">
        <f t="shared" si="42"/>
        <v>#DIV/0!</v>
      </c>
      <c r="V264" s="58" t="e">
        <f t="shared" si="37"/>
        <v>#DIV/0!</v>
      </c>
      <c r="W264" s="174"/>
    </row>
    <row r="265" spans="2:23" ht="16.95" customHeight="1" x14ac:dyDescent="0.35">
      <c r="B265" s="44"/>
      <c r="C265" s="44"/>
      <c r="D265" s="44"/>
      <c r="E265" s="44"/>
      <c r="F265" s="44"/>
      <c r="G265" s="44"/>
      <c r="H265" s="44"/>
      <c r="I265" s="44"/>
      <c r="J265" s="44"/>
      <c r="K265" s="44"/>
      <c r="L265" s="44"/>
      <c r="M265" s="44"/>
      <c r="P265" s="46">
        <v>3</v>
      </c>
      <c r="Q265" s="65" t="s">
        <v>76</v>
      </c>
      <c r="R265" s="55">
        <f>'Specs and Initial PMs'!D243</f>
        <v>0</v>
      </c>
      <c r="S265" s="5">
        <f t="shared" si="45"/>
        <v>0</v>
      </c>
      <c r="T265" s="5"/>
      <c r="U265" s="58" t="e">
        <f t="shared" si="42"/>
        <v>#DIV/0!</v>
      </c>
      <c r="V265" s="58" t="e">
        <f t="shared" si="37"/>
        <v>#DIV/0!</v>
      </c>
      <c r="W265" s="174"/>
    </row>
    <row r="266" spans="2:23" ht="16.95" customHeight="1" x14ac:dyDescent="0.35">
      <c r="B266" s="44"/>
      <c r="C266" s="44"/>
      <c r="D266" s="44"/>
      <c r="E266" s="44"/>
      <c r="F266" s="44"/>
      <c r="G266" s="44"/>
      <c r="H266" s="44"/>
      <c r="I266" s="44"/>
      <c r="J266" s="44"/>
      <c r="K266" s="44"/>
      <c r="L266" s="44"/>
      <c r="M266" s="44"/>
      <c r="P266" s="46">
        <v>3</v>
      </c>
      <c r="Q266" s="65" t="s">
        <v>77</v>
      </c>
      <c r="R266" s="55">
        <f>'Specs and Initial PMs'!D244</f>
        <v>0</v>
      </c>
      <c r="S266" s="5">
        <f t="shared" si="45"/>
        <v>0</v>
      </c>
      <c r="T266" s="5"/>
      <c r="U266" s="58" t="e">
        <f t="shared" si="42"/>
        <v>#DIV/0!</v>
      </c>
      <c r="V266" s="58" t="e">
        <f t="shared" si="37"/>
        <v>#DIV/0!</v>
      </c>
      <c r="W266" s="174"/>
    </row>
    <row r="267" spans="2:23" ht="16.95" customHeight="1" x14ac:dyDescent="0.35">
      <c r="B267" s="44"/>
      <c r="C267" s="44"/>
      <c r="D267" s="44"/>
      <c r="E267" s="44"/>
      <c r="F267" s="44"/>
      <c r="G267" s="44"/>
      <c r="H267" s="44"/>
      <c r="I267" s="44"/>
      <c r="J267" s="44"/>
      <c r="K267" s="44"/>
      <c r="L267" s="44"/>
      <c r="M267" s="44"/>
      <c r="P267" s="46">
        <v>3</v>
      </c>
      <c r="Q267" s="65" t="s">
        <v>78</v>
      </c>
      <c r="R267" s="55">
        <f>'Specs and Initial PMs'!D245</f>
        <v>0</v>
      </c>
      <c r="S267" s="5">
        <f t="shared" si="45"/>
        <v>0</v>
      </c>
      <c r="T267" s="5"/>
      <c r="U267" s="58" t="e">
        <f t="shared" si="42"/>
        <v>#DIV/0!</v>
      </c>
      <c r="V267" s="58" t="e">
        <f t="shared" si="37"/>
        <v>#DIV/0!</v>
      </c>
      <c r="W267" s="174"/>
    </row>
    <row r="268" spans="2:23" ht="16.95" customHeight="1" x14ac:dyDescent="0.35">
      <c r="B268" s="44"/>
      <c r="C268" s="44"/>
      <c r="D268" s="44"/>
      <c r="E268" s="44"/>
      <c r="F268" s="44"/>
      <c r="G268" s="44"/>
      <c r="H268" s="44"/>
      <c r="I268" s="44"/>
      <c r="J268" s="44"/>
      <c r="K268" s="44"/>
      <c r="L268" s="44"/>
      <c r="M268" s="44"/>
      <c r="P268" s="46">
        <v>3</v>
      </c>
      <c r="Q268" s="65" t="s">
        <v>79</v>
      </c>
      <c r="R268" s="55">
        <f>'Specs and Initial PMs'!D246</f>
        <v>0</v>
      </c>
      <c r="S268" s="5">
        <f t="shared" si="45"/>
        <v>0</v>
      </c>
      <c r="T268" s="5"/>
      <c r="U268" s="58" t="e">
        <f t="shared" si="42"/>
        <v>#DIV/0!</v>
      </c>
      <c r="V268" s="58" t="e">
        <f t="shared" si="37"/>
        <v>#DIV/0!</v>
      </c>
      <c r="W268" s="174"/>
    </row>
    <row r="269" spans="2:23" ht="16.95" customHeight="1" x14ac:dyDescent="0.35">
      <c r="B269" s="44"/>
      <c r="C269" s="44"/>
      <c r="D269" s="44"/>
      <c r="E269" s="44"/>
      <c r="F269" s="44"/>
      <c r="G269" s="44"/>
      <c r="H269" s="44"/>
      <c r="I269" s="44"/>
      <c r="J269" s="44"/>
      <c r="K269" s="44"/>
      <c r="L269" s="44"/>
      <c r="M269" s="44"/>
      <c r="P269" s="46">
        <v>3</v>
      </c>
      <c r="Q269" s="65" t="s">
        <v>80</v>
      </c>
      <c r="R269" s="55">
        <f>'Specs and Initial PMs'!D247</f>
        <v>0</v>
      </c>
      <c r="S269" s="5">
        <f t="shared" si="45"/>
        <v>0</v>
      </c>
      <c r="T269" s="5"/>
      <c r="U269" s="58" t="e">
        <f t="shared" si="42"/>
        <v>#DIV/0!</v>
      </c>
      <c r="V269" s="58" t="e">
        <f t="shared" si="37"/>
        <v>#DIV/0!</v>
      </c>
      <c r="W269" s="174"/>
    </row>
    <row r="270" spans="2:23" ht="16.95" customHeight="1" x14ac:dyDescent="0.35">
      <c r="B270" s="44"/>
      <c r="C270" s="44"/>
      <c r="D270" s="44"/>
      <c r="E270" s="44"/>
      <c r="F270" s="44"/>
      <c r="G270" s="44"/>
      <c r="H270" s="44"/>
      <c r="I270" s="44"/>
      <c r="J270" s="44"/>
      <c r="K270" s="44"/>
      <c r="L270" s="44"/>
      <c r="M270" s="44"/>
      <c r="P270" s="46">
        <v>3</v>
      </c>
      <c r="Q270" s="65" t="s">
        <v>81</v>
      </c>
      <c r="R270" s="55">
        <f>'Specs and Initial PMs'!D248</f>
        <v>0</v>
      </c>
      <c r="S270" s="5">
        <f t="shared" ref="S270:S277" si="46">IF(ISTEXT(K32),$F$5,IF(K32&gt;$F$5,$F$5,K32))</f>
        <v>0</v>
      </c>
      <c r="T270" s="5"/>
      <c r="U270" s="58" t="e">
        <f t="shared" si="42"/>
        <v>#DIV/0!</v>
      </c>
      <c r="V270" s="58" t="e">
        <f t="shared" si="37"/>
        <v>#DIV/0!</v>
      </c>
      <c r="W270" s="174"/>
    </row>
    <row r="271" spans="2:23" ht="16.95" customHeight="1" x14ac:dyDescent="0.35">
      <c r="B271" s="44"/>
      <c r="C271" s="44"/>
      <c r="D271" s="44"/>
      <c r="E271" s="44"/>
      <c r="F271" s="44"/>
      <c r="G271" s="44"/>
      <c r="H271" s="44"/>
      <c r="I271" s="44"/>
      <c r="J271" s="44"/>
      <c r="K271" s="44"/>
      <c r="L271" s="44"/>
      <c r="M271" s="44"/>
      <c r="P271" s="46">
        <v>3</v>
      </c>
      <c r="Q271" s="65" t="s">
        <v>82</v>
      </c>
      <c r="R271" s="55">
        <f>'Specs and Initial PMs'!D249</f>
        <v>0</v>
      </c>
      <c r="S271" s="5">
        <f t="shared" si="46"/>
        <v>0</v>
      </c>
      <c r="T271" s="5"/>
      <c r="U271" s="58" t="e">
        <f t="shared" si="42"/>
        <v>#DIV/0!</v>
      </c>
      <c r="V271" s="58" t="e">
        <f t="shared" si="37"/>
        <v>#DIV/0!</v>
      </c>
      <c r="W271" s="174"/>
    </row>
    <row r="272" spans="2:23" ht="16.95" customHeight="1" x14ac:dyDescent="0.35">
      <c r="B272" s="44"/>
      <c r="C272" s="44"/>
      <c r="D272" s="44"/>
      <c r="E272" s="44"/>
      <c r="F272" s="44"/>
      <c r="G272" s="44"/>
      <c r="H272" s="44"/>
      <c r="I272" s="44"/>
      <c r="J272" s="44"/>
      <c r="K272" s="44"/>
      <c r="L272" s="44"/>
      <c r="M272" s="44"/>
      <c r="P272" s="46">
        <v>3</v>
      </c>
      <c r="Q272" s="65" t="s">
        <v>83</v>
      </c>
      <c r="R272" s="55">
        <f>'Specs and Initial PMs'!D250</f>
        <v>0</v>
      </c>
      <c r="S272" s="5">
        <f t="shared" si="46"/>
        <v>0</v>
      </c>
      <c r="T272" s="5"/>
      <c r="U272" s="58" t="e">
        <f t="shared" si="42"/>
        <v>#DIV/0!</v>
      </c>
      <c r="V272" s="58" t="e">
        <f t="shared" si="37"/>
        <v>#DIV/0!</v>
      </c>
      <c r="W272" s="174"/>
    </row>
    <row r="273" spans="2:23" ht="16.95" customHeight="1" x14ac:dyDescent="0.35">
      <c r="B273" s="44"/>
      <c r="C273" s="44"/>
      <c r="D273" s="44"/>
      <c r="E273" s="44"/>
      <c r="F273" s="44"/>
      <c r="G273" s="44"/>
      <c r="H273" s="44"/>
      <c r="I273" s="44"/>
      <c r="J273" s="44"/>
      <c r="K273" s="44"/>
      <c r="L273" s="44"/>
      <c r="M273" s="44"/>
      <c r="P273" s="46">
        <v>3</v>
      </c>
      <c r="Q273" s="65" t="s">
        <v>84</v>
      </c>
      <c r="R273" s="55">
        <f>'Specs and Initial PMs'!D251</f>
        <v>0</v>
      </c>
      <c r="S273" s="5">
        <f t="shared" si="46"/>
        <v>0</v>
      </c>
      <c r="T273" s="5"/>
      <c r="U273" s="58" t="e">
        <f t="shared" ref="U273:U293" si="47">S273/$T$200</f>
        <v>#DIV/0!</v>
      </c>
      <c r="V273" s="58" t="e">
        <f t="shared" ref="V273:V293" si="48">IF(U273&gt;2,"LT","CONFIRM")</f>
        <v>#DIV/0!</v>
      </c>
      <c r="W273" s="174"/>
    </row>
    <row r="274" spans="2:23" ht="16.95" customHeight="1" x14ac:dyDescent="0.35">
      <c r="B274" s="44"/>
      <c r="C274" s="44"/>
      <c r="D274" s="44"/>
      <c r="E274" s="44"/>
      <c r="F274" s="44"/>
      <c r="G274" s="44"/>
      <c r="H274" s="44"/>
      <c r="I274" s="44"/>
      <c r="J274" s="44"/>
      <c r="K274" s="44"/>
      <c r="L274" s="44"/>
      <c r="M274" s="44"/>
      <c r="P274" s="46">
        <v>3</v>
      </c>
      <c r="Q274" s="65" t="s">
        <v>85</v>
      </c>
      <c r="R274" s="55">
        <f>'Specs and Initial PMs'!D252</f>
        <v>0</v>
      </c>
      <c r="S274" s="5">
        <f t="shared" si="46"/>
        <v>0</v>
      </c>
      <c r="T274" s="5"/>
      <c r="U274" s="58" t="e">
        <f t="shared" si="47"/>
        <v>#DIV/0!</v>
      </c>
      <c r="V274" s="58" t="e">
        <f t="shared" si="48"/>
        <v>#DIV/0!</v>
      </c>
      <c r="W274" s="174"/>
    </row>
    <row r="275" spans="2:23" ht="16.95" customHeight="1" x14ac:dyDescent="0.35">
      <c r="B275" s="44"/>
      <c r="C275" s="44"/>
      <c r="D275" s="44"/>
      <c r="E275" s="44"/>
      <c r="F275" s="44"/>
      <c r="G275" s="44"/>
      <c r="H275" s="44"/>
      <c r="I275" s="44"/>
      <c r="J275" s="44"/>
      <c r="K275" s="44"/>
      <c r="L275" s="44"/>
      <c r="M275" s="44"/>
      <c r="P275" s="46">
        <v>3</v>
      </c>
      <c r="Q275" s="65" t="s">
        <v>86</v>
      </c>
      <c r="R275" s="55">
        <f>'Specs and Initial PMs'!D253</f>
        <v>0</v>
      </c>
      <c r="S275" s="5">
        <f t="shared" si="46"/>
        <v>0</v>
      </c>
      <c r="T275" s="5"/>
      <c r="U275" s="58" t="e">
        <f t="shared" si="47"/>
        <v>#DIV/0!</v>
      </c>
      <c r="V275" s="58" t="e">
        <f t="shared" si="48"/>
        <v>#DIV/0!</v>
      </c>
      <c r="W275" s="174"/>
    </row>
    <row r="276" spans="2:23" ht="16.95" customHeight="1" x14ac:dyDescent="0.35">
      <c r="B276" s="44"/>
      <c r="C276" s="44"/>
      <c r="D276" s="44"/>
      <c r="E276" s="44"/>
      <c r="F276" s="44"/>
      <c r="G276" s="44"/>
      <c r="H276" s="44"/>
      <c r="I276" s="44"/>
      <c r="J276" s="44"/>
      <c r="K276" s="44"/>
      <c r="L276" s="44"/>
      <c r="M276" s="44"/>
      <c r="P276" s="46">
        <v>3</v>
      </c>
      <c r="Q276" s="65" t="s">
        <v>87</v>
      </c>
      <c r="R276" s="55">
        <f>'Specs and Initial PMs'!D254</f>
        <v>0</v>
      </c>
      <c r="S276" s="5">
        <f t="shared" si="46"/>
        <v>0</v>
      </c>
      <c r="T276" s="5"/>
      <c r="U276" s="58" t="e">
        <f t="shared" si="47"/>
        <v>#DIV/0!</v>
      </c>
      <c r="V276" s="58" t="e">
        <f t="shared" si="48"/>
        <v>#DIV/0!</v>
      </c>
      <c r="W276" s="174"/>
    </row>
    <row r="277" spans="2:23" ht="16.95" customHeight="1" x14ac:dyDescent="0.35">
      <c r="B277" s="44"/>
      <c r="C277" s="44"/>
      <c r="D277" s="44"/>
      <c r="E277" s="44"/>
      <c r="F277" s="44"/>
      <c r="G277" s="44"/>
      <c r="H277" s="44"/>
      <c r="I277" s="44"/>
      <c r="J277" s="44"/>
      <c r="K277" s="44"/>
      <c r="L277" s="44"/>
      <c r="M277" s="44"/>
      <c r="P277" s="46">
        <v>3</v>
      </c>
      <c r="Q277" s="65" t="s">
        <v>88</v>
      </c>
      <c r="R277" s="55">
        <f>'Specs and Initial PMs'!D255</f>
        <v>0</v>
      </c>
      <c r="S277" s="5">
        <f t="shared" si="46"/>
        <v>0</v>
      </c>
      <c r="T277" s="5"/>
      <c r="U277" s="58" t="e">
        <f t="shared" si="47"/>
        <v>#DIV/0!</v>
      </c>
      <c r="V277" s="58" t="e">
        <f t="shared" si="48"/>
        <v>#DIV/0!</v>
      </c>
      <c r="W277" s="174"/>
    </row>
    <row r="278" spans="2:23" ht="16.95" customHeight="1" x14ac:dyDescent="0.35">
      <c r="B278" s="44"/>
      <c r="C278" s="44"/>
      <c r="D278" s="44"/>
      <c r="E278" s="44"/>
      <c r="F278" s="44"/>
      <c r="G278" s="44"/>
      <c r="H278" s="44"/>
      <c r="I278" s="44"/>
      <c r="J278" s="44"/>
      <c r="K278" s="44"/>
      <c r="L278" s="44"/>
      <c r="M278" s="44"/>
      <c r="P278" s="46">
        <v>3</v>
      </c>
      <c r="Q278" s="65" t="s">
        <v>89</v>
      </c>
      <c r="R278" s="55">
        <f>'Specs and Initial PMs'!D256</f>
        <v>0</v>
      </c>
      <c r="S278" s="5">
        <f t="shared" ref="S278:S285" si="49">IF(ISTEXT(L32),$F$5,IF(L32&gt;$F$5,$F$5,L32))</f>
        <v>0</v>
      </c>
      <c r="T278" s="5"/>
      <c r="U278" s="58" t="e">
        <f t="shared" si="47"/>
        <v>#DIV/0!</v>
      </c>
      <c r="V278" s="58" t="e">
        <f t="shared" si="48"/>
        <v>#DIV/0!</v>
      </c>
      <c r="W278" s="174"/>
    </row>
    <row r="279" spans="2:23" ht="16.95" customHeight="1" x14ac:dyDescent="0.35">
      <c r="P279" s="46">
        <v>3</v>
      </c>
      <c r="Q279" s="65" t="s">
        <v>90</v>
      </c>
      <c r="R279" s="55">
        <f>'Specs and Initial PMs'!D257</f>
        <v>0</v>
      </c>
      <c r="S279" s="5">
        <f t="shared" si="49"/>
        <v>0</v>
      </c>
      <c r="T279" s="5"/>
      <c r="U279" s="58" t="e">
        <f t="shared" si="47"/>
        <v>#DIV/0!</v>
      </c>
      <c r="V279" s="58" t="e">
        <f t="shared" si="48"/>
        <v>#DIV/0!</v>
      </c>
      <c r="W279" s="174"/>
    </row>
    <row r="280" spans="2:23" ht="16.95" customHeight="1" x14ac:dyDescent="0.35">
      <c r="P280" s="46">
        <v>3</v>
      </c>
      <c r="Q280" s="65" t="s">
        <v>91</v>
      </c>
      <c r="R280" s="55">
        <f>'Specs and Initial PMs'!D258</f>
        <v>0</v>
      </c>
      <c r="S280" s="5">
        <f t="shared" si="49"/>
        <v>0</v>
      </c>
      <c r="T280" s="5"/>
      <c r="U280" s="58" t="e">
        <f t="shared" si="47"/>
        <v>#DIV/0!</v>
      </c>
      <c r="V280" s="58" t="e">
        <f t="shared" si="48"/>
        <v>#DIV/0!</v>
      </c>
      <c r="W280" s="174"/>
    </row>
    <row r="281" spans="2:23" ht="16.95" customHeight="1" x14ac:dyDescent="0.35">
      <c r="P281" s="46">
        <v>3</v>
      </c>
      <c r="Q281" s="65" t="s">
        <v>92</v>
      </c>
      <c r="R281" s="55">
        <f>'Specs and Initial PMs'!D259</f>
        <v>0</v>
      </c>
      <c r="S281" s="5">
        <f t="shared" si="49"/>
        <v>0</v>
      </c>
      <c r="T281" s="5"/>
      <c r="U281" s="58" t="e">
        <f t="shared" si="47"/>
        <v>#DIV/0!</v>
      </c>
      <c r="V281" s="58" t="e">
        <f t="shared" si="48"/>
        <v>#DIV/0!</v>
      </c>
      <c r="W281" s="174"/>
    </row>
    <row r="282" spans="2:23" ht="16.95" customHeight="1" x14ac:dyDescent="0.35">
      <c r="P282" s="46">
        <v>3</v>
      </c>
      <c r="Q282" s="65" t="s">
        <v>93</v>
      </c>
      <c r="R282" s="55">
        <f>'Specs and Initial PMs'!D260</f>
        <v>0</v>
      </c>
      <c r="S282" s="5">
        <f t="shared" si="49"/>
        <v>0</v>
      </c>
      <c r="T282" s="5"/>
      <c r="U282" s="58" t="e">
        <f t="shared" si="47"/>
        <v>#DIV/0!</v>
      </c>
      <c r="V282" s="58" t="e">
        <f t="shared" si="48"/>
        <v>#DIV/0!</v>
      </c>
      <c r="W282" s="174"/>
    </row>
    <row r="283" spans="2:23" ht="16.95" customHeight="1" x14ac:dyDescent="0.35">
      <c r="P283" s="46">
        <v>3</v>
      </c>
      <c r="Q283" s="65" t="s">
        <v>94</v>
      </c>
      <c r="R283" s="55">
        <f>'Specs and Initial PMs'!D261</f>
        <v>0</v>
      </c>
      <c r="S283" s="5">
        <f t="shared" si="49"/>
        <v>0</v>
      </c>
      <c r="T283" s="5"/>
      <c r="U283" s="58" t="e">
        <f t="shared" si="47"/>
        <v>#DIV/0!</v>
      </c>
      <c r="V283" s="58" t="e">
        <f t="shared" si="48"/>
        <v>#DIV/0!</v>
      </c>
      <c r="W283" s="174"/>
    </row>
    <row r="284" spans="2:23" ht="16.95" customHeight="1" x14ac:dyDescent="0.35">
      <c r="P284" s="46">
        <v>3</v>
      </c>
      <c r="Q284" s="65" t="s">
        <v>95</v>
      </c>
      <c r="R284" s="55">
        <f>'Specs and Initial PMs'!D262</f>
        <v>0</v>
      </c>
      <c r="S284" s="5">
        <f t="shared" si="49"/>
        <v>0</v>
      </c>
      <c r="T284" s="5"/>
      <c r="U284" s="58" t="e">
        <f t="shared" si="47"/>
        <v>#DIV/0!</v>
      </c>
      <c r="V284" s="58" t="e">
        <f t="shared" si="48"/>
        <v>#DIV/0!</v>
      </c>
      <c r="W284" s="174"/>
    </row>
    <row r="285" spans="2:23" ht="16.95" customHeight="1" x14ac:dyDescent="0.35">
      <c r="P285" s="46">
        <v>3</v>
      </c>
      <c r="Q285" s="65" t="s">
        <v>96</v>
      </c>
      <c r="R285" s="55">
        <f>'Specs and Initial PMs'!D263</f>
        <v>0</v>
      </c>
      <c r="S285" s="5">
        <f t="shared" si="49"/>
        <v>0</v>
      </c>
      <c r="T285" s="5"/>
      <c r="U285" s="58" t="e">
        <f t="shared" si="47"/>
        <v>#DIV/0!</v>
      </c>
      <c r="V285" s="58" t="e">
        <f t="shared" si="48"/>
        <v>#DIV/0!</v>
      </c>
      <c r="W285" s="174"/>
    </row>
    <row r="286" spans="2:23" ht="16.95" customHeight="1" x14ac:dyDescent="0.35">
      <c r="P286" s="46">
        <v>3</v>
      </c>
      <c r="Q286" s="65" t="s">
        <v>97</v>
      </c>
      <c r="R286" s="55">
        <f>'Specs and Initial PMs'!D264</f>
        <v>0</v>
      </c>
      <c r="S286" s="5">
        <f t="shared" ref="S286:S293" si="50">IF(ISTEXT(M32),$F$5,IF(M32&gt;$F$5,$F$5,M32))</f>
        <v>0</v>
      </c>
      <c r="T286" s="65"/>
      <c r="U286" s="58" t="e">
        <f t="shared" si="47"/>
        <v>#DIV/0!</v>
      </c>
      <c r="V286" s="58" t="e">
        <f t="shared" si="48"/>
        <v>#DIV/0!</v>
      </c>
      <c r="W286" s="174"/>
    </row>
    <row r="287" spans="2:23" ht="16.95" customHeight="1" x14ac:dyDescent="0.35">
      <c r="P287" s="46">
        <v>3</v>
      </c>
      <c r="Q287" s="65" t="s">
        <v>98</v>
      </c>
      <c r="R287" s="55">
        <f>'Specs and Initial PMs'!D265</f>
        <v>0</v>
      </c>
      <c r="S287" s="5">
        <f t="shared" si="50"/>
        <v>0</v>
      </c>
      <c r="T287" s="65"/>
      <c r="U287" s="58" t="e">
        <f t="shared" si="47"/>
        <v>#DIV/0!</v>
      </c>
      <c r="V287" s="58" t="e">
        <f t="shared" si="48"/>
        <v>#DIV/0!</v>
      </c>
      <c r="W287" s="174"/>
    </row>
    <row r="288" spans="2:23" ht="16.95" customHeight="1" x14ac:dyDescent="0.35">
      <c r="P288" s="46">
        <v>3</v>
      </c>
      <c r="Q288" s="65" t="s">
        <v>99</v>
      </c>
      <c r="R288" s="55">
        <f>'Specs and Initial PMs'!D266</f>
        <v>0</v>
      </c>
      <c r="S288" s="5">
        <f t="shared" si="50"/>
        <v>0</v>
      </c>
      <c r="T288" s="65"/>
      <c r="U288" s="58" t="e">
        <f t="shared" si="47"/>
        <v>#DIV/0!</v>
      </c>
      <c r="V288" s="58" t="e">
        <f t="shared" si="48"/>
        <v>#DIV/0!</v>
      </c>
      <c r="W288" s="174"/>
    </row>
    <row r="289" spans="16:23" ht="16.95" customHeight="1" x14ac:dyDescent="0.35">
      <c r="P289" s="46">
        <v>3</v>
      </c>
      <c r="Q289" s="65" t="s">
        <v>100</v>
      </c>
      <c r="R289" s="55">
        <f>'Specs and Initial PMs'!D267</f>
        <v>0</v>
      </c>
      <c r="S289" s="5">
        <f t="shared" si="50"/>
        <v>0</v>
      </c>
      <c r="T289" s="65"/>
      <c r="U289" s="58" t="e">
        <f t="shared" si="47"/>
        <v>#DIV/0!</v>
      </c>
      <c r="V289" s="58" t="e">
        <f t="shared" si="48"/>
        <v>#DIV/0!</v>
      </c>
      <c r="W289" s="174"/>
    </row>
    <row r="290" spans="16:23" ht="16.95" customHeight="1" x14ac:dyDescent="0.35">
      <c r="P290" s="46">
        <v>3</v>
      </c>
      <c r="Q290" s="65" t="s">
        <v>101</v>
      </c>
      <c r="R290" s="55">
        <f>'Specs and Initial PMs'!D268</f>
        <v>0</v>
      </c>
      <c r="S290" s="5">
        <f t="shared" si="50"/>
        <v>0</v>
      </c>
      <c r="T290" s="65"/>
      <c r="U290" s="58" t="e">
        <f t="shared" si="47"/>
        <v>#DIV/0!</v>
      </c>
      <c r="V290" s="58" t="e">
        <f t="shared" si="48"/>
        <v>#DIV/0!</v>
      </c>
      <c r="W290" s="174"/>
    </row>
    <row r="291" spans="16:23" ht="16.95" customHeight="1" x14ac:dyDescent="0.35">
      <c r="P291" s="46">
        <v>3</v>
      </c>
      <c r="Q291" s="65" t="s">
        <v>102</v>
      </c>
      <c r="R291" s="55">
        <f>'Specs and Initial PMs'!D269</f>
        <v>0</v>
      </c>
      <c r="S291" s="5">
        <f t="shared" si="50"/>
        <v>0</v>
      </c>
      <c r="T291" s="65"/>
      <c r="U291" s="58" t="e">
        <f t="shared" si="47"/>
        <v>#DIV/0!</v>
      </c>
      <c r="V291" s="58" t="e">
        <f t="shared" si="48"/>
        <v>#DIV/0!</v>
      </c>
      <c r="W291" s="174"/>
    </row>
    <row r="292" spans="16:23" ht="16.95" customHeight="1" x14ac:dyDescent="0.35">
      <c r="P292" s="46">
        <v>3</v>
      </c>
      <c r="Q292" s="65" t="s">
        <v>103</v>
      </c>
      <c r="R292" s="55">
        <f>'Specs and Initial PMs'!D270</f>
        <v>0</v>
      </c>
      <c r="S292" s="5">
        <f t="shared" si="50"/>
        <v>0</v>
      </c>
      <c r="T292" s="65"/>
      <c r="U292" s="58" t="e">
        <f t="shared" si="47"/>
        <v>#DIV/0!</v>
      </c>
      <c r="V292" s="58" t="e">
        <f t="shared" si="48"/>
        <v>#DIV/0!</v>
      </c>
      <c r="W292" s="174"/>
    </row>
    <row r="293" spans="16:23" ht="16.95" customHeight="1" x14ac:dyDescent="0.35">
      <c r="P293" s="46">
        <v>3</v>
      </c>
      <c r="Q293" s="65" t="s">
        <v>104</v>
      </c>
      <c r="R293" s="55">
        <f>'Specs and Initial PMs'!D271</f>
        <v>0</v>
      </c>
      <c r="S293" s="5">
        <f t="shared" si="50"/>
        <v>0</v>
      </c>
      <c r="U293" s="58" t="e">
        <f t="shared" si="47"/>
        <v>#DIV/0!</v>
      </c>
      <c r="V293" s="58" t="e">
        <f t="shared" si="48"/>
        <v>#DIV/0!</v>
      </c>
      <c r="W293" s="174"/>
    </row>
    <row r="294" spans="16:23" ht="16.95" customHeight="1" x14ac:dyDescent="0.4">
      <c r="P294" s="46">
        <v>4</v>
      </c>
      <c r="Q294" s="65" t="s">
        <v>9</v>
      </c>
      <c r="R294" s="54" t="s">
        <v>190</v>
      </c>
      <c r="S294" s="5">
        <f t="shared" ref="S294:S301" si="51">IF(ISTEXT(B43),$F$5,IF(B43&gt;$F$5,$F$5,B43))</f>
        <v>0</v>
      </c>
      <c r="T294" s="56">
        <f>MEDIAN(S294:S295)</f>
        <v>0</v>
      </c>
      <c r="U294" s="56" t="e">
        <f>T294/$T$296</f>
        <v>#DIV/0!</v>
      </c>
      <c r="V294" s="53" t="str">
        <f>IF(T294&gt;0,IF(T294&lt;$AD$7, "INVALID OD", IF(T294&gt;$AD$8,"INVALID OD", "VALID OD")),"")</f>
        <v/>
      </c>
      <c r="W294" s="174"/>
    </row>
    <row r="295" spans="16:23" ht="16.95" customHeight="1" x14ac:dyDescent="0.4">
      <c r="P295" s="46">
        <v>4</v>
      </c>
      <c r="Q295" s="65" t="s">
        <v>10</v>
      </c>
      <c r="R295" s="54" t="s">
        <v>191</v>
      </c>
      <c r="S295" s="5">
        <f t="shared" si="51"/>
        <v>0</v>
      </c>
      <c r="T295" s="57"/>
      <c r="U295" s="57"/>
      <c r="V295" s="53" t="str">
        <f>IF(T294&gt;0,IF(U294&lt;AD$9, "INVALID ODn", IF(U294&gt;$AD$10,"INVALID ODn", "VALID ODn")),"")</f>
        <v/>
      </c>
      <c r="W295" s="174"/>
    </row>
    <row r="296" spans="16:23" ht="16.95" customHeight="1" x14ac:dyDescent="0.4">
      <c r="P296" s="46">
        <v>4</v>
      </c>
      <c r="Q296" s="65" t="s">
        <v>11</v>
      </c>
      <c r="R296" s="74" t="s">
        <v>192</v>
      </c>
      <c r="S296" s="5">
        <f t="shared" si="51"/>
        <v>0</v>
      </c>
      <c r="T296" s="59">
        <f>MEDIAN(S296:S298)</f>
        <v>0</v>
      </c>
      <c r="U296" s="59" t="e">
        <f>T296/$T$296</f>
        <v>#DIV/0!</v>
      </c>
      <c r="V296" s="53" t="str">
        <f>IF(T296&gt;0, IF(T296&lt;$AE$7, "INVALID OD", IF(T296&gt;$AE$8,"INVALID OD", "VALID OD")), "")</f>
        <v/>
      </c>
      <c r="W296" s="174"/>
    </row>
    <row r="297" spans="16:23" ht="16.95" customHeight="1" x14ac:dyDescent="0.4">
      <c r="P297" s="46">
        <v>4</v>
      </c>
      <c r="Q297" s="65" t="s">
        <v>12</v>
      </c>
      <c r="R297" s="74" t="s">
        <v>193</v>
      </c>
      <c r="S297" s="5">
        <f t="shared" si="51"/>
        <v>0</v>
      </c>
      <c r="T297" s="60"/>
      <c r="U297" s="61"/>
      <c r="V297" s="53" t="str">
        <f>IF(T296&gt;0,IF(U296&lt;1, "INVALID ODn", IF(U296&gt;1,"INVALID ODn", "VALID ODn")),"")</f>
        <v/>
      </c>
      <c r="W297" s="174"/>
    </row>
    <row r="298" spans="16:23" ht="16.95" customHeight="1" x14ac:dyDescent="0.4">
      <c r="P298" s="46">
        <v>4</v>
      </c>
      <c r="Q298" s="65" t="s">
        <v>13</v>
      </c>
      <c r="R298" s="74" t="s">
        <v>194</v>
      </c>
      <c r="S298" s="5">
        <f t="shared" si="51"/>
        <v>0</v>
      </c>
      <c r="T298" s="60"/>
      <c r="U298" s="61"/>
      <c r="V298" s="53"/>
      <c r="W298" s="174"/>
    </row>
    <row r="299" spans="16:23" ht="16.95" customHeight="1" x14ac:dyDescent="0.4">
      <c r="P299" s="46">
        <v>4</v>
      </c>
      <c r="Q299" s="65" t="s">
        <v>14</v>
      </c>
      <c r="R299" s="75" t="s">
        <v>195</v>
      </c>
      <c r="S299" s="5">
        <f t="shared" si="51"/>
        <v>0</v>
      </c>
      <c r="T299" s="62">
        <f>MEDIAN(S299:S301)</f>
        <v>0</v>
      </c>
      <c r="U299" s="62" t="e">
        <f>T299/$T$296</f>
        <v>#DIV/0!</v>
      </c>
      <c r="V299" s="53" t="str">
        <f>IF(T299&gt;0, IF(T299&lt;$AF$7, "INVALID OD", IF(T299&gt;$AF$8,"INVALID OD", "VALID OD")), "")</f>
        <v/>
      </c>
      <c r="W299" s="174"/>
    </row>
    <row r="300" spans="16:23" ht="16.95" customHeight="1" x14ac:dyDescent="0.4">
      <c r="P300" s="46">
        <v>4</v>
      </c>
      <c r="Q300" s="65" t="s">
        <v>15</v>
      </c>
      <c r="R300" s="75" t="s">
        <v>196</v>
      </c>
      <c r="S300" s="5">
        <f t="shared" si="51"/>
        <v>0</v>
      </c>
      <c r="T300" s="60"/>
      <c r="U300" s="61"/>
      <c r="V300" s="53" t="str">
        <f>IF(T299&gt;0,IF(U299&lt;$AF$9, "INVALID ODn", IF(U299&gt;$AF$10,"INVALID ODn", "VALID ODn")),"")</f>
        <v/>
      </c>
      <c r="W300" s="174"/>
    </row>
    <row r="301" spans="16:23" ht="16.95" customHeight="1" x14ac:dyDescent="0.4">
      <c r="P301" s="46">
        <v>4</v>
      </c>
      <c r="Q301" s="65" t="s">
        <v>16</v>
      </c>
      <c r="R301" s="75" t="s">
        <v>197</v>
      </c>
      <c r="S301" s="5">
        <f t="shared" si="51"/>
        <v>0</v>
      </c>
      <c r="T301" s="60"/>
      <c r="U301" s="61"/>
      <c r="V301" s="147"/>
      <c r="W301" s="174"/>
    </row>
    <row r="302" spans="16:23" ht="16.95" customHeight="1" x14ac:dyDescent="0.4">
      <c r="P302" s="46">
        <v>4</v>
      </c>
      <c r="Q302" s="65" t="s">
        <v>17</v>
      </c>
      <c r="R302" s="76" t="s">
        <v>198</v>
      </c>
      <c r="S302" s="5">
        <f t="shared" ref="S302:S309" si="52">IF(ISTEXT(C43),$F$5,IF(C43&gt;$F$5,$F$5,C43))</f>
        <v>0</v>
      </c>
      <c r="T302" s="64">
        <f>MEDIAN(S302:S304)</f>
        <v>0</v>
      </c>
      <c r="U302" s="64" t="e">
        <f>T302/$T$296</f>
        <v>#DIV/0!</v>
      </c>
      <c r="V302" s="53" t="str">
        <f>IF(T302&gt;0, IF(T302&lt;$AG$7, "INVALID OD", IF(T302&gt;$AG$8,"INVALID OD", "VALID OD")), "")</f>
        <v/>
      </c>
      <c r="W302" s="174"/>
    </row>
    <row r="303" spans="16:23" ht="16.95" customHeight="1" x14ac:dyDescent="0.4">
      <c r="P303" s="46">
        <v>4</v>
      </c>
      <c r="Q303" s="65" t="s">
        <v>18</v>
      </c>
      <c r="R303" s="76" t="s">
        <v>199</v>
      </c>
      <c r="S303" s="5">
        <f t="shared" si="52"/>
        <v>0</v>
      </c>
      <c r="T303" s="60"/>
      <c r="U303" s="61"/>
      <c r="V303" s="53" t="str">
        <f>IF(T302&gt;0,IF(U302&lt;$AG$9, "INVALID ODn", IF(U302&gt;$AG$10,"INVALID ODn", "VALID ODn")),"")</f>
        <v/>
      </c>
      <c r="W303" s="174"/>
    </row>
    <row r="304" spans="16:23" ht="16.95" customHeight="1" x14ac:dyDescent="0.4">
      <c r="P304" s="46">
        <v>4</v>
      </c>
      <c r="Q304" s="65" t="s">
        <v>19</v>
      </c>
      <c r="R304" s="76" t="s">
        <v>200</v>
      </c>
      <c r="S304" s="5">
        <f t="shared" si="52"/>
        <v>0</v>
      </c>
      <c r="T304" s="60"/>
      <c r="U304" s="61"/>
      <c r="V304" s="53"/>
      <c r="W304" s="174"/>
    </row>
    <row r="305" spans="16:23" ht="16.95" customHeight="1" x14ac:dyDescent="0.35">
      <c r="P305" s="46">
        <v>4</v>
      </c>
      <c r="Q305" s="65" t="s">
        <v>20</v>
      </c>
      <c r="R305" s="55">
        <f>'Specs and Initial PMs'!D272</f>
        <v>0</v>
      </c>
      <c r="S305" s="5">
        <f t="shared" si="52"/>
        <v>0</v>
      </c>
      <c r="T305" s="55"/>
      <c r="U305" s="58" t="e">
        <f t="shared" ref="U305:U336" si="53">S305/$T$296</f>
        <v>#DIV/0!</v>
      </c>
      <c r="V305" s="58" t="e">
        <f t="shared" ref="V305:V368" si="54">IF(U305&gt;2,"LT","CONFIRM")</f>
        <v>#DIV/0!</v>
      </c>
      <c r="W305" s="174"/>
    </row>
    <row r="306" spans="16:23" ht="16.95" customHeight="1" x14ac:dyDescent="0.35">
      <c r="P306" s="46">
        <v>4</v>
      </c>
      <c r="Q306" s="65" t="s">
        <v>21</v>
      </c>
      <c r="R306" s="55">
        <f>'Specs and Initial PMs'!D273</f>
        <v>0</v>
      </c>
      <c r="S306" s="5">
        <f t="shared" si="52"/>
        <v>0</v>
      </c>
      <c r="T306" s="65"/>
      <c r="U306" s="58" t="e">
        <f t="shared" si="53"/>
        <v>#DIV/0!</v>
      </c>
      <c r="V306" s="58" t="e">
        <f t="shared" si="54"/>
        <v>#DIV/0!</v>
      </c>
      <c r="W306" s="174"/>
    </row>
    <row r="307" spans="16:23" ht="16.95" customHeight="1" x14ac:dyDescent="0.35">
      <c r="P307" s="46">
        <v>4</v>
      </c>
      <c r="Q307" s="65" t="s">
        <v>22</v>
      </c>
      <c r="R307" s="55">
        <f>'Specs and Initial PMs'!D274</f>
        <v>0</v>
      </c>
      <c r="S307" s="5">
        <f t="shared" si="52"/>
        <v>0</v>
      </c>
      <c r="T307" s="65"/>
      <c r="U307" s="58" t="e">
        <f t="shared" si="53"/>
        <v>#DIV/0!</v>
      </c>
      <c r="V307" s="58" t="e">
        <f t="shared" si="54"/>
        <v>#DIV/0!</v>
      </c>
      <c r="W307" s="174"/>
    </row>
    <row r="308" spans="16:23" ht="16.95" customHeight="1" x14ac:dyDescent="0.35">
      <c r="P308" s="46">
        <v>4</v>
      </c>
      <c r="Q308" s="65" t="s">
        <v>23</v>
      </c>
      <c r="R308" s="55">
        <f>'Specs and Initial PMs'!D275</f>
        <v>0</v>
      </c>
      <c r="S308" s="5">
        <f t="shared" si="52"/>
        <v>0</v>
      </c>
      <c r="T308" s="65"/>
      <c r="U308" s="58" t="e">
        <f t="shared" si="53"/>
        <v>#DIV/0!</v>
      </c>
      <c r="V308" s="58" t="e">
        <f t="shared" si="54"/>
        <v>#DIV/0!</v>
      </c>
      <c r="W308" s="174"/>
    </row>
    <row r="309" spans="16:23" ht="16.95" customHeight="1" x14ac:dyDescent="0.35">
      <c r="P309" s="46">
        <v>4</v>
      </c>
      <c r="Q309" s="65" t="s">
        <v>24</v>
      </c>
      <c r="R309" s="55">
        <f>'Specs and Initial PMs'!D276</f>
        <v>0</v>
      </c>
      <c r="S309" s="5">
        <f t="shared" si="52"/>
        <v>0</v>
      </c>
      <c r="T309" s="65"/>
      <c r="U309" s="58" t="e">
        <f t="shared" si="53"/>
        <v>#DIV/0!</v>
      </c>
      <c r="V309" s="58" t="e">
        <f t="shared" si="54"/>
        <v>#DIV/0!</v>
      </c>
      <c r="W309" s="174"/>
    </row>
    <row r="310" spans="16:23" ht="16.95" customHeight="1" x14ac:dyDescent="0.35">
      <c r="P310" s="46">
        <v>4</v>
      </c>
      <c r="Q310" s="65" t="s">
        <v>25</v>
      </c>
      <c r="R310" s="55">
        <f>'Specs and Initial PMs'!D277</f>
        <v>0</v>
      </c>
      <c r="S310" s="5">
        <f t="shared" ref="S310:S317" si="55">IF(ISTEXT(D43),$F$5,IF(D43&gt;$F$5,$F$5,D43))</f>
        <v>0</v>
      </c>
      <c r="T310" s="5"/>
      <c r="U310" s="58" t="e">
        <f t="shared" si="53"/>
        <v>#DIV/0!</v>
      </c>
      <c r="V310" s="58" t="e">
        <f t="shared" si="54"/>
        <v>#DIV/0!</v>
      </c>
      <c r="W310" s="174"/>
    </row>
    <row r="311" spans="16:23" ht="16.95" customHeight="1" x14ac:dyDescent="0.35">
      <c r="P311" s="46">
        <v>4</v>
      </c>
      <c r="Q311" s="65" t="s">
        <v>26</v>
      </c>
      <c r="R311" s="55">
        <f>'Specs and Initial PMs'!D278</f>
        <v>0</v>
      </c>
      <c r="S311" s="5">
        <f t="shared" si="55"/>
        <v>0</v>
      </c>
      <c r="T311" s="5"/>
      <c r="U311" s="58" t="e">
        <f t="shared" si="53"/>
        <v>#DIV/0!</v>
      </c>
      <c r="V311" s="58" t="e">
        <f t="shared" si="54"/>
        <v>#DIV/0!</v>
      </c>
      <c r="W311" s="174"/>
    </row>
    <row r="312" spans="16:23" ht="16.95" customHeight="1" x14ac:dyDescent="0.35">
      <c r="P312" s="46">
        <v>4</v>
      </c>
      <c r="Q312" s="65" t="s">
        <v>27</v>
      </c>
      <c r="R312" s="55">
        <f>'Specs and Initial PMs'!D279</f>
        <v>0</v>
      </c>
      <c r="S312" s="5">
        <f t="shared" si="55"/>
        <v>0</v>
      </c>
      <c r="T312" s="5"/>
      <c r="U312" s="58" t="e">
        <f t="shared" si="53"/>
        <v>#DIV/0!</v>
      </c>
      <c r="V312" s="58" t="e">
        <f t="shared" si="54"/>
        <v>#DIV/0!</v>
      </c>
      <c r="W312" s="174"/>
    </row>
    <row r="313" spans="16:23" ht="16.95" customHeight="1" x14ac:dyDescent="0.35">
      <c r="P313" s="46">
        <v>4</v>
      </c>
      <c r="Q313" s="65" t="s">
        <v>28</v>
      </c>
      <c r="R313" s="55">
        <f>'Specs and Initial PMs'!D280</f>
        <v>0</v>
      </c>
      <c r="S313" s="5">
        <f t="shared" si="55"/>
        <v>0</v>
      </c>
      <c r="T313" s="5"/>
      <c r="U313" s="58" t="e">
        <f t="shared" si="53"/>
        <v>#DIV/0!</v>
      </c>
      <c r="V313" s="58" t="e">
        <f t="shared" si="54"/>
        <v>#DIV/0!</v>
      </c>
      <c r="W313" s="174"/>
    </row>
    <row r="314" spans="16:23" ht="16.95" customHeight="1" x14ac:dyDescent="0.35">
      <c r="P314" s="46">
        <v>4</v>
      </c>
      <c r="Q314" s="65" t="s">
        <v>29</v>
      </c>
      <c r="R314" s="55">
        <f>'Specs and Initial PMs'!D281</f>
        <v>0</v>
      </c>
      <c r="S314" s="5">
        <f t="shared" si="55"/>
        <v>0</v>
      </c>
      <c r="T314" s="5"/>
      <c r="U314" s="58" t="e">
        <f t="shared" si="53"/>
        <v>#DIV/0!</v>
      </c>
      <c r="V314" s="58" t="e">
        <f t="shared" si="54"/>
        <v>#DIV/0!</v>
      </c>
      <c r="W314" s="174"/>
    </row>
    <row r="315" spans="16:23" ht="16.95" customHeight="1" x14ac:dyDescent="0.35">
      <c r="P315" s="46">
        <v>4</v>
      </c>
      <c r="Q315" s="65" t="s">
        <v>30</v>
      </c>
      <c r="R315" s="55">
        <f>'Specs and Initial PMs'!D282</f>
        <v>0</v>
      </c>
      <c r="S315" s="5">
        <f t="shared" si="55"/>
        <v>0</v>
      </c>
      <c r="T315" s="5"/>
      <c r="U315" s="58" t="e">
        <f t="shared" si="53"/>
        <v>#DIV/0!</v>
      </c>
      <c r="V315" s="58" t="e">
        <f t="shared" si="54"/>
        <v>#DIV/0!</v>
      </c>
      <c r="W315" s="174"/>
    </row>
    <row r="316" spans="16:23" ht="16.95" customHeight="1" x14ac:dyDescent="0.35">
      <c r="P316" s="46">
        <v>4</v>
      </c>
      <c r="Q316" s="65" t="s">
        <v>31</v>
      </c>
      <c r="R316" s="55">
        <f>'Specs and Initial PMs'!D283</f>
        <v>0</v>
      </c>
      <c r="S316" s="5">
        <f t="shared" si="55"/>
        <v>0</v>
      </c>
      <c r="T316" s="5"/>
      <c r="U316" s="58" t="e">
        <f t="shared" si="53"/>
        <v>#DIV/0!</v>
      </c>
      <c r="V316" s="58" t="e">
        <f t="shared" si="54"/>
        <v>#DIV/0!</v>
      </c>
      <c r="W316" s="174"/>
    </row>
    <row r="317" spans="16:23" ht="16.95" customHeight="1" x14ac:dyDescent="0.35">
      <c r="P317" s="46">
        <v>4</v>
      </c>
      <c r="Q317" s="65" t="s">
        <v>32</v>
      </c>
      <c r="R317" s="55">
        <f>'Specs and Initial PMs'!D284</f>
        <v>0</v>
      </c>
      <c r="S317" s="5">
        <f t="shared" si="55"/>
        <v>0</v>
      </c>
      <c r="T317" s="5"/>
      <c r="U317" s="58" t="e">
        <f t="shared" si="53"/>
        <v>#DIV/0!</v>
      </c>
      <c r="V317" s="58" t="e">
        <f t="shared" si="54"/>
        <v>#DIV/0!</v>
      </c>
      <c r="W317" s="174"/>
    </row>
    <row r="318" spans="16:23" ht="16.95" customHeight="1" x14ac:dyDescent="0.35">
      <c r="P318" s="46">
        <v>4</v>
      </c>
      <c r="Q318" s="65" t="s">
        <v>33</v>
      </c>
      <c r="R318" s="55">
        <f>'Specs and Initial PMs'!D285</f>
        <v>0</v>
      </c>
      <c r="S318" s="5">
        <f t="shared" ref="S318:S325" si="56">IF(ISTEXT(E43),$F$5,IF(E43&gt;$F$5,$F$5,E43))</f>
        <v>0</v>
      </c>
      <c r="T318" s="5"/>
      <c r="U318" s="58" t="e">
        <f t="shared" si="53"/>
        <v>#DIV/0!</v>
      </c>
      <c r="V318" s="58" t="e">
        <f t="shared" si="54"/>
        <v>#DIV/0!</v>
      </c>
      <c r="W318" s="174"/>
    </row>
    <row r="319" spans="16:23" ht="16.95" customHeight="1" x14ac:dyDescent="0.35">
      <c r="P319" s="46">
        <v>4</v>
      </c>
      <c r="Q319" s="65" t="s">
        <v>34</v>
      </c>
      <c r="R319" s="55">
        <f>'Specs and Initial PMs'!D286</f>
        <v>0</v>
      </c>
      <c r="S319" s="5">
        <f t="shared" si="56"/>
        <v>0</v>
      </c>
      <c r="T319" s="5"/>
      <c r="U319" s="58" t="e">
        <f t="shared" si="53"/>
        <v>#DIV/0!</v>
      </c>
      <c r="V319" s="58" t="e">
        <f t="shared" si="54"/>
        <v>#DIV/0!</v>
      </c>
      <c r="W319" s="174"/>
    </row>
    <row r="320" spans="16:23" ht="16.95" customHeight="1" x14ac:dyDescent="0.35">
      <c r="P320" s="46">
        <v>4</v>
      </c>
      <c r="Q320" s="65" t="s">
        <v>35</v>
      </c>
      <c r="R320" s="55">
        <f>'Specs and Initial PMs'!D287</f>
        <v>0</v>
      </c>
      <c r="S320" s="5">
        <f t="shared" si="56"/>
        <v>0</v>
      </c>
      <c r="T320" s="5"/>
      <c r="U320" s="58" t="e">
        <f t="shared" si="53"/>
        <v>#DIV/0!</v>
      </c>
      <c r="V320" s="58" t="e">
        <f t="shared" si="54"/>
        <v>#DIV/0!</v>
      </c>
      <c r="W320" s="174"/>
    </row>
    <row r="321" spans="16:23" ht="16.95" customHeight="1" x14ac:dyDescent="0.35">
      <c r="P321" s="46">
        <v>4</v>
      </c>
      <c r="Q321" s="65" t="s">
        <v>36</v>
      </c>
      <c r="R321" s="55">
        <f>'Specs and Initial PMs'!D288</f>
        <v>0</v>
      </c>
      <c r="S321" s="5">
        <f t="shared" si="56"/>
        <v>0</v>
      </c>
      <c r="T321" s="5"/>
      <c r="U321" s="58" t="e">
        <f t="shared" si="53"/>
        <v>#DIV/0!</v>
      </c>
      <c r="V321" s="58" t="e">
        <f t="shared" si="54"/>
        <v>#DIV/0!</v>
      </c>
      <c r="W321" s="174"/>
    </row>
    <row r="322" spans="16:23" ht="16.95" customHeight="1" x14ac:dyDescent="0.35">
      <c r="P322" s="46">
        <v>4</v>
      </c>
      <c r="Q322" s="65" t="s">
        <v>37</v>
      </c>
      <c r="R322" s="55">
        <f>'Specs and Initial PMs'!D289</f>
        <v>0</v>
      </c>
      <c r="S322" s="5">
        <f t="shared" si="56"/>
        <v>0</v>
      </c>
      <c r="T322" s="5"/>
      <c r="U322" s="58" t="e">
        <f t="shared" si="53"/>
        <v>#DIV/0!</v>
      </c>
      <c r="V322" s="58" t="e">
        <f t="shared" si="54"/>
        <v>#DIV/0!</v>
      </c>
      <c r="W322" s="174"/>
    </row>
    <row r="323" spans="16:23" ht="16.95" customHeight="1" x14ac:dyDescent="0.35">
      <c r="P323" s="46">
        <v>4</v>
      </c>
      <c r="Q323" s="65" t="s">
        <v>38</v>
      </c>
      <c r="R323" s="55">
        <f>'Specs and Initial PMs'!D290</f>
        <v>0</v>
      </c>
      <c r="S323" s="5">
        <f t="shared" si="56"/>
        <v>0</v>
      </c>
      <c r="T323" s="5"/>
      <c r="U323" s="58" t="e">
        <f t="shared" si="53"/>
        <v>#DIV/0!</v>
      </c>
      <c r="V323" s="58" t="e">
        <f t="shared" si="54"/>
        <v>#DIV/0!</v>
      </c>
      <c r="W323" s="174"/>
    </row>
    <row r="324" spans="16:23" ht="16.95" customHeight="1" x14ac:dyDescent="0.35">
      <c r="P324" s="46">
        <v>4</v>
      </c>
      <c r="Q324" s="65" t="s">
        <v>39</v>
      </c>
      <c r="R324" s="55">
        <f>'Specs and Initial PMs'!D291</f>
        <v>0</v>
      </c>
      <c r="S324" s="5">
        <f t="shared" si="56"/>
        <v>0</v>
      </c>
      <c r="T324" s="5"/>
      <c r="U324" s="58" t="e">
        <f t="shared" si="53"/>
        <v>#DIV/0!</v>
      </c>
      <c r="V324" s="58" t="e">
        <f t="shared" si="54"/>
        <v>#DIV/0!</v>
      </c>
      <c r="W324" s="174"/>
    </row>
    <row r="325" spans="16:23" ht="16.95" customHeight="1" x14ac:dyDescent="0.35">
      <c r="P325" s="46">
        <v>4</v>
      </c>
      <c r="Q325" s="65" t="s">
        <v>40</v>
      </c>
      <c r="R325" s="55">
        <f>'Specs and Initial PMs'!D292</f>
        <v>0</v>
      </c>
      <c r="S325" s="5">
        <f t="shared" si="56"/>
        <v>0</v>
      </c>
      <c r="T325" s="5"/>
      <c r="U325" s="58" t="e">
        <f t="shared" si="53"/>
        <v>#DIV/0!</v>
      </c>
      <c r="V325" s="58" t="e">
        <f t="shared" si="54"/>
        <v>#DIV/0!</v>
      </c>
      <c r="W325" s="174"/>
    </row>
    <row r="326" spans="16:23" ht="16.95" customHeight="1" x14ac:dyDescent="0.35">
      <c r="P326" s="46">
        <v>4</v>
      </c>
      <c r="Q326" s="65" t="s">
        <v>41</v>
      </c>
      <c r="R326" s="55">
        <f>'Specs and Initial PMs'!D293</f>
        <v>0</v>
      </c>
      <c r="S326" s="5">
        <f t="shared" ref="S326:S333" si="57">IF(ISTEXT(F43),$F$5,IF(F43&gt;$F$5,$F$5,F43))</f>
        <v>0</v>
      </c>
      <c r="T326" s="5"/>
      <c r="U326" s="58" t="e">
        <f t="shared" si="53"/>
        <v>#DIV/0!</v>
      </c>
      <c r="V326" s="58" t="e">
        <f t="shared" si="54"/>
        <v>#DIV/0!</v>
      </c>
      <c r="W326" s="174"/>
    </row>
    <row r="327" spans="16:23" ht="16.95" customHeight="1" x14ac:dyDescent="0.35">
      <c r="P327" s="46">
        <v>4</v>
      </c>
      <c r="Q327" s="65" t="s">
        <v>42</v>
      </c>
      <c r="R327" s="55">
        <f>'Specs and Initial PMs'!D294</f>
        <v>0</v>
      </c>
      <c r="S327" s="5">
        <f t="shared" si="57"/>
        <v>0</v>
      </c>
      <c r="T327" s="5"/>
      <c r="U327" s="58" t="e">
        <f t="shared" si="53"/>
        <v>#DIV/0!</v>
      </c>
      <c r="V327" s="58" t="e">
        <f t="shared" si="54"/>
        <v>#DIV/0!</v>
      </c>
      <c r="W327" s="174"/>
    </row>
    <row r="328" spans="16:23" ht="16.95" customHeight="1" x14ac:dyDescent="0.35">
      <c r="P328" s="46">
        <v>4</v>
      </c>
      <c r="Q328" s="65" t="s">
        <v>43</v>
      </c>
      <c r="R328" s="55">
        <f>'Specs and Initial PMs'!D295</f>
        <v>0</v>
      </c>
      <c r="S328" s="5">
        <f t="shared" si="57"/>
        <v>0</v>
      </c>
      <c r="T328" s="5"/>
      <c r="U328" s="58" t="e">
        <f t="shared" si="53"/>
        <v>#DIV/0!</v>
      </c>
      <c r="V328" s="58" t="e">
        <f t="shared" si="54"/>
        <v>#DIV/0!</v>
      </c>
      <c r="W328" s="174"/>
    </row>
    <row r="329" spans="16:23" ht="16.95" customHeight="1" x14ac:dyDescent="0.35">
      <c r="P329" s="46">
        <v>4</v>
      </c>
      <c r="Q329" s="65" t="s">
        <v>44</v>
      </c>
      <c r="R329" s="55">
        <f>'Specs and Initial PMs'!D296</f>
        <v>0</v>
      </c>
      <c r="S329" s="5">
        <f t="shared" si="57"/>
        <v>0</v>
      </c>
      <c r="T329" s="5"/>
      <c r="U329" s="58" t="e">
        <f t="shared" si="53"/>
        <v>#DIV/0!</v>
      </c>
      <c r="V329" s="58" t="e">
        <f t="shared" si="54"/>
        <v>#DIV/0!</v>
      </c>
      <c r="W329" s="174"/>
    </row>
    <row r="330" spans="16:23" ht="16.95" customHeight="1" x14ac:dyDescent="0.35">
      <c r="P330" s="46">
        <v>4</v>
      </c>
      <c r="Q330" s="65" t="s">
        <v>45</v>
      </c>
      <c r="R330" s="55">
        <f>'Specs and Initial PMs'!D297</f>
        <v>0</v>
      </c>
      <c r="S330" s="5">
        <f t="shared" si="57"/>
        <v>0</v>
      </c>
      <c r="T330" s="5"/>
      <c r="U330" s="58" t="e">
        <f t="shared" si="53"/>
        <v>#DIV/0!</v>
      </c>
      <c r="V330" s="58" t="e">
        <f t="shared" si="54"/>
        <v>#DIV/0!</v>
      </c>
      <c r="W330" s="174"/>
    </row>
    <row r="331" spans="16:23" ht="16.95" customHeight="1" x14ac:dyDescent="0.35">
      <c r="P331" s="46">
        <v>4</v>
      </c>
      <c r="Q331" s="65" t="s">
        <v>46</v>
      </c>
      <c r="R331" s="55">
        <f>'Specs and Initial PMs'!D298</f>
        <v>0</v>
      </c>
      <c r="S331" s="5">
        <f t="shared" si="57"/>
        <v>0</v>
      </c>
      <c r="T331" s="5"/>
      <c r="U331" s="58" t="e">
        <f t="shared" si="53"/>
        <v>#DIV/0!</v>
      </c>
      <c r="V331" s="58" t="e">
        <f t="shared" si="54"/>
        <v>#DIV/0!</v>
      </c>
      <c r="W331" s="174"/>
    </row>
    <row r="332" spans="16:23" ht="16.95" customHeight="1" x14ac:dyDescent="0.35">
      <c r="P332" s="46">
        <v>4</v>
      </c>
      <c r="Q332" s="65" t="s">
        <v>47</v>
      </c>
      <c r="R332" s="55">
        <f>'Specs and Initial PMs'!D299</f>
        <v>0</v>
      </c>
      <c r="S332" s="5">
        <f t="shared" si="57"/>
        <v>0</v>
      </c>
      <c r="T332" s="5"/>
      <c r="U332" s="58" t="e">
        <f t="shared" si="53"/>
        <v>#DIV/0!</v>
      </c>
      <c r="V332" s="58" t="e">
        <f t="shared" si="54"/>
        <v>#DIV/0!</v>
      </c>
      <c r="W332" s="174"/>
    </row>
    <row r="333" spans="16:23" ht="16.95" customHeight="1" x14ac:dyDescent="0.35">
      <c r="P333" s="46">
        <v>4</v>
      </c>
      <c r="Q333" s="65" t="s">
        <v>48</v>
      </c>
      <c r="R333" s="55">
        <f>'Specs and Initial PMs'!D300</f>
        <v>0</v>
      </c>
      <c r="S333" s="5">
        <f t="shared" si="57"/>
        <v>0</v>
      </c>
      <c r="T333" s="5"/>
      <c r="U333" s="58" t="e">
        <f t="shared" si="53"/>
        <v>#DIV/0!</v>
      </c>
      <c r="V333" s="58" t="e">
        <f t="shared" si="54"/>
        <v>#DIV/0!</v>
      </c>
      <c r="W333" s="174"/>
    </row>
    <row r="334" spans="16:23" ht="16.95" customHeight="1" x14ac:dyDescent="0.35">
      <c r="P334" s="46">
        <v>4</v>
      </c>
      <c r="Q334" s="65" t="s">
        <v>49</v>
      </c>
      <c r="R334" s="55">
        <f>'Specs and Initial PMs'!D301</f>
        <v>0</v>
      </c>
      <c r="S334" s="5">
        <f t="shared" ref="S334:S341" si="58">IF(ISTEXT(G43),$F$5,IF(G43&gt;$F$5,$F$5,G43))</f>
        <v>0</v>
      </c>
      <c r="T334" s="5"/>
      <c r="U334" s="58" t="e">
        <f t="shared" si="53"/>
        <v>#DIV/0!</v>
      </c>
      <c r="V334" s="58" t="e">
        <f t="shared" si="54"/>
        <v>#DIV/0!</v>
      </c>
      <c r="W334" s="174"/>
    </row>
    <row r="335" spans="16:23" ht="16.95" customHeight="1" x14ac:dyDescent="0.35">
      <c r="P335" s="46">
        <v>4</v>
      </c>
      <c r="Q335" s="65" t="s">
        <v>50</v>
      </c>
      <c r="R335" s="55">
        <f>'Specs and Initial PMs'!D302</f>
        <v>0</v>
      </c>
      <c r="S335" s="5">
        <f t="shared" si="58"/>
        <v>0</v>
      </c>
      <c r="T335" s="5"/>
      <c r="U335" s="58" t="e">
        <f t="shared" si="53"/>
        <v>#DIV/0!</v>
      </c>
      <c r="V335" s="58" t="e">
        <f t="shared" si="54"/>
        <v>#DIV/0!</v>
      </c>
      <c r="W335" s="174"/>
    </row>
    <row r="336" spans="16:23" ht="16.95" customHeight="1" x14ac:dyDescent="0.35">
      <c r="P336" s="46">
        <v>4</v>
      </c>
      <c r="Q336" s="65" t="s">
        <v>51</v>
      </c>
      <c r="R336" s="55">
        <f>'Specs and Initial PMs'!D303</f>
        <v>0</v>
      </c>
      <c r="S336" s="5">
        <f t="shared" si="58"/>
        <v>0</v>
      </c>
      <c r="T336" s="5"/>
      <c r="U336" s="58" t="e">
        <f t="shared" si="53"/>
        <v>#DIV/0!</v>
      </c>
      <c r="V336" s="58" t="e">
        <f t="shared" si="54"/>
        <v>#DIV/0!</v>
      </c>
      <c r="W336" s="174"/>
    </row>
    <row r="337" spans="16:23" ht="16.95" customHeight="1" x14ac:dyDescent="0.35">
      <c r="P337" s="46">
        <v>4</v>
      </c>
      <c r="Q337" s="65" t="s">
        <v>52</v>
      </c>
      <c r="R337" s="55">
        <f>'Specs and Initial PMs'!D304</f>
        <v>0</v>
      </c>
      <c r="S337" s="5">
        <f t="shared" si="58"/>
        <v>0</v>
      </c>
      <c r="T337" s="5"/>
      <c r="U337" s="58" t="e">
        <f t="shared" ref="U337:U368" si="59">S337/$T$296</f>
        <v>#DIV/0!</v>
      </c>
      <c r="V337" s="58" t="e">
        <f t="shared" si="54"/>
        <v>#DIV/0!</v>
      </c>
      <c r="W337" s="174"/>
    </row>
    <row r="338" spans="16:23" ht="16.95" customHeight="1" x14ac:dyDescent="0.35">
      <c r="P338" s="46">
        <v>4</v>
      </c>
      <c r="Q338" s="65" t="s">
        <v>53</v>
      </c>
      <c r="R338" s="55">
        <f>'Specs and Initial PMs'!D305</f>
        <v>0</v>
      </c>
      <c r="S338" s="5">
        <f t="shared" si="58"/>
        <v>0</v>
      </c>
      <c r="T338" s="5"/>
      <c r="U338" s="58" t="e">
        <f t="shared" si="59"/>
        <v>#DIV/0!</v>
      </c>
      <c r="V338" s="58" t="e">
        <f t="shared" si="54"/>
        <v>#DIV/0!</v>
      </c>
      <c r="W338" s="174"/>
    </row>
    <row r="339" spans="16:23" ht="16.95" customHeight="1" x14ac:dyDescent="0.35">
      <c r="P339" s="46">
        <v>4</v>
      </c>
      <c r="Q339" s="65" t="s">
        <v>54</v>
      </c>
      <c r="R339" s="55">
        <f>'Specs and Initial PMs'!D306</f>
        <v>0</v>
      </c>
      <c r="S339" s="5">
        <f t="shared" si="58"/>
        <v>0</v>
      </c>
      <c r="T339" s="5"/>
      <c r="U339" s="58" t="e">
        <f t="shared" si="59"/>
        <v>#DIV/0!</v>
      </c>
      <c r="V339" s="58" t="e">
        <f t="shared" si="54"/>
        <v>#DIV/0!</v>
      </c>
      <c r="W339" s="174"/>
    </row>
    <row r="340" spans="16:23" ht="16.95" customHeight="1" x14ac:dyDescent="0.35">
      <c r="P340" s="46">
        <v>4</v>
      </c>
      <c r="Q340" s="65" t="s">
        <v>55</v>
      </c>
      <c r="R340" s="55">
        <f>'Specs and Initial PMs'!D307</f>
        <v>0</v>
      </c>
      <c r="S340" s="5">
        <f t="shared" si="58"/>
        <v>0</v>
      </c>
      <c r="T340" s="5"/>
      <c r="U340" s="58" t="e">
        <f t="shared" si="59"/>
        <v>#DIV/0!</v>
      </c>
      <c r="V340" s="58" t="e">
        <f t="shared" si="54"/>
        <v>#DIV/0!</v>
      </c>
      <c r="W340" s="174"/>
    </row>
    <row r="341" spans="16:23" ht="16.95" customHeight="1" x14ac:dyDescent="0.35">
      <c r="P341" s="46">
        <v>4</v>
      </c>
      <c r="Q341" s="65" t="s">
        <v>56</v>
      </c>
      <c r="R341" s="55">
        <f>'Specs and Initial PMs'!D308</f>
        <v>0</v>
      </c>
      <c r="S341" s="5">
        <f t="shared" si="58"/>
        <v>0</v>
      </c>
      <c r="T341" s="5"/>
      <c r="U341" s="58" t="e">
        <f t="shared" si="59"/>
        <v>#DIV/0!</v>
      </c>
      <c r="V341" s="58" t="e">
        <f t="shared" si="54"/>
        <v>#DIV/0!</v>
      </c>
      <c r="W341" s="174"/>
    </row>
    <row r="342" spans="16:23" ht="16.95" customHeight="1" x14ac:dyDescent="0.35">
      <c r="P342" s="46">
        <v>4</v>
      </c>
      <c r="Q342" s="65" t="s">
        <v>57</v>
      </c>
      <c r="R342" s="55">
        <f>'Specs and Initial PMs'!D309</f>
        <v>0</v>
      </c>
      <c r="S342" s="5">
        <f t="shared" ref="S342:S349" si="60">IF(ISTEXT(H43),$F$5,IF(H43&gt;$F$5,$F$5,H43))</f>
        <v>0</v>
      </c>
      <c r="T342" s="5"/>
      <c r="U342" s="58" t="e">
        <f t="shared" si="59"/>
        <v>#DIV/0!</v>
      </c>
      <c r="V342" s="58" t="e">
        <f t="shared" si="54"/>
        <v>#DIV/0!</v>
      </c>
      <c r="W342" s="174"/>
    </row>
    <row r="343" spans="16:23" ht="16.95" customHeight="1" x14ac:dyDescent="0.35">
      <c r="P343" s="46">
        <v>4</v>
      </c>
      <c r="Q343" s="65" t="s">
        <v>58</v>
      </c>
      <c r="R343" s="55">
        <f>'Specs and Initial PMs'!D310</f>
        <v>0</v>
      </c>
      <c r="S343" s="5">
        <f t="shared" si="60"/>
        <v>0</v>
      </c>
      <c r="T343" s="5"/>
      <c r="U343" s="58" t="e">
        <f t="shared" si="59"/>
        <v>#DIV/0!</v>
      </c>
      <c r="V343" s="58" t="e">
        <f t="shared" si="54"/>
        <v>#DIV/0!</v>
      </c>
      <c r="W343" s="174"/>
    </row>
    <row r="344" spans="16:23" ht="16.95" customHeight="1" x14ac:dyDescent="0.35">
      <c r="P344" s="46">
        <v>4</v>
      </c>
      <c r="Q344" s="65" t="s">
        <v>59</v>
      </c>
      <c r="R344" s="55">
        <f>'Specs and Initial PMs'!D311</f>
        <v>0</v>
      </c>
      <c r="S344" s="5">
        <f t="shared" si="60"/>
        <v>0</v>
      </c>
      <c r="T344" s="5"/>
      <c r="U344" s="58" t="e">
        <f t="shared" si="59"/>
        <v>#DIV/0!</v>
      </c>
      <c r="V344" s="58" t="e">
        <f t="shared" si="54"/>
        <v>#DIV/0!</v>
      </c>
      <c r="W344" s="174"/>
    </row>
    <row r="345" spans="16:23" ht="16.95" customHeight="1" x14ac:dyDescent="0.35">
      <c r="P345" s="46">
        <v>4</v>
      </c>
      <c r="Q345" s="65" t="s">
        <v>60</v>
      </c>
      <c r="R345" s="55">
        <f>'Specs and Initial PMs'!D312</f>
        <v>0</v>
      </c>
      <c r="S345" s="5">
        <f t="shared" si="60"/>
        <v>0</v>
      </c>
      <c r="T345" s="5"/>
      <c r="U345" s="58" t="e">
        <f t="shared" si="59"/>
        <v>#DIV/0!</v>
      </c>
      <c r="V345" s="58" t="e">
        <f t="shared" si="54"/>
        <v>#DIV/0!</v>
      </c>
      <c r="W345" s="174"/>
    </row>
    <row r="346" spans="16:23" ht="16.95" customHeight="1" x14ac:dyDescent="0.35">
      <c r="P346" s="46">
        <v>4</v>
      </c>
      <c r="Q346" s="65" t="s">
        <v>61</v>
      </c>
      <c r="R346" s="55">
        <f>'Specs and Initial PMs'!D313</f>
        <v>0</v>
      </c>
      <c r="S346" s="5">
        <f t="shared" si="60"/>
        <v>0</v>
      </c>
      <c r="T346" s="5"/>
      <c r="U346" s="58" t="e">
        <f t="shared" si="59"/>
        <v>#DIV/0!</v>
      </c>
      <c r="V346" s="58" t="e">
        <f t="shared" si="54"/>
        <v>#DIV/0!</v>
      </c>
      <c r="W346" s="174"/>
    </row>
    <row r="347" spans="16:23" ht="16.95" customHeight="1" x14ac:dyDescent="0.35">
      <c r="P347" s="46">
        <v>4</v>
      </c>
      <c r="Q347" s="65" t="s">
        <v>62</v>
      </c>
      <c r="R347" s="55">
        <f>'Specs and Initial PMs'!D314</f>
        <v>0</v>
      </c>
      <c r="S347" s="5">
        <f t="shared" si="60"/>
        <v>0</v>
      </c>
      <c r="T347" s="5"/>
      <c r="U347" s="58" t="e">
        <f t="shared" si="59"/>
        <v>#DIV/0!</v>
      </c>
      <c r="V347" s="58" t="e">
        <f t="shared" si="54"/>
        <v>#DIV/0!</v>
      </c>
      <c r="W347" s="174"/>
    </row>
    <row r="348" spans="16:23" ht="16.95" customHeight="1" x14ac:dyDescent="0.35">
      <c r="P348" s="46">
        <v>4</v>
      </c>
      <c r="Q348" s="65" t="s">
        <v>63</v>
      </c>
      <c r="R348" s="55">
        <f>'Specs and Initial PMs'!D315</f>
        <v>0</v>
      </c>
      <c r="S348" s="5">
        <f t="shared" si="60"/>
        <v>0</v>
      </c>
      <c r="T348" s="5"/>
      <c r="U348" s="58" t="e">
        <f t="shared" si="59"/>
        <v>#DIV/0!</v>
      </c>
      <c r="V348" s="58" t="e">
        <f t="shared" si="54"/>
        <v>#DIV/0!</v>
      </c>
      <c r="W348" s="174"/>
    </row>
    <row r="349" spans="16:23" ht="16.95" customHeight="1" x14ac:dyDescent="0.35">
      <c r="P349" s="46">
        <v>4</v>
      </c>
      <c r="Q349" s="65" t="s">
        <v>64</v>
      </c>
      <c r="R349" s="55">
        <f>'Specs and Initial PMs'!D316</f>
        <v>0</v>
      </c>
      <c r="S349" s="5">
        <f t="shared" si="60"/>
        <v>0</v>
      </c>
      <c r="T349" s="5"/>
      <c r="U349" s="58" t="e">
        <f t="shared" si="59"/>
        <v>#DIV/0!</v>
      </c>
      <c r="V349" s="58" t="e">
        <f t="shared" si="54"/>
        <v>#DIV/0!</v>
      </c>
      <c r="W349" s="174"/>
    </row>
    <row r="350" spans="16:23" ht="16.95" customHeight="1" x14ac:dyDescent="0.35">
      <c r="P350" s="46">
        <v>4</v>
      </c>
      <c r="Q350" s="65" t="s">
        <v>65</v>
      </c>
      <c r="R350" s="55">
        <f>'Specs and Initial PMs'!D317</f>
        <v>0</v>
      </c>
      <c r="S350" s="5">
        <f t="shared" ref="S350:S357" si="61">IF(ISTEXT(I43),$F$5,IF(I43&gt;$F$5,$F$5,I43))</f>
        <v>0</v>
      </c>
      <c r="T350" s="5"/>
      <c r="U350" s="58" t="e">
        <f t="shared" si="59"/>
        <v>#DIV/0!</v>
      </c>
      <c r="V350" s="58" t="e">
        <f t="shared" si="54"/>
        <v>#DIV/0!</v>
      </c>
      <c r="W350" s="174"/>
    </row>
    <row r="351" spans="16:23" ht="16.95" customHeight="1" x14ac:dyDescent="0.35">
      <c r="P351" s="46">
        <v>4</v>
      </c>
      <c r="Q351" s="65" t="s">
        <v>66</v>
      </c>
      <c r="R351" s="55">
        <f>'Specs and Initial PMs'!D318</f>
        <v>0</v>
      </c>
      <c r="S351" s="5">
        <f t="shared" si="61"/>
        <v>0</v>
      </c>
      <c r="T351" s="5"/>
      <c r="U351" s="58" t="e">
        <f t="shared" si="59"/>
        <v>#DIV/0!</v>
      </c>
      <c r="V351" s="58" t="e">
        <f t="shared" si="54"/>
        <v>#DIV/0!</v>
      </c>
      <c r="W351" s="174"/>
    </row>
    <row r="352" spans="16:23" ht="16.95" customHeight="1" x14ac:dyDescent="0.35">
      <c r="P352" s="46">
        <v>4</v>
      </c>
      <c r="Q352" s="65" t="s">
        <v>67</v>
      </c>
      <c r="R352" s="55">
        <f>'Specs and Initial PMs'!D319</f>
        <v>0</v>
      </c>
      <c r="S352" s="5">
        <f t="shared" si="61"/>
        <v>0</v>
      </c>
      <c r="T352" s="5"/>
      <c r="U352" s="58" t="e">
        <f t="shared" si="59"/>
        <v>#DIV/0!</v>
      </c>
      <c r="V352" s="58" t="e">
        <f t="shared" si="54"/>
        <v>#DIV/0!</v>
      </c>
      <c r="W352" s="174"/>
    </row>
    <row r="353" spans="16:23" ht="16.95" customHeight="1" x14ac:dyDescent="0.35">
      <c r="P353" s="46">
        <v>4</v>
      </c>
      <c r="Q353" s="65" t="s">
        <v>68</v>
      </c>
      <c r="R353" s="55">
        <f>'Specs and Initial PMs'!D320</f>
        <v>0</v>
      </c>
      <c r="S353" s="5">
        <f t="shared" si="61"/>
        <v>0</v>
      </c>
      <c r="T353" s="5"/>
      <c r="U353" s="58" t="e">
        <f t="shared" si="59"/>
        <v>#DIV/0!</v>
      </c>
      <c r="V353" s="58" t="e">
        <f t="shared" si="54"/>
        <v>#DIV/0!</v>
      </c>
      <c r="W353" s="174"/>
    </row>
    <row r="354" spans="16:23" ht="16.95" customHeight="1" x14ac:dyDescent="0.35">
      <c r="P354" s="46">
        <v>4</v>
      </c>
      <c r="Q354" s="65" t="s">
        <v>69</v>
      </c>
      <c r="R354" s="55">
        <f>'Specs and Initial PMs'!D321</f>
        <v>0</v>
      </c>
      <c r="S354" s="5">
        <f t="shared" si="61"/>
        <v>0</v>
      </c>
      <c r="T354" s="5"/>
      <c r="U354" s="58" t="e">
        <f t="shared" si="59"/>
        <v>#DIV/0!</v>
      </c>
      <c r="V354" s="58" t="e">
        <f t="shared" si="54"/>
        <v>#DIV/0!</v>
      </c>
      <c r="W354" s="174"/>
    </row>
    <row r="355" spans="16:23" ht="16.95" customHeight="1" x14ac:dyDescent="0.35">
      <c r="P355" s="46">
        <v>4</v>
      </c>
      <c r="Q355" s="65" t="s">
        <v>70</v>
      </c>
      <c r="R355" s="55">
        <f>'Specs and Initial PMs'!D322</f>
        <v>0</v>
      </c>
      <c r="S355" s="5">
        <f t="shared" si="61"/>
        <v>0</v>
      </c>
      <c r="T355" s="5"/>
      <c r="U355" s="58" t="e">
        <f t="shared" si="59"/>
        <v>#DIV/0!</v>
      </c>
      <c r="V355" s="58" t="e">
        <f t="shared" si="54"/>
        <v>#DIV/0!</v>
      </c>
      <c r="W355" s="174"/>
    </row>
    <row r="356" spans="16:23" ht="16.95" customHeight="1" x14ac:dyDescent="0.35">
      <c r="P356" s="46">
        <v>4</v>
      </c>
      <c r="Q356" s="65" t="s">
        <v>71</v>
      </c>
      <c r="R356" s="55">
        <f>'Specs and Initial PMs'!D323</f>
        <v>0</v>
      </c>
      <c r="S356" s="5">
        <f t="shared" si="61"/>
        <v>0</v>
      </c>
      <c r="T356" s="5"/>
      <c r="U356" s="58" t="e">
        <f t="shared" si="59"/>
        <v>#DIV/0!</v>
      </c>
      <c r="V356" s="58" t="e">
        <f t="shared" si="54"/>
        <v>#DIV/0!</v>
      </c>
      <c r="W356" s="174"/>
    </row>
    <row r="357" spans="16:23" ht="16.95" customHeight="1" x14ac:dyDescent="0.35">
      <c r="P357" s="46">
        <v>4</v>
      </c>
      <c r="Q357" s="65" t="s">
        <v>72</v>
      </c>
      <c r="R357" s="55">
        <f>'Specs and Initial PMs'!D324</f>
        <v>0</v>
      </c>
      <c r="S357" s="5">
        <f t="shared" si="61"/>
        <v>0</v>
      </c>
      <c r="T357" s="5"/>
      <c r="U357" s="58" t="e">
        <f t="shared" si="59"/>
        <v>#DIV/0!</v>
      </c>
      <c r="V357" s="58" t="e">
        <f t="shared" si="54"/>
        <v>#DIV/0!</v>
      </c>
      <c r="W357" s="174"/>
    </row>
    <row r="358" spans="16:23" ht="16.95" customHeight="1" x14ac:dyDescent="0.35">
      <c r="P358" s="46">
        <v>4</v>
      </c>
      <c r="Q358" s="65" t="s">
        <v>73</v>
      </c>
      <c r="R358" s="55">
        <f>'Specs and Initial PMs'!D325</f>
        <v>0</v>
      </c>
      <c r="S358" s="5">
        <f t="shared" ref="S358:S365" si="62">IF(ISTEXT(J43),$F$5,IF(J43&gt;$F$5,$F$5,J43))</f>
        <v>0</v>
      </c>
      <c r="T358" s="5"/>
      <c r="U358" s="58" t="e">
        <f t="shared" si="59"/>
        <v>#DIV/0!</v>
      </c>
      <c r="V358" s="58" t="e">
        <f t="shared" si="54"/>
        <v>#DIV/0!</v>
      </c>
      <c r="W358" s="174"/>
    </row>
    <row r="359" spans="16:23" ht="16.95" customHeight="1" x14ac:dyDescent="0.35">
      <c r="P359" s="46">
        <v>4</v>
      </c>
      <c r="Q359" s="65" t="s">
        <v>74</v>
      </c>
      <c r="R359" s="55">
        <f>'Specs and Initial PMs'!D326</f>
        <v>0</v>
      </c>
      <c r="S359" s="5">
        <f t="shared" si="62"/>
        <v>0</v>
      </c>
      <c r="T359" s="5"/>
      <c r="U359" s="58" t="e">
        <f t="shared" si="59"/>
        <v>#DIV/0!</v>
      </c>
      <c r="V359" s="58" t="e">
        <f t="shared" si="54"/>
        <v>#DIV/0!</v>
      </c>
      <c r="W359" s="174"/>
    </row>
    <row r="360" spans="16:23" ht="16.95" customHeight="1" x14ac:dyDescent="0.35">
      <c r="P360" s="46">
        <v>4</v>
      </c>
      <c r="Q360" s="65" t="s">
        <v>75</v>
      </c>
      <c r="R360" s="55">
        <f>'Specs and Initial PMs'!D327</f>
        <v>0</v>
      </c>
      <c r="S360" s="5">
        <f t="shared" si="62"/>
        <v>0</v>
      </c>
      <c r="T360" s="5"/>
      <c r="U360" s="58" t="e">
        <f t="shared" si="59"/>
        <v>#DIV/0!</v>
      </c>
      <c r="V360" s="58" t="e">
        <f t="shared" si="54"/>
        <v>#DIV/0!</v>
      </c>
      <c r="W360" s="174"/>
    </row>
    <row r="361" spans="16:23" ht="16.95" customHeight="1" x14ac:dyDescent="0.35">
      <c r="P361" s="46">
        <v>4</v>
      </c>
      <c r="Q361" s="65" t="s">
        <v>76</v>
      </c>
      <c r="R361" s="55">
        <f>'Specs and Initial PMs'!D328</f>
        <v>0</v>
      </c>
      <c r="S361" s="5">
        <f t="shared" si="62"/>
        <v>0</v>
      </c>
      <c r="T361" s="5"/>
      <c r="U361" s="58" t="e">
        <f t="shared" si="59"/>
        <v>#DIV/0!</v>
      </c>
      <c r="V361" s="58" t="e">
        <f t="shared" si="54"/>
        <v>#DIV/0!</v>
      </c>
      <c r="W361" s="174"/>
    </row>
    <row r="362" spans="16:23" ht="16.95" customHeight="1" x14ac:dyDescent="0.35">
      <c r="P362" s="46">
        <v>4</v>
      </c>
      <c r="Q362" s="65" t="s">
        <v>77</v>
      </c>
      <c r="R362" s="55">
        <f>'Specs and Initial PMs'!D329</f>
        <v>0</v>
      </c>
      <c r="S362" s="5">
        <f t="shared" si="62"/>
        <v>0</v>
      </c>
      <c r="T362" s="5"/>
      <c r="U362" s="58" t="e">
        <f t="shared" si="59"/>
        <v>#DIV/0!</v>
      </c>
      <c r="V362" s="58" t="e">
        <f t="shared" si="54"/>
        <v>#DIV/0!</v>
      </c>
      <c r="W362" s="174"/>
    </row>
    <row r="363" spans="16:23" ht="16.95" customHeight="1" x14ac:dyDescent="0.35">
      <c r="P363" s="46">
        <v>4</v>
      </c>
      <c r="Q363" s="65" t="s">
        <v>78</v>
      </c>
      <c r="R363" s="55">
        <f>'Specs and Initial PMs'!D330</f>
        <v>0</v>
      </c>
      <c r="S363" s="5">
        <f t="shared" si="62"/>
        <v>0</v>
      </c>
      <c r="T363" s="5"/>
      <c r="U363" s="58" t="e">
        <f t="shared" si="59"/>
        <v>#DIV/0!</v>
      </c>
      <c r="V363" s="58" t="e">
        <f t="shared" si="54"/>
        <v>#DIV/0!</v>
      </c>
      <c r="W363" s="174"/>
    </row>
    <row r="364" spans="16:23" ht="16.95" customHeight="1" x14ac:dyDescent="0.35">
      <c r="P364" s="46">
        <v>4</v>
      </c>
      <c r="Q364" s="65" t="s">
        <v>79</v>
      </c>
      <c r="R364" s="55">
        <f>'Specs and Initial PMs'!D331</f>
        <v>0</v>
      </c>
      <c r="S364" s="5">
        <f t="shared" si="62"/>
        <v>0</v>
      </c>
      <c r="T364" s="5"/>
      <c r="U364" s="58" t="e">
        <f t="shared" si="59"/>
        <v>#DIV/0!</v>
      </c>
      <c r="V364" s="58" t="e">
        <f t="shared" si="54"/>
        <v>#DIV/0!</v>
      </c>
      <c r="W364" s="174"/>
    </row>
    <row r="365" spans="16:23" ht="16.95" customHeight="1" x14ac:dyDescent="0.35">
      <c r="P365" s="46">
        <v>4</v>
      </c>
      <c r="Q365" s="65" t="s">
        <v>80</v>
      </c>
      <c r="R365" s="55">
        <f>'Specs and Initial PMs'!D332</f>
        <v>0</v>
      </c>
      <c r="S365" s="5">
        <f t="shared" si="62"/>
        <v>0</v>
      </c>
      <c r="T365" s="5"/>
      <c r="U365" s="58" t="e">
        <f t="shared" si="59"/>
        <v>#DIV/0!</v>
      </c>
      <c r="V365" s="58" t="e">
        <f t="shared" si="54"/>
        <v>#DIV/0!</v>
      </c>
      <c r="W365" s="174"/>
    </row>
    <row r="366" spans="16:23" ht="16.95" customHeight="1" x14ac:dyDescent="0.35">
      <c r="P366" s="46">
        <v>4</v>
      </c>
      <c r="Q366" s="65" t="s">
        <v>81</v>
      </c>
      <c r="R366" s="55">
        <f>'Specs and Initial PMs'!D333</f>
        <v>0</v>
      </c>
      <c r="S366" s="5">
        <f t="shared" ref="S366:S373" si="63">IF(ISTEXT(K43),$F$5,IF(K43&gt;$F$5,$F$5,K43))</f>
        <v>0</v>
      </c>
      <c r="T366" s="5"/>
      <c r="U366" s="58" t="e">
        <f t="shared" si="59"/>
        <v>#DIV/0!</v>
      </c>
      <c r="V366" s="58" t="e">
        <f t="shared" si="54"/>
        <v>#DIV/0!</v>
      </c>
      <c r="W366" s="174"/>
    </row>
    <row r="367" spans="16:23" ht="16.95" customHeight="1" x14ac:dyDescent="0.35">
      <c r="P367" s="46">
        <v>4</v>
      </c>
      <c r="Q367" s="65" t="s">
        <v>82</v>
      </c>
      <c r="R367" s="55">
        <f>'Specs and Initial PMs'!D334</f>
        <v>0</v>
      </c>
      <c r="S367" s="5">
        <f t="shared" si="63"/>
        <v>0</v>
      </c>
      <c r="T367" s="5"/>
      <c r="U367" s="58" t="e">
        <f t="shared" si="59"/>
        <v>#DIV/0!</v>
      </c>
      <c r="V367" s="58" t="e">
        <f t="shared" si="54"/>
        <v>#DIV/0!</v>
      </c>
      <c r="W367" s="174"/>
    </row>
    <row r="368" spans="16:23" ht="16.95" customHeight="1" x14ac:dyDescent="0.35">
      <c r="P368" s="46">
        <v>4</v>
      </c>
      <c r="Q368" s="65" t="s">
        <v>83</v>
      </c>
      <c r="R368" s="55">
        <f>'Specs and Initial PMs'!D335</f>
        <v>0</v>
      </c>
      <c r="S368" s="5">
        <f t="shared" si="63"/>
        <v>0</v>
      </c>
      <c r="T368" s="5"/>
      <c r="U368" s="58" t="e">
        <f t="shared" si="59"/>
        <v>#DIV/0!</v>
      </c>
      <c r="V368" s="58" t="e">
        <f t="shared" si="54"/>
        <v>#DIV/0!</v>
      </c>
      <c r="W368" s="174"/>
    </row>
    <row r="369" spans="16:23" ht="16.95" customHeight="1" x14ac:dyDescent="0.35">
      <c r="P369" s="46">
        <v>4</v>
      </c>
      <c r="Q369" s="65" t="s">
        <v>84</v>
      </c>
      <c r="R369" s="55">
        <f>'Specs and Initial PMs'!D336</f>
        <v>0</v>
      </c>
      <c r="S369" s="5">
        <f t="shared" si="63"/>
        <v>0</v>
      </c>
      <c r="T369" s="5"/>
      <c r="U369" s="58" t="e">
        <f t="shared" ref="U369:U389" si="64">S369/$T$296</f>
        <v>#DIV/0!</v>
      </c>
      <c r="V369" s="58" t="e">
        <f t="shared" ref="V369:V389" si="65">IF(U369&gt;2,"LT","CONFIRM")</f>
        <v>#DIV/0!</v>
      </c>
      <c r="W369" s="174"/>
    </row>
    <row r="370" spans="16:23" ht="16.95" customHeight="1" x14ac:dyDescent="0.35">
      <c r="P370" s="46">
        <v>4</v>
      </c>
      <c r="Q370" s="65" t="s">
        <v>85</v>
      </c>
      <c r="R370" s="55">
        <f>'Specs and Initial PMs'!D337</f>
        <v>0</v>
      </c>
      <c r="S370" s="5">
        <f t="shared" si="63"/>
        <v>0</v>
      </c>
      <c r="T370" s="5"/>
      <c r="U370" s="58" t="e">
        <f t="shared" si="64"/>
        <v>#DIV/0!</v>
      </c>
      <c r="V370" s="58" t="e">
        <f t="shared" si="65"/>
        <v>#DIV/0!</v>
      </c>
      <c r="W370" s="174"/>
    </row>
    <row r="371" spans="16:23" ht="16.95" customHeight="1" x14ac:dyDescent="0.35">
      <c r="P371" s="46">
        <v>4</v>
      </c>
      <c r="Q371" s="65" t="s">
        <v>86</v>
      </c>
      <c r="R371" s="55">
        <f>'Specs and Initial PMs'!D338</f>
        <v>0</v>
      </c>
      <c r="S371" s="5">
        <f t="shared" si="63"/>
        <v>0</v>
      </c>
      <c r="T371" s="5"/>
      <c r="U371" s="58" t="e">
        <f t="shared" si="64"/>
        <v>#DIV/0!</v>
      </c>
      <c r="V371" s="58" t="e">
        <f t="shared" si="65"/>
        <v>#DIV/0!</v>
      </c>
      <c r="W371" s="174"/>
    </row>
    <row r="372" spans="16:23" ht="16.95" customHeight="1" x14ac:dyDescent="0.35">
      <c r="P372" s="46">
        <v>4</v>
      </c>
      <c r="Q372" s="65" t="s">
        <v>87</v>
      </c>
      <c r="R372" s="55">
        <f>'Specs and Initial PMs'!D339</f>
        <v>0</v>
      </c>
      <c r="S372" s="5">
        <f t="shared" si="63"/>
        <v>0</v>
      </c>
      <c r="T372" s="5"/>
      <c r="U372" s="58" t="e">
        <f t="shared" si="64"/>
        <v>#DIV/0!</v>
      </c>
      <c r="V372" s="58" t="e">
        <f t="shared" si="65"/>
        <v>#DIV/0!</v>
      </c>
      <c r="W372" s="174"/>
    </row>
    <row r="373" spans="16:23" ht="16.95" customHeight="1" x14ac:dyDescent="0.35">
      <c r="P373" s="46">
        <v>4</v>
      </c>
      <c r="Q373" s="65" t="s">
        <v>88</v>
      </c>
      <c r="R373" s="55">
        <f>'Specs and Initial PMs'!D340</f>
        <v>0</v>
      </c>
      <c r="S373" s="5">
        <f t="shared" si="63"/>
        <v>0</v>
      </c>
      <c r="T373" s="5"/>
      <c r="U373" s="58" t="e">
        <f t="shared" si="64"/>
        <v>#DIV/0!</v>
      </c>
      <c r="V373" s="58" t="e">
        <f t="shared" si="65"/>
        <v>#DIV/0!</v>
      </c>
      <c r="W373" s="174"/>
    </row>
    <row r="374" spans="16:23" ht="16.95" customHeight="1" x14ac:dyDescent="0.35">
      <c r="P374" s="46">
        <v>4</v>
      </c>
      <c r="Q374" s="65" t="s">
        <v>89</v>
      </c>
      <c r="R374" s="55">
        <f>'Specs and Initial PMs'!D341</f>
        <v>0</v>
      </c>
      <c r="S374" s="5">
        <f t="shared" ref="S374:S381" si="66">IF(ISTEXT(L43),$F$5,IF(L43&gt;$F$5,$F$5,L43))</f>
        <v>0</v>
      </c>
      <c r="T374" s="65"/>
      <c r="U374" s="58" t="e">
        <f t="shared" si="64"/>
        <v>#DIV/0!</v>
      </c>
      <c r="V374" s="58" t="e">
        <f t="shared" si="65"/>
        <v>#DIV/0!</v>
      </c>
      <c r="W374" s="174"/>
    </row>
    <row r="375" spans="16:23" ht="16.95" customHeight="1" x14ac:dyDescent="0.35">
      <c r="P375" s="46">
        <v>4</v>
      </c>
      <c r="Q375" s="65" t="s">
        <v>90</v>
      </c>
      <c r="R375" s="55">
        <f>'Specs and Initial PMs'!D342</f>
        <v>0</v>
      </c>
      <c r="S375" s="5">
        <f t="shared" si="66"/>
        <v>0</v>
      </c>
      <c r="T375" s="65"/>
      <c r="U375" s="58" t="e">
        <f t="shared" si="64"/>
        <v>#DIV/0!</v>
      </c>
      <c r="V375" s="58" t="e">
        <f t="shared" si="65"/>
        <v>#DIV/0!</v>
      </c>
      <c r="W375" s="174"/>
    </row>
    <row r="376" spans="16:23" ht="16.95" customHeight="1" x14ac:dyDescent="0.35">
      <c r="P376" s="46">
        <v>4</v>
      </c>
      <c r="Q376" s="65" t="s">
        <v>91</v>
      </c>
      <c r="R376" s="55">
        <f>'Specs and Initial PMs'!D343</f>
        <v>0</v>
      </c>
      <c r="S376" s="5">
        <f t="shared" si="66"/>
        <v>0</v>
      </c>
      <c r="T376" s="65"/>
      <c r="U376" s="58" t="e">
        <f t="shared" si="64"/>
        <v>#DIV/0!</v>
      </c>
      <c r="V376" s="58" t="e">
        <f t="shared" si="65"/>
        <v>#DIV/0!</v>
      </c>
      <c r="W376" s="174"/>
    </row>
    <row r="377" spans="16:23" ht="16.95" customHeight="1" x14ac:dyDescent="0.35">
      <c r="P377" s="46">
        <v>4</v>
      </c>
      <c r="Q377" s="65" t="s">
        <v>92</v>
      </c>
      <c r="R377" s="55">
        <f>'Specs and Initial PMs'!D344</f>
        <v>0</v>
      </c>
      <c r="S377" s="5">
        <f t="shared" si="66"/>
        <v>0</v>
      </c>
      <c r="T377" s="65"/>
      <c r="U377" s="58" t="e">
        <f t="shared" si="64"/>
        <v>#DIV/0!</v>
      </c>
      <c r="V377" s="58" t="e">
        <f t="shared" si="65"/>
        <v>#DIV/0!</v>
      </c>
      <c r="W377" s="174"/>
    </row>
    <row r="378" spans="16:23" ht="16.95" customHeight="1" x14ac:dyDescent="0.35">
      <c r="P378" s="46">
        <v>4</v>
      </c>
      <c r="Q378" s="65" t="s">
        <v>93</v>
      </c>
      <c r="R378" s="55">
        <f>'Specs and Initial PMs'!D345</f>
        <v>0</v>
      </c>
      <c r="S378" s="5">
        <f t="shared" si="66"/>
        <v>0</v>
      </c>
      <c r="T378" s="65"/>
      <c r="U378" s="58" t="e">
        <f t="shared" si="64"/>
        <v>#DIV/0!</v>
      </c>
      <c r="V378" s="58" t="e">
        <f t="shared" si="65"/>
        <v>#DIV/0!</v>
      </c>
      <c r="W378" s="174"/>
    </row>
    <row r="379" spans="16:23" ht="16.95" customHeight="1" x14ac:dyDescent="0.35">
      <c r="P379" s="46">
        <v>4</v>
      </c>
      <c r="Q379" s="65" t="s">
        <v>94</v>
      </c>
      <c r="R379" s="55">
        <f>'Specs and Initial PMs'!D346</f>
        <v>0</v>
      </c>
      <c r="S379" s="5">
        <f t="shared" si="66"/>
        <v>0</v>
      </c>
      <c r="T379" s="65"/>
      <c r="U379" s="58" t="e">
        <f t="shared" si="64"/>
        <v>#DIV/0!</v>
      </c>
      <c r="V379" s="58" t="e">
        <f t="shared" si="65"/>
        <v>#DIV/0!</v>
      </c>
      <c r="W379" s="174"/>
    </row>
    <row r="380" spans="16:23" ht="16.95" customHeight="1" x14ac:dyDescent="0.35">
      <c r="P380" s="46">
        <v>4</v>
      </c>
      <c r="Q380" s="65" t="s">
        <v>95</v>
      </c>
      <c r="R380" s="55">
        <f>'Specs and Initial PMs'!D347</f>
        <v>0</v>
      </c>
      <c r="S380" s="5">
        <f t="shared" si="66"/>
        <v>0</v>
      </c>
      <c r="T380" s="65"/>
      <c r="U380" s="58" t="e">
        <f t="shared" si="64"/>
        <v>#DIV/0!</v>
      </c>
      <c r="V380" s="58" t="e">
        <f t="shared" si="65"/>
        <v>#DIV/0!</v>
      </c>
      <c r="W380" s="174"/>
    </row>
    <row r="381" spans="16:23" ht="16.95" customHeight="1" x14ac:dyDescent="0.35">
      <c r="P381" s="46">
        <v>4</v>
      </c>
      <c r="Q381" s="65" t="s">
        <v>96</v>
      </c>
      <c r="R381" s="55">
        <f>'Specs and Initial PMs'!D348</f>
        <v>0</v>
      </c>
      <c r="S381" s="5">
        <f t="shared" si="66"/>
        <v>0</v>
      </c>
      <c r="T381" s="65"/>
      <c r="U381" s="58" t="e">
        <f t="shared" si="64"/>
        <v>#DIV/0!</v>
      </c>
      <c r="V381" s="58" t="e">
        <f t="shared" si="65"/>
        <v>#DIV/0!</v>
      </c>
      <c r="W381" s="174"/>
    </row>
    <row r="382" spans="16:23" ht="16.95" customHeight="1" x14ac:dyDescent="0.35">
      <c r="P382" s="46">
        <v>4</v>
      </c>
      <c r="Q382" s="65" t="s">
        <v>97</v>
      </c>
      <c r="R382" s="55">
        <f>'Specs and Initial PMs'!D349</f>
        <v>0</v>
      </c>
      <c r="S382" s="5">
        <f t="shared" ref="S382:S389" si="67">IF(ISTEXT(M43),$F$5,IF(M43&gt;$F$5,$F$5,M43))</f>
        <v>0</v>
      </c>
      <c r="T382" s="65"/>
      <c r="U382" s="58" t="e">
        <f t="shared" si="64"/>
        <v>#DIV/0!</v>
      </c>
      <c r="V382" s="58" t="e">
        <f t="shared" si="65"/>
        <v>#DIV/0!</v>
      </c>
      <c r="W382" s="174"/>
    </row>
    <row r="383" spans="16:23" ht="16.95" customHeight="1" x14ac:dyDescent="0.35">
      <c r="P383" s="46">
        <v>4</v>
      </c>
      <c r="Q383" s="65" t="s">
        <v>98</v>
      </c>
      <c r="R383" s="55">
        <f>'Specs and Initial PMs'!D350</f>
        <v>0</v>
      </c>
      <c r="S383" s="5">
        <f t="shared" si="67"/>
        <v>0</v>
      </c>
      <c r="T383" s="65"/>
      <c r="U383" s="58" t="e">
        <f t="shared" si="64"/>
        <v>#DIV/0!</v>
      </c>
      <c r="V383" s="58" t="e">
        <f t="shared" si="65"/>
        <v>#DIV/0!</v>
      </c>
      <c r="W383" s="174"/>
    </row>
    <row r="384" spans="16:23" ht="16.95" customHeight="1" x14ac:dyDescent="0.35">
      <c r="P384" s="46">
        <v>4</v>
      </c>
      <c r="Q384" s="65" t="s">
        <v>99</v>
      </c>
      <c r="R384" s="55">
        <f>'Specs and Initial PMs'!D351</f>
        <v>0</v>
      </c>
      <c r="S384" s="5">
        <f t="shared" si="67"/>
        <v>0</v>
      </c>
      <c r="T384" s="65"/>
      <c r="U384" s="58" t="e">
        <f t="shared" si="64"/>
        <v>#DIV/0!</v>
      </c>
      <c r="V384" s="58" t="e">
        <f t="shared" si="65"/>
        <v>#DIV/0!</v>
      </c>
      <c r="W384" s="174"/>
    </row>
    <row r="385" spans="16:23" ht="16.95" customHeight="1" x14ac:dyDescent="0.35">
      <c r="P385" s="46">
        <v>4</v>
      </c>
      <c r="Q385" s="65" t="s">
        <v>100</v>
      </c>
      <c r="R385" s="55">
        <f>'Specs and Initial PMs'!D352</f>
        <v>0</v>
      </c>
      <c r="S385" s="5">
        <f t="shared" si="67"/>
        <v>0</v>
      </c>
      <c r="T385" s="65"/>
      <c r="U385" s="58" t="e">
        <f t="shared" si="64"/>
        <v>#DIV/0!</v>
      </c>
      <c r="V385" s="58" t="e">
        <f t="shared" si="65"/>
        <v>#DIV/0!</v>
      </c>
      <c r="W385" s="174"/>
    </row>
    <row r="386" spans="16:23" ht="16.95" customHeight="1" x14ac:dyDescent="0.35">
      <c r="P386" s="46">
        <v>4</v>
      </c>
      <c r="Q386" s="65" t="s">
        <v>101</v>
      </c>
      <c r="R386" s="55">
        <f>'Specs and Initial PMs'!D353</f>
        <v>0</v>
      </c>
      <c r="S386" s="5">
        <f t="shared" si="67"/>
        <v>0</v>
      </c>
      <c r="T386" s="65"/>
      <c r="U386" s="58" t="e">
        <f t="shared" si="64"/>
        <v>#DIV/0!</v>
      </c>
      <c r="V386" s="58" t="e">
        <f t="shared" si="65"/>
        <v>#DIV/0!</v>
      </c>
      <c r="W386" s="174"/>
    </row>
    <row r="387" spans="16:23" ht="16.95" customHeight="1" x14ac:dyDescent="0.35">
      <c r="P387" s="46">
        <v>4</v>
      </c>
      <c r="Q387" s="65" t="s">
        <v>102</v>
      </c>
      <c r="R387" s="55">
        <f>'Specs and Initial PMs'!D354</f>
        <v>0</v>
      </c>
      <c r="S387" s="5">
        <f t="shared" si="67"/>
        <v>0</v>
      </c>
      <c r="T387" s="65"/>
      <c r="U387" s="58" t="e">
        <f t="shared" si="64"/>
        <v>#DIV/0!</v>
      </c>
      <c r="V387" s="58" t="e">
        <f t="shared" si="65"/>
        <v>#DIV/0!</v>
      </c>
      <c r="W387" s="174"/>
    </row>
    <row r="388" spans="16:23" ht="16.95" customHeight="1" x14ac:dyDescent="0.35">
      <c r="P388" s="46">
        <v>4</v>
      </c>
      <c r="Q388" s="65" t="s">
        <v>103</v>
      </c>
      <c r="R388" s="55">
        <f>'Specs and Initial PMs'!D355</f>
        <v>0</v>
      </c>
      <c r="S388" s="5">
        <f t="shared" si="67"/>
        <v>0</v>
      </c>
      <c r="T388" s="65"/>
      <c r="U388" s="58" t="e">
        <f t="shared" si="64"/>
        <v>#DIV/0!</v>
      </c>
      <c r="V388" s="58" t="e">
        <f t="shared" si="65"/>
        <v>#DIV/0!</v>
      </c>
      <c r="W388" s="174"/>
    </row>
    <row r="389" spans="16:23" ht="16.95" customHeight="1" x14ac:dyDescent="0.35">
      <c r="P389" s="46">
        <v>4</v>
      </c>
      <c r="Q389" s="65" t="s">
        <v>104</v>
      </c>
      <c r="R389" s="55">
        <f>'Specs and Initial PMs'!D356</f>
        <v>0</v>
      </c>
      <c r="S389" s="5">
        <f t="shared" si="67"/>
        <v>0</v>
      </c>
      <c r="U389" s="58" t="e">
        <f t="shared" si="64"/>
        <v>#DIV/0!</v>
      </c>
      <c r="V389" s="58" t="e">
        <f t="shared" si="65"/>
        <v>#DIV/0!</v>
      </c>
      <c r="W389" s="174"/>
    </row>
    <row r="390" spans="16:23" ht="16.95" customHeight="1" x14ac:dyDescent="0.4">
      <c r="P390" s="46">
        <v>5</v>
      </c>
      <c r="Q390" s="65" t="s">
        <v>9</v>
      </c>
      <c r="R390" s="54" t="s">
        <v>201</v>
      </c>
      <c r="S390" s="5">
        <f t="shared" ref="S390:S397" si="68">IF(ISTEXT(B54),$F$5,IF(B54&gt;$F$5,$F$5,B54))</f>
        <v>0</v>
      </c>
      <c r="T390" s="56">
        <f>MEDIAN(S390:S391)</f>
        <v>0</v>
      </c>
      <c r="U390" s="56" t="e">
        <f>T390/$T$392</f>
        <v>#DIV/0!</v>
      </c>
      <c r="V390" s="53" t="str">
        <f>IF(T390&gt;0,IF(T390&lt;$AD$7, "INVALID OD", IF(T390&gt;$AD$8,"INVALID OD", "VALID OD")),"")</f>
        <v/>
      </c>
      <c r="W390" s="174"/>
    </row>
    <row r="391" spans="16:23" ht="16.95" customHeight="1" x14ac:dyDescent="0.4">
      <c r="P391" s="46">
        <v>5</v>
      </c>
      <c r="Q391" s="65" t="s">
        <v>10</v>
      </c>
      <c r="R391" s="54" t="s">
        <v>202</v>
      </c>
      <c r="S391" s="5">
        <f t="shared" si="68"/>
        <v>0</v>
      </c>
      <c r="T391" s="57"/>
      <c r="U391" s="57"/>
      <c r="V391" s="53" t="str">
        <f>IF(T390&gt;0,IF(U390&lt;AD$9, "INVALID ODn", IF(U390&gt;$AD$10,"INVALID ODn", "VALID ODn")),"")</f>
        <v/>
      </c>
      <c r="W391" s="174"/>
    </row>
    <row r="392" spans="16:23" ht="16.95" customHeight="1" x14ac:dyDescent="0.4">
      <c r="P392" s="46">
        <v>5</v>
      </c>
      <c r="Q392" s="65" t="s">
        <v>11</v>
      </c>
      <c r="R392" s="74" t="s">
        <v>203</v>
      </c>
      <c r="S392" s="5">
        <f t="shared" si="68"/>
        <v>0</v>
      </c>
      <c r="T392" s="59">
        <f>MEDIAN(S392:S394)</f>
        <v>0</v>
      </c>
      <c r="U392" s="59" t="e">
        <f>T392/$T$392</f>
        <v>#DIV/0!</v>
      </c>
      <c r="V392" s="53" t="str">
        <f>IF(T392&gt;0, IF(T392&lt;$AE$7, "INVALID OD", IF(T392&gt;$AE$8,"INVALID OD", "VALID OD")), "")</f>
        <v/>
      </c>
      <c r="W392" s="174"/>
    </row>
    <row r="393" spans="16:23" ht="16.95" customHeight="1" x14ac:dyDescent="0.4">
      <c r="P393" s="46">
        <v>5</v>
      </c>
      <c r="Q393" s="65" t="s">
        <v>12</v>
      </c>
      <c r="R393" s="74" t="s">
        <v>204</v>
      </c>
      <c r="S393" s="5">
        <f t="shared" si="68"/>
        <v>0</v>
      </c>
      <c r="T393" s="60"/>
      <c r="U393" s="61"/>
      <c r="V393" s="53" t="str">
        <f>IF(T392&gt;0,IF(U392&lt;1, "INVALID ODn", IF(U392&gt;1,"INVALID ODn", "VALID ODn")),"")</f>
        <v/>
      </c>
      <c r="W393" s="174"/>
    </row>
    <row r="394" spans="16:23" ht="16.95" customHeight="1" x14ac:dyDescent="0.4">
      <c r="P394" s="46">
        <v>5</v>
      </c>
      <c r="Q394" s="65" t="s">
        <v>13</v>
      </c>
      <c r="R394" s="74" t="s">
        <v>205</v>
      </c>
      <c r="S394" s="5">
        <f t="shared" si="68"/>
        <v>0</v>
      </c>
      <c r="T394" s="60"/>
      <c r="U394" s="61"/>
      <c r="V394" s="53"/>
      <c r="W394" s="174"/>
    </row>
    <row r="395" spans="16:23" ht="16.95" customHeight="1" x14ac:dyDescent="0.4">
      <c r="P395" s="46">
        <v>5</v>
      </c>
      <c r="Q395" s="65" t="s">
        <v>14</v>
      </c>
      <c r="R395" s="75" t="s">
        <v>206</v>
      </c>
      <c r="S395" s="5">
        <f t="shared" si="68"/>
        <v>0</v>
      </c>
      <c r="T395" s="62">
        <f>MEDIAN(S395:S397)</f>
        <v>0</v>
      </c>
      <c r="U395" s="62" t="e">
        <f>T395/$T$392</f>
        <v>#DIV/0!</v>
      </c>
      <c r="V395" s="53" t="str">
        <f>IF(T395&gt;0, IF(T395&lt;$AF$7, "INVALID OD", IF(T395&gt;$AF$8,"INVALID OD", "VALID OD")), "")</f>
        <v/>
      </c>
      <c r="W395" s="174"/>
    </row>
    <row r="396" spans="16:23" ht="16.95" customHeight="1" x14ac:dyDescent="0.4">
      <c r="P396" s="46">
        <v>5</v>
      </c>
      <c r="Q396" s="65" t="s">
        <v>15</v>
      </c>
      <c r="R396" s="75" t="s">
        <v>207</v>
      </c>
      <c r="S396" s="5">
        <f t="shared" si="68"/>
        <v>0</v>
      </c>
      <c r="T396" s="60"/>
      <c r="U396" s="61"/>
      <c r="V396" s="53" t="str">
        <f>IF(T395&gt;0,IF(U395&lt;$AF$9, "INVALID ODn", IF(U395&gt;$AF$10,"INVALID ODn", "VALID ODn")),"")</f>
        <v/>
      </c>
      <c r="W396" s="174"/>
    </row>
    <row r="397" spans="16:23" ht="16.95" customHeight="1" x14ac:dyDescent="0.4">
      <c r="P397" s="46">
        <v>5</v>
      </c>
      <c r="Q397" s="65" t="s">
        <v>16</v>
      </c>
      <c r="R397" s="75" t="s">
        <v>208</v>
      </c>
      <c r="S397" s="5">
        <f t="shared" si="68"/>
        <v>0</v>
      </c>
      <c r="T397" s="60"/>
      <c r="U397" s="61"/>
      <c r="V397" s="147"/>
      <c r="W397" s="174"/>
    </row>
    <row r="398" spans="16:23" ht="16.95" customHeight="1" x14ac:dyDescent="0.4">
      <c r="P398" s="46">
        <v>5</v>
      </c>
      <c r="Q398" s="65" t="s">
        <v>17</v>
      </c>
      <c r="R398" s="76" t="s">
        <v>209</v>
      </c>
      <c r="S398" s="63">
        <f t="shared" ref="S398:S405" si="69">IF(ISTEXT(C54),$F$5,IF(C54&gt;$F$5,$F$5,C54))</f>
        <v>0</v>
      </c>
      <c r="T398" s="64">
        <f>MEDIAN(S398:S400)</f>
        <v>0</v>
      </c>
      <c r="U398" s="64" t="e">
        <f>T398/$T$392</f>
        <v>#DIV/0!</v>
      </c>
      <c r="V398" s="53" t="str">
        <f>IF(T398&gt;0, IF(T398&lt;$AG$7, "INVALID OD", IF(T398&gt;$AG$8,"INVALID OD", "VALID OD")), "")</f>
        <v/>
      </c>
      <c r="W398" s="174"/>
    </row>
    <row r="399" spans="16:23" ht="16.95" customHeight="1" x14ac:dyDescent="0.4">
      <c r="P399" s="46">
        <v>5</v>
      </c>
      <c r="Q399" s="65" t="s">
        <v>18</v>
      </c>
      <c r="R399" s="76" t="s">
        <v>210</v>
      </c>
      <c r="S399" s="63">
        <f t="shared" si="69"/>
        <v>0</v>
      </c>
      <c r="T399" s="60"/>
      <c r="U399" s="61"/>
      <c r="V399" s="53" t="str">
        <f>IF(T398&gt;0,IF(U398&lt;$AG$9, "INVALID ODn", IF(U398&gt;$AG$10,"INVALID ODn", "VALID ODn")),"")</f>
        <v/>
      </c>
      <c r="W399" s="174"/>
    </row>
    <row r="400" spans="16:23" ht="16.95" customHeight="1" x14ac:dyDescent="0.4">
      <c r="P400" s="46">
        <v>5</v>
      </c>
      <c r="Q400" s="65" t="s">
        <v>19</v>
      </c>
      <c r="R400" s="76" t="s">
        <v>211</v>
      </c>
      <c r="S400" s="63">
        <f t="shared" si="69"/>
        <v>0</v>
      </c>
      <c r="T400" s="60"/>
      <c r="U400" s="61"/>
      <c r="V400" s="53"/>
      <c r="W400" s="174"/>
    </row>
    <row r="401" spans="16:23" ht="16.95" customHeight="1" x14ac:dyDescent="0.35">
      <c r="P401" s="46">
        <v>5</v>
      </c>
      <c r="Q401" s="65" t="s">
        <v>20</v>
      </c>
      <c r="R401" s="55">
        <f>'Specs and Initial PMs'!D357</f>
        <v>0</v>
      </c>
      <c r="S401" s="63">
        <f t="shared" si="69"/>
        <v>0</v>
      </c>
      <c r="T401" s="55"/>
      <c r="U401" s="58" t="e">
        <f t="shared" ref="U401:U432" si="70">S401/$T$392</f>
        <v>#DIV/0!</v>
      </c>
      <c r="V401" s="58" t="e">
        <f t="shared" ref="V401:V464" si="71">IF(U401&gt;2,"LT","CONFIRM")</f>
        <v>#DIV/0!</v>
      </c>
      <c r="W401" s="174"/>
    </row>
    <row r="402" spans="16:23" ht="16.95" customHeight="1" x14ac:dyDescent="0.35">
      <c r="P402" s="46">
        <v>5</v>
      </c>
      <c r="Q402" s="65" t="s">
        <v>21</v>
      </c>
      <c r="R402" s="55">
        <f>'Specs and Initial PMs'!D358</f>
        <v>0</v>
      </c>
      <c r="S402" s="63">
        <f t="shared" si="69"/>
        <v>0</v>
      </c>
      <c r="T402" s="65"/>
      <c r="U402" s="58" t="e">
        <f t="shared" si="70"/>
        <v>#DIV/0!</v>
      </c>
      <c r="V402" s="58" t="e">
        <f t="shared" si="71"/>
        <v>#DIV/0!</v>
      </c>
      <c r="W402" s="174"/>
    </row>
    <row r="403" spans="16:23" ht="16.95" customHeight="1" x14ac:dyDescent="0.35">
      <c r="P403" s="46">
        <v>5</v>
      </c>
      <c r="Q403" s="65" t="s">
        <v>22</v>
      </c>
      <c r="R403" s="55">
        <f>'Specs and Initial PMs'!D359</f>
        <v>0</v>
      </c>
      <c r="S403" s="63">
        <f t="shared" si="69"/>
        <v>0</v>
      </c>
      <c r="T403" s="65"/>
      <c r="U403" s="58" t="e">
        <f t="shared" si="70"/>
        <v>#DIV/0!</v>
      </c>
      <c r="V403" s="58" t="e">
        <f t="shared" si="71"/>
        <v>#DIV/0!</v>
      </c>
      <c r="W403" s="174"/>
    </row>
    <row r="404" spans="16:23" ht="16.95" customHeight="1" x14ac:dyDescent="0.35">
      <c r="P404" s="46">
        <v>5</v>
      </c>
      <c r="Q404" s="65" t="s">
        <v>23</v>
      </c>
      <c r="R404" s="55">
        <f>'Specs and Initial PMs'!D360</f>
        <v>0</v>
      </c>
      <c r="S404" s="63">
        <f t="shared" si="69"/>
        <v>0</v>
      </c>
      <c r="T404" s="65"/>
      <c r="U404" s="58" t="e">
        <f t="shared" si="70"/>
        <v>#DIV/0!</v>
      </c>
      <c r="V404" s="58" t="e">
        <f t="shared" si="71"/>
        <v>#DIV/0!</v>
      </c>
      <c r="W404" s="174"/>
    </row>
    <row r="405" spans="16:23" ht="16.95" customHeight="1" x14ac:dyDescent="0.35">
      <c r="P405" s="46">
        <v>5</v>
      </c>
      <c r="Q405" s="65" t="s">
        <v>24</v>
      </c>
      <c r="R405" s="55">
        <f>'Specs and Initial PMs'!D361</f>
        <v>0</v>
      </c>
      <c r="S405" s="63">
        <f t="shared" si="69"/>
        <v>0</v>
      </c>
      <c r="T405" s="65"/>
      <c r="U405" s="58" t="e">
        <f t="shared" si="70"/>
        <v>#DIV/0!</v>
      </c>
      <c r="V405" s="58" t="e">
        <f t="shared" si="71"/>
        <v>#DIV/0!</v>
      </c>
      <c r="W405" s="174"/>
    </row>
    <row r="406" spans="16:23" ht="16.95" customHeight="1" x14ac:dyDescent="0.35">
      <c r="P406" s="46">
        <v>5</v>
      </c>
      <c r="Q406" s="65" t="s">
        <v>25</v>
      </c>
      <c r="R406" s="55">
        <f>'Specs and Initial PMs'!D362</f>
        <v>0</v>
      </c>
      <c r="S406" s="5">
        <f t="shared" ref="S406:S413" si="72">IF(ISTEXT(D54),$F$5,IF(D54&gt;$F$5,$F$5,D54))</f>
        <v>0</v>
      </c>
      <c r="T406" s="65"/>
      <c r="U406" s="58" t="e">
        <f t="shared" si="70"/>
        <v>#DIV/0!</v>
      </c>
      <c r="V406" s="58" t="e">
        <f t="shared" si="71"/>
        <v>#DIV/0!</v>
      </c>
      <c r="W406" s="174"/>
    </row>
    <row r="407" spans="16:23" ht="16.95" customHeight="1" x14ac:dyDescent="0.35">
      <c r="P407" s="46">
        <v>5</v>
      </c>
      <c r="Q407" s="65" t="s">
        <v>26</v>
      </c>
      <c r="R407" s="55">
        <f>'Specs and Initial PMs'!D363</f>
        <v>0</v>
      </c>
      <c r="S407" s="5">
        <f t="shared" si="72"/>
        <v>0</v>
      </c>
      <c r="T407" s="65"/>
      <c r="U407" s="58" t="e">
        <f t="shared" si="70"/>
        <v>#DIV/0!</v>
      </c>
      <c r="V407" s="58" t="e">
        <f t="shared" si="71"/>
        <v>#DIV/0!</v>
      </c>
      <c r="W407" s="174"/>
    </row>
    <row r="408" spans="16:23" ht="16.95" customHeight="1" x14ac:dyDescent="0.35">
      <c r="P408" s="46">
        <v>5</v>
      </c>
      <c r="Q408" s="65" t="s">
        <v>27</v>
      </c>
      <c r="R408" s="55">
        <f>'Specs and Initial PMs'!D364</f>
        <v>0</v>
      </c>
      <c r="S408" s="5">
        <f t="shared" si="72"/>
        <v>0</v>
      </c>
      <c r="T408" s="65"/>
      <c r="U408" s="58" t="e">
        <f t="shared" si="70"/>
        <v>#DIV/0!</v>
      </c>
      <c r="V408" s="58" t="e">
        <f t="shared" si="71"/>
        <v>#DIV/0!</v>
      </c>
      <c r="W408" s="174"/>
    </row>
    <row r="409" spans="16:23" ht="16.95" customHeight="1" x14ac:dyDescent="0.35">
      <c r="P409" s="46">
        <v>5</v>
      </c>
      <c r="Q409" s="65" t="s">
        <v>28</v>
      </c>
      <c r="R409" s="55">
        <f>'Specs and Initial PMs'!D365</f>
        <v>0</v>
      </c>
      <c r="S409" s="5">
        <f t="shared" si="72"/>
        <v>0</v>
      </c>
      <c r="T409" s="65"/>
      <c r="U409" s="58" t="e">
        <f t="shared" si="70"/>
        <v>#DIV/0!</v>
      </c>
      <c r="V409" s="58" t="e">
        <f t="shared" si="71"/>
        <v>#DIV/0!</v>
      </c>
      <c r="W409" s="174"/>
    </row>
    <row r="410" spans="16:23" ht="16.95" customHeight="1" x14ac:dyDescent="0.35">
      <c r="P410" s="46">
        <v>5</v>
      </c>
      <c r="Q410" s="65" t="s">
        <v>29</v>
      </c>
      <c r="R410" s="55">
        <f>'Specs and Initial PMs'!D366</f>
        <v>0</v>
      </c>
      <c r="S410" s="5">
        <f t="shared" si="72"/>
        <v>0</v>
      </c>
      <c r="T410" s="65"/>
      <c r="U410" s="58" t="e">
        <f t="shared" si="70"/>
        <v>#DIV/0!</v>
      </c>
      <c r="V410" s="58" t="e">
        <f t="shared" si="71"/>
        <v>#DIV/0!</v>
      </c>
      <c r="W410" s="174"/>
    </row>
    <row r="411" spans="16:23" ht="16.95" customHeight="1" x14ac:dyDescent="0.35">
      <c r="P411" s="46">
        <v>5</v>
      </c>
      <c r="Q411" s="65" t="s">
        <v>30</v>
      </c>
      <c r="R411" s="55">
        <f>'Specs and Initial PMs'!D367</f>
        <v>0</v>
      </c>
      <c r="S411" s="5">
        <f t="shared" si="72"/>
        <v>0</v>
      </c>
      <c r="T411" s="65"/>
      <c r="U411" s="58" t="e">
        <f t="shared" si="70"/>
        <v>#DIV/0!</v>
      </c>
      <c r="V411" s="58" t="e">
        <f t="shared" si="71"/>
        <v>#DIV/0!</v>
      </c>
      <c r="W411" s="174"/>
    </row>
    <row r="412" spans="16:23" ht="16.95" customHeight="1" x14ac:dyDescent="0.35">
      <c r="P412" s="46">
        <v>5</v>
      </c>
      <c r="Q412" s="65" t="s">
        <v>31</v>
      </c>
      <c r="R412" s="55">
        <f>'Specs and Initial PMs'!D368</f>
        <v>0</v>
      </c>
      <c r="S412" s="5">
        <f t="shared" si="72"/>
        <v>0</v>
      </c>
      <c r="T412" s="65"/>
      <c r="U412" s="58" t="e">
        <f t="shared" si="70"/>
        <v>#DIV/0!</v>
      </c>
      <c r="V412" s="58" t="e">
        <f t="shared" si="71"/>
        <v>#DIV/0!</v>
      </c>
      <c r="W412" s="174"/>
    </row>
    <row r="413" spans="16:23" ht="16.95" customHeight="1" x14ac:dyDescent="0.35">
      <c r="P413" s="46">
        <v>5</v>
      </c>
      <c r="Q413" s="65" t="s">
        <v>32</v>
      </c>
      <c r="R413" s="55">
        <f>'Specs and Initial PMs'!D369</f>
        <v>0</v>
      </c>
      <c r="S413" s="5">
        <f t="shared" si="72"/>
        <v>0</v>
      </c>
      <c r="T413" s="65"/>
      <c r="U413" s="58" t="e">
        <f t="shared" si="70"/>
        <v>#DIV/0!</v>
      </c>
      <c r="V413" s="58" t="e">
        <f t="shared" si="71"/>
        <v>#DIV/0!</v>
      </c>
      <c r="W413" s="174"/>
    </row>
    <row r="414" spans="16:23" ht="16.95" customHeight="1" x14ac:dyDescent="0.35">
      <c r="P414" s="46">
        <v>5</v>
      </c>
      <c r="Q414" s="65" t="s">
        <v>33</v>
      </c>
      <c r="R414" s="55">
        <f>'Specs and Initial PMs'!D370</f>
        <v>0</v>
      </c>
      <c r="S414" s="5">
        <f t="shared" ref="S414:S421" si="73">IF(ISTEXT(E54),$F$5,IF(E54&gt;$F$5,$F$5,E54))</f>
        <v>0</v>
      </c>
      <c r="T414" s="65"/>
      <c r="U414" s="58" t="e">
        <f t="shared" si="70"/>
        <v>#DIV/0!</v>
      </c>
      <c r="V414" s="58" t="e">
        <f t="shared" si="71"/>
        <v>#DIV/0!</v>
      </c>
      <c r="W414" s="174"/>
    </row>
    <row r="415" spans="16:23" ht="16.95" customHeight="1" x14ac:dyDescent="0.35">
      <c r="P415" s="46">
        <v>5</v>
      </c>
      <c r="Q415" s="65" t="s">
        <v>34</v>
      </c>
      <c r="R415" s="55">
        <f>'Specs and Initial PMs'!D371</f>
        <v>0</v>
      </c>
      <c r="S415" s="5">
        <f t="shared" si="73"/>
        <v>0</v>
      </c>
      <c r="T415" s="65"/>
      <c r="U415" s="58" t="e">
        <f t="shared" si="70"/>
        <v>#DIV/0!</v>
      </c>
      <c r="V415" s="58" t="e">
        <f t="shared" si="71"/>
        <v>#DIV/0!</v>
      </c>
      <c r="W415" s="174"/>
    </row>
    <row r="416" spans="16:23" ht="16.95" customHeight="1" x14ac:dyDescent="0.35">
      <c r="P416" s="46">
        <v>5</v>
      </c>
      <c r="Q416" s="65" t="s">
        <v>35</v>
      </c>
      <c r="R416" s="55">
        <f>'Specs and Initial PMs'!D372</f>
        <v>0</v>
      </c>
      <c r="S416" s="5">
        <f t="shared" si="73"/>
        <v>0</v>
      </c>
      <c r="T416" s="65"/>
      <c r="U416" s="58" t="e">
        <f t="shared" si="70"/>
        <v>#DIV/0!</v>
      </c>
      <c r="V416" s="58" t="e">
        <f t="shared" si="71"/>
        <v>#DIV/0!</v>
      </c>
      <c r="W416" s="174"/>
    </row>
    <row r="417" spans="16:23" ht="16.95" customHeight="1" x14ac:dyDescent="0.35">
      <c r="P417" s="46">
        <v>5</v>
      </c>
      <c r="Q417" s="65" t="s">
        <v>36</v>
      </c>
      <c r="R417" s="55">
        <f>'Specs and Initial PMs'!D373</f>
        <v>0</v>
      </c>
      <c r="S417" s="5">
        <f t="shared" si="73"/>
        <v>0</v>
      </c>
      <c r="T417" s="65"/>
      <c r="U417" s="58" t="e">
        <f t="shared" si="70"/>
        <v>#DIV/0!</v>
      </c>
      <c r="V417" s="58" t="e">
        <f t="shared" si="71"/>
        <v>#DIV/0!</v>
      </c>
      <c r="W417" s="174"/>
    </row>
    <row r="418" spans="16:23" ht="16.95" customHeight="1" x14ac:dyDescent="0.35">
      <c r="P418" s="46">
        <v>5</v>
      </c>
      <c r="Q418" s="65" t="s">
        <v>37</v>
      </c>
      <c r="R418" s="55">
        <f>'Specs and Initial PMs'!D374</f>
        <v>0</v>
      </c>
      <c r="S418" s="5">
        <f t="shared" si="73"/>
        <v>0</v>
      </c>
      <c r="T418" s="65"/>
      <c r="U418" s="58" t="e">
        <f t="shared" si="70"/>
        <v>#DIV/0!</v>
      </c>
      <c r="V418" s="58" t="e">
        <f t="shared" si="71"/>
        <v>#DIV/0!</v>
      </c>
      <c r="W418" s="174"/>
    </row>
    <row r="419" spans="16:23" ht="16.95" customHeight="1" x14ac:dyDescent="0.35">
      <c r="P419" s="46">
        <v>5</v>
      </c>
      <c r="Q419" s="65" t="s">
        <v>38</v>
      </c>
      <c r="R419" s="55">
        <f>'Specs and Initial PMs'!D375</f>
        <v>0</v>
      </c>
      <c r="S419" s="5">
        <f t="shared" si="73"/>
        <v>0</v>
      </c>
      <c r="T419" s="65"/>
      <c r="U419" s="58" t="e">
        <f t="shared" si="70"/>
        <v>#DIV/0!</v>
      </c>
      <c r="V419" s="58" t="e">
        <f t="shared" si="71"/>
        <v>#DIV/0!</v>
      </c>
      <c r="W419" s="174"/>
    </row>
    <row r="420" spans="16:23" ht="16.95" customHeight="1" x14ac:dyDescent="0.35">
      <c r="P420" s="46">
        <v>5</v>
      </c>
      <c r="Q420" s="65" t="s">
        <v>39</v>
      </c>
      <c r="R420" s="55">
        <f>'Specs and Initial PMs'!D376</f>
        <v>0</v>
      </c>
      <c r="S420" s="5">
        <f t="shared" si="73"/>
        <v>0</v>
      </c>
      <c r="T420" s="65"/>
      <c r="U420" s="58" t="e">
        <f t="shared" si="70"/>
        <v>#DIV/0!</v>
      </c>
      <c r="V420" s="58" t="e">
        <f t="shared" si="71"/>
        <v>#DIV/0!</v>
      </c>
      <c r="W420" s="174"/>
    </row>
    <row r="421" spans="16:23" ht="16.95" customHeight="1" x14ac:dyDescent="0.35">
      <c r="P421" s="46">
        <v>5</v>
      </c>
      <c r="Q421" s="65" t="s">
        <v>40</v>
      </c>
      <c r="R421" s="55">
        <f>'Specs and Initial PMs'!D377</f>
        <v>0</v>
      </c>
      <c r="S421" s="5">
        <f t="shared" si="73"/>
        <v>0</v>
      </c>
      <c r="T421" s="65"/>
      <c r="U421" s="58" t="e">
        <f t="shared" si="70"/>
        <v>#DIV/0!</v>
      </c>
      <c r="V421" s="58" t="e">
        <f t="shared" si="71"/>
        <v>#DIV/0!</v>
      </c>
      <c r="W421" s="174"/>
    </row>
    <row r="422" spans="16:23" ht="16.95" customHeight="1" x14ac:dyDescent="0.35">
      <c r="P422" s="46">
        <v>5</v>
      </c>
      <c r="Q422" s="65" t="s">
        <v>41</v>
      </c>
      <c r="R422" s="55">
        <f>'Specs and Initial PMs'!D378</f>
        <v>0</v>
      </c>
      <c r="S422" s="5">
        <f t="shared" ref="S422:S429" si="74">IF(ISTEXT(F54),$F$5,IF(F54&gt;$F$5,$F$5,F54))</f>
        <v>0</v>
      </c>
      <c r="T422" s="65"/>
      <c r="U422" s="58" t="e">
        <f t="shared" si="70"/>
        <v>#DIV/0!</v>
      </c>
      <c r="V422" s="58" t="e">
        <f t="shared" si="71"/>
        <v>#DIV/0!</v>
      </c>
      <c r="W422" s="174"/>
    </row>
    <row r="423" spans="16:23" ht="16.95" customHeight="1" x14ac:dyDescent="0.35">
      <c r="P423" s="46">
        <v>5</v>
      </c>
      <c r="Q423" s="65" t="s">
        <v>42</v>
      </c>
      <c r="R423" s="55">
        <f>'Specs and Initial PMs'!D379</f>
        <v>0</v>
      </c>
      <c r="S423" s="5">
        <f t="shared" si="74"/>
        <v>0</v>
      </c>
      <c r="T423" s="65"/>
      <c r="U423" s="58" t="e">
        <f t="shared" si="70"/>
        <v>#DIV/0!</v>
      </c>
      <c r="V423" s="58" t="e">
        <f t="shared" si="71"/>
        <v>#DIV/0!</v>
      </c>
      <c r="W423" s="174"/>
    </row>
    <row r="424" spans="16:23" ht="16.95" customHeight="1" x14ac:dyDescent="0.35">
      <c r="P424" s="46">
        <v>5</v>
      </c>
      <c r="Q424" s="65" t="s">
        <v>43</v>
      </c>
      <c r="R424" s="55">
        <f>'Specs and Initial PMs'!D380</f>
        <v>0</v>
      </c>
      <c r="S424" s="5">
        <f t="shared" si="74"/>
        <v>0</v>
      </c>
      <c r="T424" s="65"/>
      <c r="U424" s="58" t="e">
        <f t="shared" si="70"/>
        <v>#DIV/0!</v>
      </c>
      <c r="V424" s="58" t="e">
        <f t="shared" si="71"/>
        <v>#DIV/0!</v>
      </c>
      <c r="W424" s="174"/>
    </row>
    <row r="425" spans="16:23" ht="16.95" customHeight="1" x14ac:dyDescent="0.35">
      <c r="P425" s="46">
        <v>5</v>
      </c>
      <c r="Q425" s="65" t="s">
        <v>44</v>
      </c>
      <c r="R425" s="55">
        <f>'Specs and Initial PMs'!D381</f>
        <v>0</v>
      </c>
      <c r="S425" s="5">
        <f t="shared" si="74"/>
        <v>0</v>
      </c>
      <c r="T425" s="65"/>
      <c r="U425" s="58" t="e">
        <f t="shared" si="70"/>
        <v>#DIV/0!</v>
      </c>
      <c r="V425" s="58" t="e">
        <f t="shared" si="71"/>
        <v>#DIV/0!</v>
      </c>
      <c r="W425" s="174"/>
    </row>
    <row r="426" spans="16:23" ht="16.95" customHeight="1" x14ac:dyDescent="0.35">
      <c r="P426" s="46">
        <v>5</v>
      </c>
      <c r="Q426" s="65" t="s">
        <v>45</v>
      </c>
      <c r="R426" s="55">
        <f>'Specs and Initial PMs'!D382</f>
        <v>0</v>
      </c>
      <c r="S426" s="5">
        <f t="shared" si="74"/>
        <v>0</v>
      </c>
      <c r="T426" s="65"/>
      <c r="U426" s="58" t="e">
        <f t="shared" si="70"/>
        <v>#DIV/0!</v>
      </c>
      <c r="V426" s="58" t="e">
        <f t="shared" si="71"/>
        <v>#DIV/0!</v>
      </c>
      <c r="W426" s="174"/>
    </row>
    <row r="427" spans="16:23" ht="16.95" customHeight="1" x14ac:dyDescent="0.35">
      <c r="P427" s="46">
        <v>5</v>
      </c>
      <c r="Q427" s="65" t="s">
        <v>46</v>
      </c>
      <c r="R427" s="55">
        <f>'Specs and Initial PMs'!D383</f>
        <v>0</v>
      </c>
      <c r="S427" s="5">
        <f t="shared" si="74"/>
        <v>0</v>
      </c>
      <c r="T427" s="65"/>
      <c r="U427" s="58" t="e">
        <f t="shared" si="70"/>
        <v>#DIV/0!</v>
      </c>
      <c r="V427" s="58" t="e">
        <f t="shared" si="71"/>
        <v>#DIV/0!</v>
      </c>
      <c r="W427" s="174"/>
    </row>
    <row r="428" spans="16:23" ht="16.95" customHeight="1" x14ac:dyDescent="0.35">
      <c r="P428" s="46">
        <v>5</v>
      </c>
      <c r="Q428" s="65" t="s">
        <v>47</v>
      </c>
      <c r="R428" s="55">
        <f>'Specs and Initial PMs'!D384</f>
        <v>0</v>
      </c>
      <c r="S428" s="5">
        <f t="shared" si="74"/>
        <v>0</v>
      </c>
      <c r="T428" s="65"/>
      <c r="U428" s="58" t="e">
        <f t="shared" si="70"/>
        <v>#DIV/0!</v>
      </c>
      <c r="V428" s="58" t="e">
        <f t="shared" si="71"/>
        <v>#DIV/0!</v>
      </c>
      <c r="W428" s="174"/>
    </row>
    <row r="429" spans="16:23" ht="16.95" customHeight="1" x14ac:dyDescent="0.35">
      <c r="P429" s="46">
        <v>5</v>
      </c>
      <c r="Q429" s="65" t="s">
        <v>48</v>
      </c>
      <c r="R429" s="55">
        <f>'Specs and Initial PMs'!D385</f>
        <v>0</v>
      </c>
      <c r="S429" s="5">
        <f t="shared" si="74"/>
        <v>0</v>
      </c>
      <c r="T429" s="65"/>
      <c r="U429" s="58" t="e">
        <f t="shared" si="70"/>
        <v>#DIV/0!</v>
      </c>
      <c r="V429" s="58" t="e">
        <f t="shared" si="71"/>
        <v>#DIV/0!</v>
      </c>
      <c r="W429" s="174"/>
    </row>
    <row r="430" spans="16:23" ht="16.95" customHeight="1" x14ac:dyDescent="0.35">
      <c r="P430" s="46">
        <v>5</v>
      </c>
      <c r="Q430" s="65" t="s">
        <v>49</v>
      </c>
      <c r="R430" s="55">
        <f>'Specs and Initial PMs'!D386</f>
        <v>0</v>
      </c>
      <c r="S430" s="5">
        <f t="shared" ref="S430:S437" si="75">IF(ISTEXT(G54),$F$5,IF(G54&gt;$F$5,$F$5,G54))</f>
        <v>0</v>
      </c>
      <c r="T430" s="65"/>
      <c r="U430" s="58" t="e">
        <f t="shared" si="70"/>
        <v>#DIV/0!</v>
      </c>
      <c r="V430" s="58" t="e">
        <f t="shared" si="71"/>
        <v>#DIV/0!</v>
      </c>
      <c r="W430" s="174"/>
    </row>
    <row r="431" spans="16:23" ht="16.95" customHeight="1" x14ac:dyDescent="0.35">
      <c r="P431" s="46">
        <v>5</v>
      </c>
      <c r="Q431" s="65" t="s">
        <v>50</v>
      </c>
      <c r="R431" s="55">
        <f>'Specs and Initial PMs'!D387</f>
        <v>0</v>
      </c>
      <c r="S431" s="5">
        <f t="shared" si="75"/>
        <v>0</v>
      </c>
      <c r="T431" s="65"/>
      <c r="U431" s="58" t="e">
        <f t="shared" si="70"/>
        <v>#DIV/0!</v>
      </c>
      <c r="V431" s="58" t="e">
        <f t="shared" si="71"/>
        <v>#DIV/0!</v>
      </c>
      <c r="W431" s="174"/>
    </row>
    <row r="432" spans="16:23" ht="16.95" customHeight="1" x14ac:dyDescent="0.35">
      <c r="P432" s="46">
        <v>5</v>
      </c>
      <c r="Q432" s="65" t="s">
        <v>51</v>
      </c>
      <c r="R432" s="55">
        <f>'Specs and Initial PMs'!D388</f>
        <v>0</v>
      </c>
      <c r="S432" s="5">
        <f t="shared" si="75"/>
        <v>0</v>
      </c>
      <c r="T432" s="65"/>
      <c r="U432" s="58" t="e">
        <f t="shared" si="70"/>
        <v>#DIV/0!</v>
      </c>
      <c r="V432" s="58" t="e">
        <f t="shared" si="71"/>
        <v>#DIV/0!</v>
      </c>
      <c r="W432" s="174"/>
    </row>
    <row r="433" spans="16:23" ht="16.95" customHeight="1" x14ac:dyDescent="0.35">
      <c r="P433" s="46">
        <v>5</v>
      </c>
      <c r="Q433" s="65" t="s">
        <v>52</v>
      </c>
      <c r="R433" s="55">
        <f>'Specs and Initial PMs'!D389</f>
        <v>0</v>
      </c>
      <c r="S433" s="5">
        <f t="shared" si="75"/>
        <v>0</v>
      </c>
      <c r="T433" s="65"/>
      <c r="U433" s="58" t="e">
        <f t="shared" ref="U433:U464" si="76">S433/$T$392</f>
        <v>#DIV/0!</v>
      </c>
      <c r="V433" s="58" t="e">
        <f t="shared" si="71"/>
        <v>#DIV/0!</v>
      </c>
      <c r="W433" s="174"/>
    </row>
    <row r="434" spans="16:23" ht="16.95" customHeight="1" x14ac:dyDescent="0.35">
      <c r="P434" s="46">
        <v>5</v>
      </c>
      <c r="Q434" s="65" t="s">
        <v>53</v>
      </c>
      <c r="R434" s="55">
        <f>'Specs and Initial PMs'!D390</f>
        <v>0</v>
      </c>
      <c r="S434" s="5">
        <f t="shared" si="75"/>
        <v>0</v>
      </c>
      <c r="T434" s="65"/>
      <c r="U434" s="58" t="e">
        <f t="shared" si="76"/>
        <v>#DIV/0!</v>
      </c>
      <c r="V434" s="58" t="e">
        <f t="shared" si="71"/>
        <v>#DIV/0!</v>
      </c>
      <c r="W434" s="174"/>
    </row>
    <row r="435" spans="16:23" ht="16.95" customHeight="1" x14ac:dyDescent="0.35">
      <c r="P435" s="46">
        <v>5</v>
      </c>
      <c r="Q435" s="65" t="s">
        <v>54</v>
      </c>
      <c r="R435" s="55">
        <f>'Specs and Initial PMs'!D391</f>
        <v>0</v>
      </c>
      <c r="S435" s="5">
        <f t="shared" si="75"/>
        <v>0</v>
      </c>
      <c r="T435" s="65"/>
      <c r="U435" s="58" t="e">
        <f t="shared" si="76"/>
        <v>#DIV/0!</v>
      </c>
      <c r="V435" s="58" t="e">
        <f t="shared" si="71"/>
        <v>#DIV/0!</v>
      </c>
      <c r="W435" s="174"/>
    </row>
    <row r="436" spans="16:23" ht="16.95" customHeight="1" x14ac:dyDescent="0.35">
      <c r="P436" s="46">
        <v>5</v>
      </c>
      <c r="Q436" s="65" t="s">
        <v>55</v>
      </c>
      <c r="R436" s="55">
        <f>'Specs and Initial PMs'!D392</f>
        <v>0</v>
      </c>
      <c r="S436" s="5">
        <f t="shared" si="75"/>
        <v>0</v>
      </c>
      <c r="T436" s="65"/>
      <c r="U436" s="58" t="e">
        <f t="shared" si="76"/>
        <v>#DIV/0!</v>
      </c>
      <c r="V436" s="58" t="e">
        <f t="shared" si="71"/>
        <v>#DIV/0!</v>
      </c>
      <c r="W436" s="174"/>
    </row>
    <row r="437" spans="16:23" ht="16.95" customHeight="1" x14ac:dyDescent="0.35">
      <c r="P437" s="46">
        <v>5</v>
      </c>
      <c r="Q437" s="65" t="s">
        <v>56</v>
      </c>
      <c r="R437" s="55">
        <f>'Specs and Initial PMs'!D393</f>
        <v>0</v>
      </c>
      <c r="S437" s="5">
        <f t="shared" si="75"/>
        <v>0</v>
      </c>
      <c r="T437" s="65"/>
      <c r="U437" s="58" t="e">
        <f t="shared" si="76"/>
        <v>#DIV/0!</v>
      </c>
      <c r="V437" s="58" t="e">
        <f t="shared" si="71"/>
        <v>#DIV/0!</v>
      </c>
      <c r="W437" s="174"/>
    </row>
    <row r="438" spans="16:23" ht="16.95" customHeight="1" x14ac:dyDescent="0.35">
      <c r="P438" s="46">
        <v>5</v>
      </c>
      <c r="Q438" s="65" t="s">
        <v>57</v>
      </c>
      <c r="R438" s="55">
        <f>'Specs and Initial PMs'!D394</f>
        <v>0</v>
      </c>
      <c r="S438" s="5">
        <f t="shared" ref="S438:S445" si="77">IF(ISTEXT(H54),$F$5,IF(H54&gt;$F$5,$F$5,H54))</f>
        <v>0</v>
      </c>
      <c r="T438" s="65"/>
      <c r="U438" s="58" t="e">
        <f t="shared" si="76"/>
        <v>#DIV/0!</v>
      </c>
      <c r="V438" s="58" t="e">
        <f t="shared" si="71"/>
        <v>#DIV/0!</v>
      </c>
      <c r="W438" s="174"/>
    </row>
    <row r="439" spans="16:23" ht="16.95" customHeight="1" x14ac:dyDescent="0.35">
      <c r="P439" s="46">
        <v>5</v>
      </c>
      <c r="Q439" s="65" t="s">
        <v>58</v>
      </c>
      <c r="R439" s="55">
        <f>'Specs and Initial PMs'!D395</f>
        <v>0</v>
      </c>
      <c r="S439" s="5">
        <f t="shared" si="77"/>
        <v>0</v>
      </c>
      <c r="T439" s="65"/>
      <c r="U439" s="58" t="e">
        <f t="shared" si="76"/>
        <v>#DIV/0!</v>
      </c>
      <c r="V439" s="58" t="e">
        <f t="shared" si="71"/>
        <v>#DIV/0!</v>
      </c>
      <c r="W439" s="174"/>
    </row>
    <row r="440" spans="16:23" ht="16.95" customHeight="1" x14ac:dyDescent="0.35">
      <c r="P440" s="46">
        <v>5</v>
      </c>
      <c r="Q440" s="65" t="s">
        <v>59</v>
      </c>
      <c r="R440" s="55">
        <f>'Specs and Initial PMs'!D396</f>
        <v>0</v>
      </c>
      <c r="S440" s="5">
        <f t="shared" si="77"/>
        <v>0</v>
      </c>
      <c r="T440" s="65"/>
      <c r="U440" s="58" t="e">
        <f t="shared" si="76"/>
        <v>#DIV/0!</v>
      </c>
      <c r="V440" s="58" t="e">
        <f t="shared" si="71"/>
        <v>#DIV/0!</v>
      </c>
      <c r="W440" s="174"/>
    </row>
    <row r="441" spans="16:23" ht="16.95" customHeight="1" x14ac:dyDescent="0.35">
      <c r="P441" s="46">
        <v>5</v>
      </c>
      <c r="Q441" s="65" t="s">
        <v>60</v>
      </c>
      <c r="R441" s="55">
        <f>'Specs and Initial PMs'!D397</f>
        <v>0</v>
      </c>
      <c r="S441" s="5">
        <f t="shared" si="77"/>
        <v>0</v>
      </c>
      <c r="T441" s="65"/>
      <c r="U441" s="58" t="e">
        <f t="shared" si="76"/>
        <v>#DIV/0!</v>
      </c>
      <c r="V441" s="58" t="e">
        <f t="shared" si="71"/>
        <v>#DIV/0!</v>
      </c>
      <c r="W441" s="174"/>
    </row>
    <row r="442" spans="16:23" ht="16.95" customHeight="1" x14ac:dyDescent="0.35">
      <c r="P442" s="46">
        <v>5</v>
      </c>
      <c r="Q442" s="65" t="s">
        <v>61</v>
      </c>
      <c r="R442" s="55">
        <f>'Specs and Initial PMs'!D398</f>
        <v>0</v>
      </c>
      <c r="S442" s="5">
        <f t="shared" si="77"/>
        <v>0</v>
      </c>
      <c r="T442" s="65"/>
      <c r="U442" s="58" t="e">
        <f t="shared" si="76"/>
        <v>#DIV/0!</v>
      </c>
      <c r="V442" s="58" t="e">
        <f t="shared" si="71"/>
        <v>#DIV/0!</v>
      </c>
      <c r="W442" s="174"/>
    </row>
    <row r="443" spans="16:23" ht="16.95" customHeight="1" x14ac:dyDescent="0.35">
      <c r="P443" s="46">
        <v>5</v>
      </c>
      <c r="Q443" s="65" t="s">
        <v>62</v>
      </c>
      <c r="R443" s="55">
        <f>'Specs and Initial PMs'!D399</f>
        <v>0</v>
      </c>
      <c r="S443" s="5">
        <f t="shared" si="77"/>
        <v>0</v>
      </c>
      <c r="T443" s="65"/>
      <c r="U443" s="58" t="e">
        <f t="shared" si="76"/>
        <v>#DIV/0!</v>
      </c>
      <c r="V443" s="58" t="e">
        <f t="shared" si="71"/>
        <v>#DIV/0!</v>
      </c>
      <c r="W443" s="174"/>
    </row>
    <row r="444" spans="16:23" ht="16.95" customHeight="1" x14ac:dyDescent="0.35">
      <c r="P444" s="46">
        <v>5</v>
      </c>
      <c r="Q444" s="65" t="s">
        <v>63</v>
      </c>
      <c r="R444" s="55">
        <f>'Specs and Initial PMs'!D400</f>
        <v>0</v>
      </c>
      <c r="S444" s="5">
        <f t="shared" si="77"/>
        <v>0</v>
      </c>
      <c r="T444" s="65"/>
      <c r="U444" s="58" t="e">
        <f t="shared" si="76"/>
        <v>#DIV/0!</v>
      </c>
      <c r="V444" s="58" t="e">
        <f t="shared" si="71"/>
        <v>#DIV/0!</v>
      </c>
      <c r="W444" s="174"/>
    </row>
    <row r="445" spans="16:23" ht="16.95" customHeight="1" x14ac:dyDescent="0.35">
      <c r="P445" s="46">
        <v>5</v>
      </c>
      <c r="Q445" s="65" t="s">
        <v>64</v>
      </c>
      <c r="R445" s="55">
        <f>'Specs and Initial PMs'!D401</f>
        <v>0</v>
      </c>
      <c r="S445" s="5">
        <f t="shared" si="77"/>
        <v>0</v>
      </c>
      <c r="T445" s="65"/>
      <c r="U445" s="58" t="e">
        <f t="shared" si="76"/>
        <v>#DIV/0!</v>
      </c>
      <c r="V445" s="58" t="e">
        <f t="shared" si="71"/>
        <v>#DIV/0!</v>
      </c>
      <c r="W445" s="174"/>
    </row>
    <row r="446" spans="16:23" ht="16.95" customHeight="1" x14ac:dyDescent="0.35">
      <c r="P446" s="46">
        <v>5</v>
      </c>
      <c r="Q446" s="65" t="s">
        <v>65</v>
      </c>
      <c r="R446" s="55">
        <f>'Specs and Initial PMs'!D402</f>
        <v>0</v>
      </c>
      <c r="S446" s="5">
        <f t="shared" ref="S446:S453" si="78">IF(ISTEXT(I54),$F$5,IF(I54&gt;$F$5,$F$5,I54))</f>
        <v>0</v>
      </c>
      <c r="T446" s="65"/>
      <c r="U446" s="58" t="e">
        <f t="shared" si="76"/>
        <v>#DIV/0!</v>
      </c>
      <c r="V446" s="58" t="e">
        <f t="shared" si="71"/>
        <v>#DIV/0!</v>
      </c>
      <c r="W446" s="174"/>
    </row>
    <row r="447" spans="16:23" ht="16.95" customHeight="1" x14ac:dyDescent="0.35">
      <c r="P447" s="46">
        <v>5</v>
      </c>
      <c r="Q447" s="65" t="s">
        <v>66</v>
      </c>
      <c r="R447" s="55">
        <f>'Specs and Initial PMs'!D403</f>
        <v>0</v>
      </c>
      <c r="S447" s="5">
        <f t="shared" si="78"/>
        <v>0</v>
      </c>
      <c r="T447" s="65"/>
      <c r="U447" s="58" t="e">
        <f t="shared" si="76"/>
        <v>#DIV/0!</v>
      </c>
      <c r="V447" s="58" t="e">
        <f t="shared" si="71"/>
        <v>#DIV/0!</v>
      </c>
      <c r="W447" s="174"/>
    </row>
    <row r="448" spans="16:23" ht="16.95" customHeight="1" x14ac:dyDescent="0.35">
      <c r="P448" s="46">
        <v>5</v>
      </c>
      <c r="Q448" s="65" t="s">
        <v>67</v>
      </c>
      <c r="R448" s="55">
        <f>'Specs and Initial PMs'!D404</f>
        <v>0</v>
      </c>
      <c r="S448" s="5">
        <f t="shared" si="78"/>
        <v>0</v>
      </c>
      <c r="T448" s="65"/>
      <c r="U448" s="58" t="e">
        <f t="shared" si="76"/>
        <v>#DIV/0!</v>
      </c>
      <c r="V448" s="58" t="e">
        <f t="shared" si="71"/>
        <v>#DIV/0!</v>
      </c>
      <c r="W448" s="174"/>
    </row>
    <row r="449" spans="16:23" ht="16.95" customHeight="1" x14ac:dyDescent="0.35">
      <c r="P449" s="46">
        <v>5</v>
      </c>
      <c r="Q449" s="65" t="s">
        <v>68</v>
      </c>
      <c r="R449" s="55">
        <f>'Specs and Initial PMs'!D405</f>
        <v>0</v>
      </c>
      <c r="S449" s="5">
        <f t="shared" si="78"/>
        <v>0</v>
      </c>
      <c r="T449" s="65"/>
      <c r="U449" s="58" t="e">
        <f t="shared" si="76"/>
        <v>#DIV/0!</v>
      </c>
      <c r="V449" s="58" t="e">
        <f t="shared" si="71"/>
        <v>#DIV/0!</v>
      </c>
      <c r="W449" s="174"/>
    </row>
    <row r="450" spans="16:23" ht="16.95" customHeight="1" x14ac:dyDescent="0.35">
      <c r="P450" s="46">
        <v>5</v>
      </c>
      <c r="Q450" s="65" t="s">
        <v>69</v>
      </c>
      <c r="R450" s="55">
        <f>'Specs and Initial PMs'!D406</f>
        <v>0</v>
      </c>
      <c r="S450" s="5">
        <f t="shared" si="78"/>
        <v>0</v>
      </c>
      <c r="T450" s="65"/>
      <c r="U450" s="58" t="e">
        <f t="shared" si="76"/>
        <v>#DIV/0!</v>
      </c>
      <c r="V450" s="58" t="e">
        <f t="shared" si="71"/>
        <v>#DIV/0!</v>
      </c>
      <c r="W450" s="174"/>
    </row>
    <row r="451" spans="16:23" ht="16.95" customHeight="1" x14ac:dyDescent="0.35">
      <c r="P451" s="46">
        <v>5</v>
      </c>
      <c r="Q451" s="65" t="s">
        <v>70</v>
      </c>
      <c r="R451" s="55">
        <f>'Specs and Initial PMs'!D407</f>
        <v>0</v>
      </c>
      <c r="S451" s="5">
        <f t="shared" si="78"/>
        <v>0</v>
      </c>
      <c r="T451" s="65"/>
      <c r="U451" s="58" t="e">
        <f t="shared" si="76"/>
        <v>#DIV/0!</v>
      </c>
      <c r="V451" s="58" t="e">
        <f t="shared" si="71"/>
        <v>#DIV/0!</v>
      </c>
      <c r="W451" s="174"/>
    </row>
    <row r="452" spans="16:23" ht="16.95" customHeight="1" x14ac:dyDescent="0.35">
      <c r="P452" s="46">
        <v>5</v>
      </c>
      <c r="Q452" s="65" t="s">
        <v>71</v>
      </c>
      <c r="R452" s="55">
        <f>'Specs and Initial PMs'!D408</f>
        <v>0</v>
      </c>
      <c r="S452" s="5">
        <f t="shared" si="78"/>
        <v>0</v>
      </c>
      <c r="T452" s="65"/>
      <c r="U452" s="58" t="e">
        <f t="shared" si="76"/>
        <v>#DIV/0!</v>
      </c>
      <c r="V452" s="58" t="e">
        <f t="shared" si="71"/>
        <v>#DIV/0!</v>
      </c>
      <c r="W452" s="174"/>
    </row>
    <row r="453" spans="16:23" ht="16.95" customHeight="1" x14ac:dyDescent="0.35">
      <c r="P453" s="46">
        <v>5</v>
      </c>
      <c r="Q453" s="65" t="s">
        <v>72</v>
      </c>
      <c r="R453" s="55">
        <f>'Specs and Initial PMs'!D409</f>
        <v>0</v>
      </c>
      <c r="S453" s="5">
        <f t="shared" si="78"/>
        <v>0</v>
      </c>
      <c r="T453" s="65"/>
      <c r="U453" s="58" t="e">
        <f t="shared" si="76"/>
        <v>#DIV/0!</v>
      </c>
      <c r="V453" s="58" t="e">
        <f t="shared" si="71"/>
        <v>#DIV/0!</v>
      </c>
      <c r="W453" s="174"/>
    </row>
    <row r="454" spans="16:23" ht="16.95" customHeight="1" x14ac:dyDescent="0.35">
      <c r="P454" s="46">
        <v>5</v>
      </c>
      <c r="Q454" s="65" t="s">
        <v>73</v>
      </c>
      <c r="R454" s="55">
        <f>'Specs and Initial PMs'!D410</f>
        <v>0</v>
      </c>
      <c r="S454" s="5">
        <f t="shared" ref="S454:S461" si="79">IF(ISTEXT(J54),$F$5,IF(J54&gt;$F$5,$F$5,J54))</f>
        <v>0</v>
      </c>
      <c r="T454" s="65"/>
      <c r="U454" s="58" t="e">
        <f t="shared" si="76"/>
        <v>#DIV/0!</v>
      </c>
      <c r="V454" s="58" t="e">
        <f t="shared" si="71"/>
        <v>#DIV/0!</v>
      </c>
      <c r="W454" s="174"/>
    </row>
    <row r="455" spans="16:23" ht="16.95" customHeight="1" x14ac:dyDescent="0.35">
      <c r="P455" s="46">
        <v>5</v>
      </c>
      <c r="Q455" s="65" t="s">
        <v>74</v>
      </c>
      <c r="R455" s="55">
        <f>'Specs and Initial PMs'!D411</f>
        <v>0</v>
      </c>
      <c r="S455" s="5">
        <f t="shared" si="79"/>
        <v>0</v>
      </c>
      <c r="T455" s="65"/>
      <c r="U455" s="58" t="e">
        <f t="shared" si="76"/>
        <v>#DIV/0!</v>
      </c>
      <c r="V455" s="58" t="e">
        <f t="shared" si="71"/>
        <v>#DIV/0!</v>
      </c>
      <c r="W455" s="174"/>
    </row>
    <row r="456" spans="16:23" ht="16.95" customHeight="1" x14ac:dyDescent="0.35">
      <c r="P456" s="46">
        <v>5</v>
      </c>
      <c r="Q456" s="65" t="s">
        <v>75</v>
      </c>
      <c r="R456" s="55">
        <f>'Specs and Initial PMs'!D412</f>
        <v>0</v>
      </c>
      <c r="S456" s="5">
        <f t="shared" si="79"/>
        <v>0</v>
      </c>
      <c r="T456" s="65"/>
      <c r="U456" s="58" t="e">
        <f t="shared" si="76"/>
        <v>#DIV/0!</v>
      </c>
      <c r="V456" s="58" t="e">
        <f t="shared" si="71"/>
        <v>#DIV/0!</v>
      </c>
      <c r="W456" s="174"/>
    </row>
    <row r="457" spans="16:23" ht="16.95" customHeight="1" x14ac:dyDescent="0.35">
      <c r="P457" s="46">
        <v>5</v>
      </c>
      <c r="Q457" s="65" t="s">
        <v>76</v>
      </c>
      <c r="R457" s="55">
        <f>'Specs and Initial PMs'!D413</f>
        <v>0</v>
      </c>
      <c r="S457" s="5">
        <f t="shared" si="79"/>
        <v>0</v>
      </c>
      <c r="T457" s="65"/>
      <c r="U457" s="58" t="e">
        <f t="shared" si="76"/>
        <v>#DIV/0!</v>
      </c>
      <c r="V457" s="58" t="e">
        <f t="shared" si="71"/>
        <v>#DIV/0!</v>
      </c>
      <c r="W457" s="174"/>
    </row>
    <row r="458" spans="16:23" ht="16.95" customHeight="1" x14ac:dyDescent="0.35">
      <c r="P458" s="46">
        <v>5</v>
      </c>
      <c r="Q458" s="65" t="s">
        <v>77</v>
      </c>
      <c r="R458" s="55">
        <f>'Specs and Initial PMs'!D414</f>
        <v>0</v>
      </c>
      <c r="S458" s="5">
        <f t="shared" si="79"/>
        <v>0</v>
      </c>
      <c r="T458" s="65"/>
      <c r="U458" s="58" t="e">
        <f t="shared" si="76"/>
        <v>#DIV/0!</v>
      </c>
      <c r="V458" s="58" t="e">
        <f t="shared" si="71"/>
        <v>#DIV/0!</v>
      </c>
      <c r="W458" s="174"/>
    </row>
    <row r="459" spans="16:23" ht="16.95" customHeight="1" x14ac:dyDescent="0.35">
      <c r="P459" s="46">
        <v>5</v>
      </c>
      <c r="Q459" s="65" t="s">
        <v>78</v>
      </c>
      <c r="R459" s="55">
        <f>'Specs and Initial PMs'!D415</f>
        <v>0</v>
      </c>
      <c r="S459" s="5">
        <f t="shared" si="79"/>
        <v>0</v>
      </c>
      <c r="T459" s="65"/>
      <c r="U459" s="58" t="e">
        <f t="shared" si="76"/>
        <v>#DIV/0!</v>
      </c>
      <c r="V459" s="58" t="e">
        <f t="shared" si="71"/>
        <v>#DIV/0!</v>
      </c>
      <c r="W459" s="174"/>
    </row>
    <row r="460" spans="16:23" ht="16.95" customHeight="1" x14ac:dyDescent="0.35">
      <c r="P460" s="46">
        <v>5</v>
      </c>
      <c r="Q460" s="65" t="s">
        <v>79</v>
      </c>
      <c r="R460" s="55">
        <f>'Specs and Initial PMs'!D416</f>
        <v>0</v>
      </c>
      <c r="S460" s="5">
        <f t="shared" si="79"/>
        <v>0</v>
      </c>
      <c r="T460" s="65"/>
      <c r="U460" s="58" t="e">
        <f t="shared" si="76"/>
        <v>#DIV/0!</v>
      </c>
      <c r="V460" s="58" t="e">
        <f t="shared" si="71"/>
        <v>#DIV/0!</v>
      </c>
      <c r="W460" s="174"/>
    </row>
    <row r="461" spans="16:23" ht="16.95" customHeight="1" x14ac:dyDescent="0.35">
      <c r="P461" s="46">
        <v>5</v>
      </c>
      <c r="Q461" s="65" t="s">
        <v>80</v>
      </c>
      <c r="R461" s="55">
        <f>'Specs and Initial PMs'!D417</f>
        <v>0</v>
      </c>
      <c r="S461" s="5">
        <f t="shared" si="79"/>
        <v>0</v>
      </c>
      <c r="T461" s="65"/>
      <c r="U461" s="58" t="e">
        <f t="shared" si="76"/>
        <v>#DIV/0!</v>
      </c>
      <c r="V461" s="58" t="e">
        <f t="shared" si="71"/>
        <v>#DIV/0!</v>
      </c>
      <c r="W461" s="174"/>
    </row>
    <row r="462" spans="16:23" ht="16.95" customHeight="1" x14ac:dyDescent="0.35">
      <c r="P462" s="46">
        <v>5</v>
      </c>
      <c r="Q462" s="65" t="s">
        <v>81</v>
      </c>
      <c r="R462" s="55">
        <f>'Specs and Initial PMs'!D418</f>
        <v>0</v>
      </c>
      <c r="S462" s="5">
        <f t="shared" ref="S462:S469" si="80">IF(ISTEXT(K54),$F$5,IF(K54&gt;$F$5,$F$5,K54))</f>
        <v>0</v>
      </c>
      <c r="T462" s="65"/>
      <c r="U462" s="58" t="e">
        <f t="shared" si="76"/>
        <v>#DIV/0!</v>
      </c>
      <c r="V462" s="58" t="e">
        <f t="shared" si="71"/>
        <v>#DIV/0!</v>
      </c>
      <c r="W462" s="174"/>
    </row>
    <row r="463" spans="16:23" ht="16.95" customHeight="1" x14ac:dyDescent="0.35">
      <c r="P463" s="46">
        <v>5</v>
      </c>
      <c r="Q463" s="65" t="s">
        <v>82</v>
      </c>
      <c r="R463" s="55">
        <f>'Specs and Initial PMs'!D419</f>
        <v>0</v>
      </c>
      <c r="S463" s="5">
        <f t="shared" si="80"/>
        <v>0</v>
      </c>
      <c r="T463" s="65"/>
      <c r="U463" s="58" t="e">
        <f t="shared" si="76"/>
        <v>#DIV/0!</v>
      </c>
      <c r="V463" s="58" t="e">
        <f t="shared" si="71"/>
        <v>#DIV/0!</v>
      </c>
      <c r="W463" s="174"/>
    </row>
    <row r="464" spans="16:23" ht="16.95" customHeight="1" x14ac:dyDescent="0.35">
      <c r="P464" s="46">
        <v>5</v>
      </c>
      <c r="Q464" s="65" t="s">
        <v>83</v>
      </c>
      <c r="R464" s="55">
        <f>'Specs and Initial PMs'!D420</f>
        <v>0</v>
      </c>
      <c r="S464" s="5">
        <f t="shared" si="80"/>
        <v>0</v>
      </c>
      <c r="T464" s="65"/>
      <c r="U464" s="58" t="e">
        <f t="shared" si="76"/>
        <v>#DIV/0!</v>
      </c>
      <c r="V464" s="58" t="e">
        <f t="shared" si="71"/>
        <v>#DIV/0!</v>
      </c>
      <c r="W464" s="174"/>
    </row>
    <row r="465" spans="16:23" ht="16.95" customHeight="1" x14ac:dyDescent="0.35">
      <c r="P465" s="46">
        <v>5</v>
      </c>
      <c r="Q465" s="65" t="s">
        <v>84</v>
      </c>
      <c r="R465" s="55">
        <f>'Specs and Initial PMs'!D421</f>
        <v>0</v>
      </c>
      <c r="S465" s="5">
        <f t="shared" si="80"/>
        <v>0</v>
      </c>
      <c r="T465" s="65"/>
      <c r="U465" s="58" t="e">
        <f t="shared" ref="U465:U485" si="81">S465/$T$392</f>
        <v>#DIV/0!</v>
      </c>
      <c r="V465" s="58" t="e">
        <f t="shared" ref="V465:V485" si="82">IF(U465&gt;2,"LT","CONFIRM")</f>
        <v>#DIV/0!</v>
      </c>
      <c r="W465" s="174"/>
    </row>
    <row r="466" spans="16:23" ht="16.95" customHeight="1" x14ac:dyDescent="0.35">
      <c r="P466" s="46">
        <v>5</v>
      </c>
      <c r="Q466" s="65" t="s">
        <v>85</v>
      </c>
      <c r="R466" s="55">
        <f>'Specs and Initial PMs'!D422</f>
        <v>0</v>
      </c>
      <c r="S466" s="5">
        <f t="shared" si="80"/>
        <v>0</v>
      </c>
      <c r="T466" s="65"/>
      <c r="U466" s="58" t="e">
        <f t="shared" si="81"/>
        <v>#DIV/0!</v>
      </c>
      <c r="V466" s="58" t="e">
        <f t="shared" si="82"/>
        <v>#DIV/0!</v>
      </c>
      <c r="W466" s="174"/>
    </row>
    <row r="467" spans="16:23" ht="16.95" customHeight="1" x14ac:dyDescent="0.35">
      <c r="P467" s="46">
        <v>5</v>
      </c>
      <c r="Q467" s="65" t="s">
        <v>86</v>
      </c>
      <c r="R467" s="55">
        <f>'Specs and Initial PMs'!D423</f>
        <v>0</v>
      </c>
      <c r="S467" s="5">
        <f t="shared" si="80"/>
        <v>0</v>
      </c>
      <c r="T467" s="65"/>
      <c r="U467" s="58" t="e">
        <f t="shared" si="81"/>
        <v>#DIV/0!</v>
      </c>
      <c r="V467" s="58" t="e">
        <f t="shared" si="82"/>
        <v>#DIV/0!</v>
      </c>
      <c r="W467" s="174"/>
    </row>
    <row r="468" spans="16:23" ht="16.95" customHeight="1" x14ac:dyDescent="0.35">
      <c r="P468" s="46">
        <v>5</v>
      </c>
      <c r="Q468" s="65" t="s">
        <v>87</v>
      </c>
      <c r="R468" s="55">
        <f>'Specs and Initial PMs'!D424</f>
        <v>0</v>
      </c>
      <c r="S468" s="5">
        <f t="shared" si="80"/>
        <v>0</v>
      </c>
      <c r="T468" s="65"/>
      <c r="U468" s="58" t="e">
        <f t="shared" si="81"/>
        <v>#DIV/0!</v>
      </c>
      <c r="V468" s="58" t="e">
        <f t="shared" si="82"/>
        <v>#DIV/0!</v>
      </c>
      <c r="W468" s="174"/>
    </row>
    <row r="469" spans="16:23" ht="16.95" customHeight="1" x14ac:dyDescent="0.35">
      <c r="P469" s="46">
        <v>5</v>
      </c>
      <c r="Q469" s="65" t="s">
        <v>88</v>
      </c>
      <c r="R469" s="55">
        <f>'Specs and Initial PMs'!D425</f>
        <v>0</v>
      </c>
      <c r="S469" s="5">
        <f t="shared" si="80"/>
        <v>0</v>
      </c>
      <c r="T469" s="65"/>
      <c r="U469" s="58" t="e">
        <f t="shared" si="81"/>
        <v>#DIV/0!</v>
      </c>
      <c r="V469" s="58" t="e">
        <f t="shared" si="82"/>
        <v>#DIV/0!</v>
      </c>
      <c r="W469" s="174"/>
    </row>
    <row r="470" spans="16:23" ht="16.95" customHeight="1" x14ac:dyDescent="0.35">
      <c r="P470" s="46">
        <v>5</v>
      </c>
      <c r="Q470" s="65" t="s">
        <v>89</v>
      </c>
      <c r="R470" s="55">
        <f>'Specs and Initial PMs'!D426</f>
        <v>0</v>
      </c>
      <c r="S470" s="5">
        <f t="shared" ref="S470:S477" si="83">IF(ISTEXT(L54),$F$5,IF(L54&gt;$F$5,$F$5,L54))</f>
        <v>0</v>
      </c>
      <c r="T470" s="65"/>
      <c r="U470" s="58" t="e">
        <f t="shared" si="81"/>
        <v>#DIV/0!</v>
      </c>
      <c r="V470" s="58" t="e">
        <f t="shared" si="82"/>
        <v>#DIV/0!</v>
      </c>
      <c r="W470" s="174"/>
    </row>
    <row r="471" spans="16:23" ht="16.95" customHeight="1" x14ac:dyDescent="0.35">
      <c r="P471" s="46">
        <v>5</v>
      </c>
      <c r="Q471" s="65" t="s">
        <v>90</v>
      </c>
      <c r="R471" s="55">
        <f>'Specs and Initial PMs'!D427</f>
        <v>0</v>
      </c>
      <c r="S471" s="5">
        <f t="shared" si="83"/>
        <v>0</v>
      </c>
      <c r="T471" s="65"/>
      <c r="U471" s="58" t="e">
        <f t="shared" si="81"/>
        <v>#DIV/0!</v>
      </c>
      <c r="V471" s="58" t="e">
        <f t="shared" si="82"/>
        <v>#DIV/0!</v>
      </c>
      <c r="W471" s="174"/>
    </row>
    <row r="472" spans="16:23" ht="16.95" customHeight="1" x14ac:dyDescent="0.35">
      <c r="P472" s="46">
        <v>5</v>
      </c>
      <c r="Q472" s="65" t="s">
        <v>91</v>
      </c>
      <c r="R472" s="55">
        <f>'Specs and Initial PMs'!D428</f>
        <v>0</v>
      </c>
      <c r="S472" s="5">
        <f t="shared" si="83"/>
        <v>0</v>
      </c>
      <c r="T472" s="65"/>
      <c r="U472" s="58" t="e">
        <f t="shared" si="81"/>
        <v>#DIV/0!</v>
      </c>
      <c r="V472" s="58" t="e">
        <f t="shared" si="82"/>
        <v>#DIV/0!</v>
      </c>
      <c r="W472" s="174"/>
    </row>
    <row r="473" spans="16:23" ht="16.95" customHeight="1" x14ac:dyDescent="0.35">
      <c r="P473" s="46">
        <v>5</v>
      </c>
      <c r="Q473" s="65" t="s">
        <v>92</v>
      </c>
      <c r="R473" s="55">
        <f>'Specs and Initial PMs'!D429</f>
        <v>0</v>
      </c>
      <c r="S473" s="5">
        <f t="shared" si="83"/>
        <v>0</v>
      </c>
      <c r="T473" s="65"/>
      <c r="U473" s="58" t="e">
        <f t="shared" si="81"/>
        <v>#DIV/0!</v>
      </c>
      <c r="V473" s="58" t="e">
        <f t="shared" si="82"/>
        <v>#DIV/0!</v>
      </c>
      <c r="W473" s="174"/>
    </row>
    <row r="474" spans="16:23" ht="16.95" customHeight="1" x14ac:dyDescent="0.35">
      <c r="P474" s="46">
        <v>5</v>
      </c>
      <c r="Q474" s="65" t="s">
        <v>93</v>
      </c>
      <c r="R474" s="55">
        <f>'Specs and Initial PMs'!D430</f>
        <v>0</v>
      </c>
      <c r="S474" s="5">
        <f t="shared" si="83"/>
        <v>0</v>
      </c>
      <c r="T474" s="65"/>
      <c r="U474" s="58" t="e">
        <f t="shared" si="81"/>
        <v>#DIV/0!</v>
      </c>
      <c r="V474" s="58" t="e">
        <f t="shared" si="82"/>
        <v>#DIV/0!</v>
      </c>
      <c r="W474" s="174"/>
    </row>
    <row r="475" spans="16:23" ht="16.95" customHeight="1" x14ac:dyDescent="0.35">
      <c r="P475" s="46">
        <v>5</v>
      </c>
      <c r="Q475" s="65" t="s">
        <v>94</v>
      </c>
      <c r="R475" s="55">
        <f>'Specs and Initial PMs'!D431</f>
        <v>0</v>
      </c>
      <c r="S475" s="5">
        <f t="shared" si="83"/>
        <v>0</v>
      </c>
      <c r="T475" s="65"/>
      <c r="U475" s="58" t="e">
        <f t="shared" si="81"/>
        <v>#DIV/0!</v>
      </c>
      <c r="V475" s="58" t="e">
        <f t="shared" si="82"/>
        <v>#DIV/0!</v>
      </c>
      <c r="W475" s="174"/>
    </row>
    <row r="476" spans="16:23" ht="16.95" customHeight="1" x14ac:dyDescent="0.35">
      <c r="P476" s="46">
        <v>5</v>
      </c>
      <c r="Q476" s="65" t="s">
        <v>95</v>
      </c>
      <c r="R476" s="55">
        <f>'Specs and Initial PMs'!D432</f>
        <v>0</v>
      </c>
      <c r="S476" s="5">
        <f t="shared" si="83"/>
        <v>0</v>
      </c>
      <c r="T476" s="65"/>
      <c r="U476" s="58" t="e">
        <f t="shared" si="81"/>
        <v>#DIV/0!</v>
      </c>
      <c r="V476" s="58" t="e">
        <f t="shared" si="82"/>
        <v>#DIV/0!</v>
      </c>
      <c r="W476" s="174"/>
    </row>
    <row r="477" spans="16:23" ht="16.95" customHeight="1" x14ac:dyDescent="0.35">
      <c r="P477" s="46">
        <v>5</v>
      </c>
      <c r="Q477" s="65" t="s">
        <v>96</v>
      </c>
      <c r="R477" s="55">
        <f>'Specs and Initial PMs'!D433</f>
        <v>0</v>
      </c>
      <c r="S477" s="5">
        <f t="shared" si="83"/>
        <v>0</v>
      </c>
      <c r="T477" s="65"/>
      <c r="U477" s="58" t="e">
        <f t="shared" si="81"/>
        <v>#DIV/0!</v>
      </c>
      <c r="V477" s="58" t="e">
        <f t="shared" si="82"/>
        <v>#DIV/0!</v>
      </c>
      <c r="W477" s="174"/>
    </row>
    <row r="478" spans="16:23" ht="16.95" customHeight="1" x14ac:dyDescent="0.35">
      <c r="P478" s="46">
        <v>5</v>
      </c>
      <c r="Q478" s="65" t="s">
        <v>97</v>
      </c>
      <c r="R478" s="55">
        <f>'Specs and Initial PMs'!D434</f>
        <v>0</v>
      </c>
      <c r="S478" s="5">
        <f t="shared" ref="S478:S485" si="84">IF(ISTEXT(M54),$F$5,IF(M54&gt;$F$5,$F$5,M54))</f>
        <v>0</v>
      </c>
      <c r="T478" s="65"/>
      <c r="U478" s="58" t="e">
        <f t="shared" si="81"/>
        <v>#DIV/0!</v>
      </c>
      <c r="V478" s="58" t="e">
        <f t="shared" si="82"/>
        <v>#DIV/0!</v>
      </c>
      <c r="W478" s="174"/>
    </row>
    <row r="479" spans="16:23" ht="16.95" customHeight="1" x14ac:dyDescent="0.35">
      <c r="P479" s="46">
        <v>5</v>
      </c>
      <c r="Q479" s="65" t="s">
        <v>98</v>
      </c>
      <c r="R479" s="55">
        <f>'Specs and Initial PMs'!D435</f>
        <v>0</v>
      </c>
      <c r="S479" s="5">
        <f t="shared" si="84"/>
        <v>0</v>
      </c>
      <c r="T479" s="65"/>
      <c r="U479" s="58" t="e">
        <f t="shared" si="81"/>
        <v>#DIV/0!</v>
      </c>
      <c r="V479" s="58" t="e">
        <f t="shared" si="82"/>
        <v>#DIV/0!</v>
      </c>
      <c r="W479" s="174"/>
    </row>
    <row r="480" spans="16:23" ht="16.95" customHeight="1" x14ac:dyDescent="0.35">
      <c r="P480" s="46">
        <v>5</v>
      </c>
      <c r="Q480" s="65" t="s">
        <v>99</v>
      </c>
      <c r="R480" s="55">
        <f>'Specs and Initial PMs'!D436</f>
        <v>0</v>
      </c>
      <c r="S480" s="5">
        <f t="shared" si="84"/>
        <v>0</v>
      </c>
      <c r="T480" s="65"/>
      <c r="U480" s="58" t="e">
        <f t="shared" si="81"/>
        <v>#DIV/0!</v>
      </c>
      <c r="V480" s="58" t="e">
        <f t="shared" si="82"/>
        <v>#DIV/0!</v>
      </c>
      <c r="W480" s="174"/>
    </row>
    <row r="481" spans="16:23" ht="16.95" customHeight="1" x14ac:dyDescent="0.35">
      <c r="P481" s="46">
        <v>5</v>
      </c>
      <c r="Q481" s="65" t="s">
        <v>100</v>
      </c>
      <c r="R481" s="55">
        <f>'Specs and Initial PMs'!D437</f>
        <v>0</v>
      </c>
      <c r="S481" s="5">
        <f t="shared" si="84"/>
        <v>0</v>
      </c>
      <c r="T481" s="65"/>
      <c r="U481" s="58" t="e">
        <f t="shared" si="81"/>
        <v>#DIV/0!</v>
      </c>
      <c r="V481" s="58" t="e">
        <f t="shared" si="82"/>
        <v>#DIV/0!</v>
      </c>
      <c r="W481" s="174"/>
    </row>
    <row r="482" spans="16:23" ht="16.95" customHeight="1" x14ac:dyDescent="0.35">
      <c r="P482" s="46">
        <v>5</v>
      </c>
      <c r="Q482" s="65" t="s">
        <v>101</v>
      </c>
      <c r="R482" s="55">
        <f>'Specs and Initial PMs'!D438</f>
        <v>0</v>
      </c>
      <c r="S482" s="5">
        <f t="shared" si="84"/>
        <v>0</v>
      </c>
      <c r="T482" s="65"/>
      <c r="U482" s="58" t="e">
        <f t="shared" si="81"/>
        <v>#DIV/0!</v>
      </c>
      <c r="V482" s="58" t="e">
        <f t="shared" si="82"/>
        <v>#DIV/0!</v>
      </c>
      <c r="W482" s="174"/>
    </row>
    <row r="483" spans="16:23" ht="16.95" customHeight="1" x14ac:dyDescent="0.35">
      <c r="P483" s="46">
        <v>5</v>
      </c>
      <c r="Q483" s="65" t="s">
        <v>102</v>
      </c>
      <c r="R483" s="55">
        <f>'Specs and Initial PMs'!D439</f>
        <v>0</v>
      </c>
      <c r="S483" s="5">
        <f t="shared" si="84"/>
        <v>0</v>
      </c>
      <c r="T483" s="65"/>
      <c r="U483" s="58" t="e">
        <f t="shared" si="81"/>
        <v>#DIV/0!</v>
      </c>
      <c r="V483" s="58" t="e">
        <f t="shared" si="82"/>
        <v>#DIV/0!</v>
      </c>
      <c r="W483" s="174"/>
    </row>
    <row r="484" spans="16:23" ht="16.95" customHeight="1" x14ac:dyDescent="0.35">
      <c r="P484" s="46">
        <v>5</v>
      </c>
      <c r="Q484" s="65" t="s">
        <v>103</v>
      </c>
      <c r="R484" s="55">
        <f>'Specs and Initial PMs'!D440</f>
        <v>0</v>
      </c>
      <c r="S484" s="5">
        <f t="shared" si="84"/>
        <v>0</v>
      </c>
      <c r="T484" s="65"/>
      <c r="U484" s="58" t="e">
        <f t="shared" si="81"/>
        <v>#DIV/0!</v>
      </c>
      <c r="V484" s="58" t="e">
        <f t="shared" si="82"/>
        <v>#DIV/0!</v>
      </c>
      <c r="W484" s="174"/>
    </row>
    <row r="485" spans="16:23" ht="16.95" customHeight="1" x14ac:dyDescent="0.35">
      <c r="P485" s="46">
        <v>5</v>
      </c>
      <c r="Q485" s="65" t="s">
        <v>104</v>
      </c>
      <c r="R485" s="55">
        <f>'Specs and Initial PMs'!D441</f>
        <v>0</v>
      </c>
      <c r="S485" s="5">
        <f t="shared" si="84"/>
        <v>0</v>
      </c>
      <c r="U485" s="58" t="e">
        <f t="shared" si="81"/>
        <v>#DIV/0!</v>
      </c>
      <c r="V485" s="58" t="e">
        <f t="shared" si="82"/>
        <v>#DIV/0!</v>
      </c>
      <c r="W485" s="174"/>
    </row>
    <row r="486" spans="16:23" ht="16.95" customHeight="1" x14ac:dyDescent="0.4">
      <c r="P486" s="46">
        <v>6</v>
      </c>
      <c r="Q486" s="65" t="s">
        <v>9</v>
      </c>
      <c r="R486" s="54" t="s">
        <v>212</v>
      </c>
      <c r="S486" s="5">
        <f t="shared" ref="S486:S493" si="85">IF(ISTEXT(B65),$F$5,IF(B65&gt;$F$5,$F$5,B65))</f>
        <v>0</v>
      </c>
      <c r="T486" s="56">
        <f>MEDIAN(S486:S487)</f>
        <v>0</v>
      </c>
      <c r="U486" s="56" t="e">
        <f>T486/$T$488</f>
        <v>#DIV/0!</v>
      </c>
      <c r="V486" s="53" t="str">
        <f>IF(T486&gt;0,IF(T486&lt;$AD$7, "INVALID OD", IF(T486&gt;$AD$8,"INVALID OD", "VALID OD")),"")</f>
        <v/>
      </c>
      <c r="W486" s="174"/>
    </row>
    <row r="487" spans="16:23" ht="16.95" customHeight="1" x14ac:dyDescent="0.4">
      <c r="P487" s="46">
        <v>6</v>
      </c>
      <c r="Q487" s="65" t="s">
        <v>10</v>
      </c>
      <c r="R487" s="54" t="s">
        <v>213</v>
      </c>
      <c r="S487" s="5">
        <f t="shared" si="85"/>
        <v>0</v>
      </c>
      <c r="T487" s="57"/>
      <c r="U487" s="57"/>
      <c r="V487" s="53" t="str">
        <f>IF(T486&gt;0,IF(U486&lt;AD$9, "INVALID ODn", IF(U486&gt;$AD$10,"INVALID ODn", "VALID ODn")),"")</f>
        <v/>
      </c>
      <c r="W487" s="174"/>
    </row>
    <row r="488" spans="16:23" ht="16.95" customHeight="1" x14ac:dyDescent="0.4">
      <c r="P488" s="46">
        <v>6</v>
      </c>
      <c r="Q488" s="65" t="s">
        <v>11</v>
      </c>
      <c r="R488" s="74" t="s">
        <v>214</v>
      </c>
      <c r="S488" s="5">
        <f t="shared" si="85"/>
        <v>0</v>
      </c>
      <c r="T488" s="59">
        <f>MEDIAN(S488:S490)</f>
        <v>0</v>
      </c>
      <c r="U488" s="59" t="e">
        <f>T488/$T$488</f>
        <v>#DIV/0!</v>
      </c>
      <c r="V488" s="53" t="str">
        <f>IF(T488&gt;0, IF(T488&lt;$AE$7, "INVALID OD", IF(T488&gt;$AE$8,"INVALID OD", "VALID OD")), "")</f>
        <v/>
      </c>
      <c r="W488" s="174"/>
    </row>
    <row r="489" spans="16:23" ht="16.95" customHeight="1" x14ac:dyDescent="0.4">
      <c r="P489" s="46">
        <v>6</v>
      </c>
      <c r="Q489" s="65" t="s">
        <v>12</v>
      </c>
      <c r="R489" s="74" t="s">
        <v>215</v>
      </c>
      <c r="S489" s="5">
        <f t="shared" si="85"/>
        <v>0</v>
      </c>
      <c r="T489" s="60"/>
      <c r="U489" s="61"/>
      <c r="V489" s="53" t="str">
        <f>IF(T488&gt;0,IF(U488&lt;1, "INVALID ODn", IF(U488&gt;1,"INVALID ODn", "VALID ODn")),"")</f>
        <v/>
      </c>
      <c r="W489" s="174"/>
    </row>
    <row r="490" spans="16:23" ht="16.95" customHeight="1" x14ac:dyDescent="0.4">
      <c r="P490" s="46">
        <v>6</v>
      </c>
      <c r="Q490" s="65" t="s">
        <v>13</v>
      </c>
      <c r="R490" s="74" t="s">
        <v>216</v>
      </c>
      <c r="S490" s="5">
        <f t="shared" si="85"/>
        <v>0</v>
      </c>
      <c r="T490" s="60"/>
      <c r="U490" s="61"/>
      <c r="V490" s="53"/>
      <c r="W490" s="174"/>
    </row>
    <row r="491" spans="16:23" ht="16.95" customHeight="1" x14ac:dyDescent="0.4">
      <c r="P491" s="46">
        <v>6</v>
      </c>
      <c r="Q491" s="65" t="s">
        <v>14</v>
      </c>
      <c r="R491" s="75" t="s">
        <v>217</v>
      </c>
      <c r="S491" s="5">
        <f t="shared" si="85"/>
        <v>0</v>
      </c>
      <c r="T491" s="62">
        <f>MEDIAN(S491:S493)</f>
        <v>0</v>
      </c>
      <c r="U491" s="62" t="e">
        <f>T491/$T$488</f>
        <v>#DIV/0!</v>
      </c>
      <c r="V491" s="53" t="str">
        <f>IF(T491&gt;0, IF(T491&lt;$AF$7, "INVALID OD", IF(T491&gt;$AF$8,"INVALID OD", "VALID OD")), "")</f>
        <v/>
      </c>
      <c r="W491" s="174"/>
    </row>
    <row r="492" spans="16:23" ht="16.95" customHeight="1" x14ac:dyDescent="0.4">
      <c r="P492" s="46">
        <v>6</v>
      </c>
      <c r="Q492" s="65" t="s">
        <v>15</v>
      </c>
      <c r="R492" s="75" t="s">
        <v>218</v>
      </c>
      <c r="S492" s="5">
        <f t="shared" si="85"/>
        <v>0</v>
      </c>
      <c r="T492" s="60"/>
      <c r="U492" s="61"/>
      <c r="V492" s="53" t="str">
        <f>IF(T491&gt;0,IF(U491&lt;$AF$9, "INVALID ODn", IF(U491&gt;$AF$10,"INVALID ODn", "VALID ODn")),"")</f>
        <v/>
      </c>
      <c r="W492" s="174"/>
    </row>
    <row r="493" spans="16:23" ht="16.95" customHeight="1" x14ac:dyDescent="0.4">
      <c r="P493" s="46">
        <v>6</v>
      </c>
      <c r="Q493" s="65" t="s">
        <v>16</v>
      </c>
      <c r="R493" s="75" t="s">
        <v>219</v>
      </c>
      <c r="S493" s="5">
        <f t="shared" si="85"/>
        <v>0</v>
      </c>
      <c r="T493" s="60"/>
      <c r="U493" s="61"/>
      <c r="V493" s="147"/>
      <c r="W493" s="174"/>
    </row>
    <row r="494" spans="16:23" ht="16.95" customHeight="1" x14ac:dyDescent="0.4">
      <c r="P494" s="46">
        <v>6</v>
      </c>
      <c r="Q494" s="65" t="s">
        <v>17</v>
      </c>
      <c r="R494" s="76" t="s">
        <v>220</v>
      </c>
      <c r="S494" s="5">
        <f t="shared" ref="S494:S501" si="86">IF(ISTEXT(C65),$F$5,IF(C65&gt;$F$5,$F$5,C65))</f>
        <v>0</v>
      </c>
      <c r="T494" s="64">
        <f>MEDIAN(S494:S496)</f>
        <v>0</v>
      </c>
      <c r="U494" s="64" t="e">
        <f>T494/$T$488</f>
        <v>#DIV/0!</v>
      </c>
      <c r="V494" s="53" t="str">
        <f>IF(T494&gt;0, IF(T494&lt;$AG$7, "INVALID OD", IF(T494&gt;$AG$8,"INVALID OD", "VALID OD")), "")</f>
        <v/>
      </c>
      <c r="W494" s="174"/>
    </row>
    <row r="495" spans="16:23" ht="16.95" customHeight="1" x14ac:dyDescent="0.4">
      <c r="P495" s="46">
        <v>6</v>
      </c>
      <c r="Q495" s="65" t="s">
        <v>18</v>
      </c>
      <c r="R495" s="76" t="s">
        <v>221</v>
      </c>
      <c r="S495" s="5">
        <f t="shared" si="86"/>
        <v>0</v>
      </c>
      <c r="T495" s="60"/>
      <c r="U495" s="61"/>
      <c r="V495" s="53" t="str">
        <f>IF(T494&gt;0,IF(U494&lt;$AG$9, "INVALID ODn", IF(U494&gt;$AG$10,"INVALID ODn", "VALID ODn")),"")</f>
        <v/>
      </c>
      <c r="W495" s="174"/>
    </row>
    <row r="496" spans="16:23" ht="16.95" customHeight="1" x14ac:dyDescent="0.4">
      <c r="P496" s="46">
        <v>6</v>
      </c>
      <c r="Q496" s="65" t="s">
        <v>19</v>
      </c>
      <c r="R496" s="76" t="s">
        <v>222</v>
      </c>
      <c r="S496" s="5">
        <f t="shared" si="86"/>
        <v>0</v>
      </c>
      <c r="T496" s="60"/>
      <c r="U496" s="61"/>
      <c r="V496" s="53"/>
      <c r="W496" s="174"/>
    </row>
    <row r="497" spans="16:23" ht="16.95" customHeight="1" x14ac:dyDescent="0.35">
      <c r="P497" s="46">
        <v>6</v>
      </c>
      <c r="Q497" s="65" t="s">
        <v>20</v>
      </c>
      <c r="R497" s="55">
        <f>'Specs and Initial PMs'!D442</f>
        <v>0</v>
      </c>
      <c r="S497" s="5">
        <f t="shared" si="86"/>
        <v>0</v>
      </c>
      <c r="T497" s="55"/>
      <c r="U497" s="58" t="e">
        <f t="shared" ref="U497:U528" si="87">S497/$T$488</f>
        <v>#DIV/0!</v>
      </c>
      <c r="V497" s="58" t="e">
        <f t="shared" ref="V497:V557" si="88">IF(U497&gt;2,"LT","CONFIRM")</f>
        <v>#DIV/0!</v>
      </c>
      <c r="W497" s="174"/>
    </row>
    <row r="498" spans="16:23" ht="16.95" customHeight="1" x14ac:dyDescent="0.35">
      <c r="P498" s="46">
        <v>6</v>
      </c>
      <c r="Q498" s="65" t="s">
        <v>21</v>
      </c>
      <c r="R498" s="55">
        <f>'Specs and Initial PMs'!D443</f>
        <v>0</v>
      </c>
      <c r="S498" s="5">
        <f t="shared" si="86"/>
        <v>0</v>
      </c>
      <c r="T498" s="65"/>
      <c r="U498" s="58" t="e">
        <f t="shared" si="87"/>
        <v>#DIV/0!</v>
      </c>
      <c r="V498" s="58" t="e">
        <f t="shared" si="88"/>
        <v>#DIV/0!</v>
      </c>
      <c r="W498" s="174"/>
    </row>
    <row r="499" spans="16:23" ht="16.95" customHeight="1" x14ac:dyDescent="0.35">
      <c r="P499" s="46">
        <v>6</v>
      </c>
      <c r="Q499" s="65" t="s">
        <v>22</v>
      </c>
      <c r="R499" s="55">
        <f>'Specs and Initial PMs'!D444</f>
        <v>0</v>
      </c>
      <c r="S499" s="5">
        <f t="shared" si="86"/>
        <v>0</v>
      </c>
      <c r="T499" s="65"/>
      <c r="U499" s="58" t="e">
        <f t="shared" si="87"/>
        <v>#DIV/0!</v>
      </c>
      <c r="V499" s="58" t="e">
        <f t="shared" si="88"/>
        <v>#DIV/0!</v>
      </c>
      <c r="W499" s="174"/>
    </row>
    <row r="500" spans="16:23" ht="16.95" customHeight="1" x14ac:dyDescent="0.35">
      <c r="P500" s="46">
        <v>6</v>
      </c>
      <c r="Q500" s="65" t="s">
        <v>23</v>
      </c>
      <c r="R500" s="55">
        <f>'Specs and Initial PMs'!D445</f>
        <v>0</v>
      </c>
      <c r="S500" s="5">
        <f t="shared" si="86"/>
        <v>0</v>
      </c>
      <c r="T500" s="65"/>
      <c r="U500" s="58" t="e">
        <f t="shared" si="87"/>
        <v>#DIV/0!</v>
      </c>
      <c r="V500" s="58" t="e">
        <f t="shared" si="88"/>
        <v>#DIV/0!</v>
      </c>
      <c r="W500" s="174"/>
    </row>
    <row r="501" spans="16:23" ht="16.95" customHeight="1" x14ac:dyDescent="0.35">
      <c r="P501" s="46">
        <v>6</v>
      </c>
      <c r="Q501" s="65" t="s">
        <v>24</v>
      </c>
      <c r="R501" s="55">
        <f>'Specs and Initial PMs'!D446</f>
        <v>0</v>
      </c>
      <c r="S501" s="5">
        <f t="shared" si="86"/>
        <v>0</v>
      </c>
      <c r="T501" s="65"/>
      <c r="U501" s="58" t="e">
        <f t="shared" si="87"/>
        <v>#DIV/0!</v>
      </c>
      <c r="V501" s="58" t="e">
        <f t="shared" si="88"/>
        <v>#DIV/0!</v>
      </c>
      <c r="W501" s="174"/>
    </row>
    <row r="502" spans="16:23" ht="16.95" customHeight="1" x14ac:dyDescent="0.35">
      <c r="P502" s="46">
        <v>6</v>
      </c>
      <c r="Q502" s="65" t="s">
        <v>25</v>
      </c>
      <c r="R502" s="55">
        <f>'Specs and Initial PMs'!D447</f>
        <v>0</v>
      </c>
      <c r="S502" s="5">
        <f t="shared" ref="S502:S509" si="89">IF(ISTEXT(D65),$F$5,IF(D65&gt;$F$5,$F$5,D65))</f>
        <v>0</v>
      </c>
      <c r="T502" s="5"/>
      <c r="U502" s="58" t="e">
        <f t="shared" si="87"/>
        <v>#DIV/0!</v>
      </c>
      <c r="V502" s="58" t="e">
        <f t="shared" si="88"/>
        <v>#DIV/0!</v>
      </c>
      <c r="W502" s="174"/>
    </row>
    <row r="503" spans="16:23" ht="16.95" customHeight="1" x14ac:dyDescent="0.35">
      <c r="P503" s="46">
        <v>6</v>
      </c>
      <c r="Q503" s="65" t="s">
        <v>26</v>
      </c>
      <c r="R503" s="55">
        <f>'Specs and Initial PMs'!D448</f>
        <v>0</v>
      </c>
      <c r="S503" s="5">
        <f t="shared" si="89"/>
        <v>0</v>
      </c>
      <c r="T503" s="65"/>
      <c r="U503" s="58" t="e">
        <f t="shared" si="87"/>
        <v>#DIV/0!</v>
      </c>
      <c r="V503" s="58" t="e">
        <f t="shared" si="88"/>
        <v>#DIV/0!</v>
      </c>
      <c r="W503" s="174"/>
    </row>
    <row r="504" spans="16:23" ht="16.95" customHeight="1" x14ac:dyDescent="0.35">
      <c r="P504" s="46">
        <v>6</v>
      </c>
      <c r="Q504" s="65" t="s">
        <v>27</v>
      </c>
      <c r="R504" s="55">
        <f>'Specs and Initial PMs'!D449</f>
        <v>0</v>
      </c>
      <c r="S504" s="5">
        <f t="shared" si="89"/>
        <v>0</v>
      </c>
      <c r="T504" s="65"/>
      <c r="U504" s="58" t="e">
        <f t="shared" si="87"/>
        <v>#DIV/0!</v>
      </c>
      <c r="V504" s="58" t="e">
        <f t="shared" si="88"/>
        <v>#DIV/0!</v>
      </c>
      <c r="W504" s="174"/>
    </row>
    <row r="505" spans="16:23" ht="16.95" customHeight="1" x14ac:dyDescent="0.35">
      <c r="P505" s="46">
        <v>6</v>
      </c>
      <c r="Q505" s="65" t="s">
        <v>28</v>
      </c>
      <c r="R505" s="55">
        <f>'Specs and Initial PMs'!D450</f>
        <v>0</v>
      </c>
      <c r="S505" s="5">
        <f t="shared" si="89"/>
        <v>0</v>
      </c>
      <c r="T505" s="65"/>
      <c r="U505" s="58" t="e">
        <f t="shared" si="87"/>
        <v>#DIV/0!</v>
      </c>
      <c r="V505" s="58" t="e">
        <f t="shared" si="88"/>
        <v>#DIV/0!</v>
      </c>
      <c r="W505" s="174"/>
    </row>
    <row r="506" spans="16:23" ht="16.95" customHeight="1" x14ac:dyDescent="0.35">
      <c r="P506" s="46">
        <v>6</v>
      </c>
      <c r="Q506" s="65" t="s">
        <v>29</v>
      </c>
      <c r="R506" s="55">
        <f>'Specs and Initial PMs'!D451</f>
        <v>0</v>
      </c>
      <c r="S506" s="5">
        <f t="shared" si="89"/>
        <v>0</v>
      </c>
      <c r="T506" s="65"/>
      <c r="U506" s="58" t="e">
        <f t="shared" si="87"/>
        <v>#DIV/0!</v>
      </c>
      <c r="V506" s="58" t="e">
        <f t="shared" si="88"/>
        <v>#DIV/0!</v>
      </c>
      <c r="W506" s="174"/>
    </row>
    <row r="507" spans="16:23" ht="16.95" customHeight="1" x14ac:dyDescent="0.35">
      <c r="P507" s="46">
        <v>6</v>
      </c>
      <c r="Q507" s="65" t="s">
        <v>30</v>
      </c>
      <c r="R507" s="55">
        <f>'Specs and Initial PMs'!D452</f>
        <v>0</v>
      </c>
      <c r="S507" s="5">
        <f t="shared" si="89"/>
        <v>0</v>
      </c>
      <c r="T507" s="65"/>
      <c r="U507" s="58" t="e">
        <f t="shared" si="87"/>
        <v>#DIV/0!</v>
      </c>
      <c r="V507" s="58" t="e">
        <f t="shared" si="88"/>
        <v>#DIV/0!</v>
      </c>
      <c r="W507" s="174"/>
    </row>
    <row r="508" spans="16:23" ht="16.95" customHeight="1" x14ac:dyDescent="0.35">
      <c r="P508" s="46">
        <v>6</v>
      </c>
      <c r="Q508" s="65" t="s">
        <v>31</v>
      </c>
      <c r="R508" s="55">
        <f>'Specs and Initial PMs'!D453</f>
        <v>0</v>
      </c>
      <c r="S508" s="5">
        <f t="shared" si="89"/>
        <v>0</v>
      </c>
      <c r="T508" s="65"/>
      <c r="U508" s="58" t="e">
        <f t="shared" si="87"/>
        <v>#DIV/0!</v>
      </c>
      <c r="V508" s="58" t="e">
        <f t="shared" si="88"/>
        <v>#DIV/0!</v>
      </c>
      <c r="W508" s="174"/>
    </row>
    <row r="509" spans="16:23" ht="16.95" customHeight="1" x14ac:dyDescent="0.35">
      <c r="P509" s="46">
        <v>6</v>
      </c>
      <c r="Q509" s="65" t="s">
        <v>32</v>
      </c>
      <c r="R509" s="55">
        <f>'Specs and Initial PMs'!D454</f>
        <v>0</v>
      </c>
      <c r="S509" s="5">
        <f t="shared" si="89"/>
        <v>0</v>
      </c>
      <c r="T509" s="65"/>
      <c r="U509" s="58" t="e">
        <f t="shared" si="87"/>
        <v>#DIV/0!</v>
      </c>
      <c r="V509" s="58" t="e">
        <f t="shared" si="88"/>
        <v>#DIV/0!</v>
      </c>
      <c r="W509" s="174"/>
    </row>
    <row r="510" spans="16:23" ht="16.95" customHeight="1" x14ac:dyDescent="0.35">
      <c r="P510" s="46">
        <v>6</v>
      </c>
      <c r="Q510" s="65" t="s">
        <v>33</v>
      </c>
      <c r="R510" s="55">
        <f>'Specs and Initial PMs'!D455</f>
        <v>0</v>
      </c>
      <c r="S510" s="5">
        <f t="shared" ref="S510:S517" si="90">IF(ISTEXT(E65),$F$5,IF(E65&gt;$F$5,$F$5,E65))</f>
        <v>0</v>
      </c>
      <c r="T510" s="5"/>
      <c r="U510" s="58" t="e">
        <f t="shared" si="87"/>
        <v>#DIV/0!</v>
      </c>
      <c r="V510" s="58" t="e">
        <f t="shared" si="88"/>
        <v>#DIV/0!</v>
      </c>
      <c r="W510" s="174"/>
    </row>
    <row r="511" spans="16:23" ht="16.95" customHeight="1" x14ac:dyDescent="0.35">
      <c r="P511" s="46">
        <v>6</v>
      </c>
      <c r="Q511" s="65" t="s">
        <v>34</v>
      </c>
      <c r="R511" s="55">
        <f>'Specs and Initial PMs'!D456</f>
        <v>0</v>
      </c>
      <c r="S511" s="5">
        <f t="shared" si="90"/>
        <v>0</v>
      </c>
      <c r="T511" s="65"/>
      <c r="U511" s="58" t="e">
        <f t="shared" si="87"/>
        <v>#DIV/0!</v>
      </c>
      <c r="V511" s="58" t="e">
        <f t="shared" si="88"/>
        <v>#DIV/0!</v>
      </c>
      <c r="W511" s="174"/>
    </row>
    <row r="512" spans="16:23" ht="16.95" customHeight="1" x14ac:dyDescent="0.35">
      <c r="P512" s="46">
        <v>6</v>
      </c>
      <c r="Q512" s="65" t="s">
        <v>35</v>
      </c>
      <c r="R512" s="55">
        <f>'Specs and Initial PMs'!D457</f>
        <v>0</v>
      </c>
      <c r="S512" s="5">
        <f t="shared" si="90"/>
        <v>0</v>
      </c>
      <c r="T512" s="65"/>
      <c r="U512" s="58" t="e">
        <f t="shared" si="87"/>
        <v>#DIV/0!</v>
      </c>
      <c r="V512" s="58" t="e">
        <f t="shared" si="88"/>
        <v>#DIV/0!</v>
      </c>
      <c r="W512" s="174"/>
    </row>
    <row r="513" spans="16:23" ht="16.95" customHeight="1" x14ac:dyDescent="0.35">
      <c r="P513" s="46">
        <v>6</v>
      </c>
      <c r="Q513" s="65" t="s">
        <v>36</v>
      </c>
      <c r="R513" s="55">
        <f>'Specs and Initial PMs'!D458</f>
        <v>0</v>
      </c>
      <c r="S513" s="5">
        <f t="shared" si="90"/>
        <v>0</v>
      </c>
      <c r="T513" s="65"/>
      <c r="U513" s="58" t="e">
        <f t="shared" si="87"/>
        <v>#DIV/0!</v>
      </c>
      <c r="V513" s="58" t="e">
        <f t="shared" si="88"/>
        <v>#DIV/0!</v>
      </c>
      <c r="W513" s="174"/>
    </row>
    <row r="514" spans="16:23" ht="16.95" customHeight="1" x14ac:dyDescent="0.35">
      <c r="P514" s="46">
        <v>6</v>
      </c>
      <c r="Q514" s="65" t="s">
        <v>37</v>
      </c>
      <c r="R514" s="55">
        <f>'Specs and Initial PMs'!D459</f>
        <v>0</v>
      </c>
      <c r="S514" s="5">
        <f t="shared" si="90"/>
        <v>0</v>
      </c>
      <c r="T514" s="65"/>
      <c r="U514" s="58" t="e">
        <f t="shared" si="87"/>
        <v>#DIV/0!</v>
      </c>
      <c r="V514" s="58" t="e">
        <f t="shared" si="88"/>
        <v>#DIV/0!</v>
      </c>
      <c r="W514" s="174"/>
    </row>
    <row r="515" spans="16:23" ht="16.95" customHeight="1" x14ac:dyDescent="0.35">
      <c r="P515" s="46">
        <v>6</v>
      </c>
      <c r="Q515" s="65" t="s">
        <v>38</v>
      </c>
      <c r="R515" s="55">
        <f>'Specs and Initial PMs'!D460</f>
        <v>0</v>
      </c>
      <c r="S515" s="5">
        <f t="shared" si="90"/>
        <v>0</v>
      </c>
      <c r="T515" s="65"/>
      <c r="U515" s="58" t="e">
        <f t="shared" si="87"/>
        <v>#DIV/0!</v>
      </c>
      <c r="V515" s="58" t="e">
        <f t="shared" si="88"/>
        <v>#DIV/0!</v>
      </c>
      <c r="W515" s="174"/>
    </row>
    <row r="516" spans="16:23" ht="16.95" customHeight="1" x14ac:dyDescent="0.35">
      <c r="P516" s="46">
        <v>6</v>
      </c>
      <c r="Q516" s="65" t="s">
        <v>39</v>
      </c>
      <c r="R516" s="55">
        <f>'Specs and Initial PMs'!D461</f>
        <v>0</v>
      </c>
      <c r="S516" s="5">
        <f t="shared" si="90"/>
        <v>0</v>
      </c>
      <c r="T516" s="65"/>
      <c r="U516" s="58" t="e">
        <f t="shared" si="87"/>
        <v>#DIV/0!</v>
      </c>
      <c r="V516" s="58" t="e">
        <f t="shared" si="88"/>
        <v>#DIV/0!</v>
      </c>
      <c r="W516" s="174"/>
    </row>
    <row r="517" spans="16:23" ht="16.95" customHeight="1" x14ac:dyDescent="0.35">
      <c r="P517" s="46">
        <v>6</v>
      </c>
      <c r="Q517" s="65" t="s">
        <v>40</v>
      </c>
      <c r="R517" s="55">
        <f>'Specs and Initial PMs'!D462</f>
        <v>0</v>
      </c>
      <c r="S517" s="5">
        <f t="shared" si="90"/>
        <v>0</v>
      </c>
      <c r="T517" s="65"/>
      <c r="U517" s="58" t="e">
        <f t="shared" si="87"/>
        <v>#DIV/0!</v>
      </c>
      <c r="V517" s="58" t="e">
        <f t="shared" si="88"/>
        <v>#DIV/0!</v>
      </c>
      <c r="W517" s="174"/>
    </row>
    <row r="518" spans="16:23" ht="16.95" customHeight="1" x14ac:dyDescent="0.35">
      <c r="P518" s="46">
        <v>6</v>
      </c>
      <c r="Q518" s="65" t="s">
        <v>41</v>
      </c>
      <c r="R518" s="55">
        <f>'Specs and Initial PMs'!D463</f>
        <v>0</v>
      </c>
      <c r="S518" s="5">
        <f t="shared" ref="S518:S525" si="91">IF(ISTEXT(F65),$F$5,IF(F65&gt;$F$5,$F$5,F65))</f>
        <v>0</v>
      </c>
      <c r="T518" s="5"/>
      <c r="U518" s="58" t="e">
        <f t="shared" si="87"/>
        <v>#DIV/0!</v>
      </c>
      <c r="V518" s="58" t="e">
        <f t="shared" si="88"/>
        <v>#DIV/0!</v>
      </c>
      <c r="W518" s="174"/>
    </row>
    <row r="519" spans="16:23" ht="16.95" customHeight="1" x14ac:dyDescent="0.35">
      <c r="P519" s="46">
        <v>6</v>
      </c>
      <c r="Q519" s="65" t="s">
        <v>42</v>
      </c>
      <c r="R519" s="55">
        <f>'Specs and Initial PMs'!D464</f>
        <v>0</v>
      </c>
      <c r="S519" s="5">
        <f t="shared" si="91"/>
        <v>0</v>
      </c>
      <c r="T519" s="65"/>
      <c r="U519" s="58" t="e">
        <f t="shared" si="87"/>
        <v>#DIV/0!</v>
      </c>
      <c r="V519" s="58" t="e">
        <f t="shared" si="88"/>
        <v>#DIV/0!</v>
      </c>
      <c r="W519" s="174"/>
    </row>
    <row r="520" spans="16:23" ht="16.95" customHeight="1" x14ac:dyDescent="0.35">
      <c r="P520" s="46">
        <v>6</v>
      </c>
      <c r="Q520" s="65" t="s">
        <v>43</v>
      </c>
      <c r="R520" s="55">
        <f>'Specs and Initial PMs'!D465</f>
        <v>0</v>
      </c>
      <c r="S520" s="5">
        <f t="shared" si="91"/>
        <v>0</v>
      </c>
      <c r="T520" s="65"/>
      <c r="U520" s="58" t="e">
        <f t="shared" si="87"/>
        <v>#DIV/0!</v>
      </c>
      <c r="V520" s="58" t="e">
        <f t="shared" si="88"/>
        <v>#DIV/0!</v>
      </c>
      <c r="W520" s="174"/>
    </row>
    <row r="521" spans="16:23" ht="16.95" customHeight="1" x14ac:dyDescent="0.35">
      <c r="P521" s="46">
        <v>6</v>
      </c>
      <c r="Q521" s="65" t="s">
        <v>44</v>
      </c>
      <c r="R521" s="55">
        <f>'Specs and Initial PMs'!D466</f>
        <v>0</v>
      </c>
      <c r="S521" s="5">
        <f t="shared" si="91"/>
        <v>0</v>
      </c>
      <c r="T521" s="65"/>
      <c r="U521" s="58" t="e">
        <f t="shared" si="87"/>
        <v>#DIV/0!</v>
      </c>
      <c r="V521" s="58" t="e">
        <f t="shared" si="88"/>
        <v>#DIV/0!</v>
      </c>
      <c r="W521" s="174"/>
    </row>
    <row r="522" spans="16:23" ht="16.95" customHeight="1" x14ac:dyDescent="0.35">
      <c r="P522" s="46">
        <v>6</v>
      </c>
      <c r="Q522" s="65" t="s">
        <v>45</v>
      </c>
      <c r="R522" s="55">
        <f>'Specs and Initial PMs'!D467</f>
        <v>0</v>
      </c>
      <c r="S522" s="5">
        <f t="shared" si="91"/>
        <v>0</v>
      </c>
      <c r="T522" s="65"/>
      <c r="U522" s="58" t="e">
        <f t="shared" si="87"/>
        <v>#DIV/0!</v>
      </c>
      <c r="V522" s="58" t="e">
        <f t="shared" si="88"/>
        <v>#DIV/0!</v>
      </c>
      <c r="W522" s="174"/>
    </row>
    <row r="523" spans="16:23" ht="16.95" customHeight="1" x14ac:dyDescent="0.35">
      <c r="P523" s="46">
        <v>6</v>
      </c>
      <c r="Q523" s="65" t="s">
        <v>46</v>
      </c>
      <c r="R523" s="55">
        <f>'Specs and Initial PMs'!D468</f>
        <v>0</v>
      </c>
      <c r="S523" s="5">
        <f t="shared" si="91"/>
        <v>0</v>
      </c>
      <c r="T523" s="65"/>
      <c r="U523" s="58" t="e">
        <f t="shared" si="87"/>
        <v>#DIV/0!</v>
      </c>
      <c r="V523" s="58" t="e">
        <f t="shared" si="88"/>
        <v>#DIV/0!</v>
      </c>
      <c r="W523" s="174"/>
    </row>
    <row r="524" spans="16:23" ht="16.95" customHeight="1" x14ac:dyDescent="0.35">
      <c r="P524" s="46">
        <v>6</v>
      </c>
      <c r="Q524" s="65" t="s">
        <v>47</v>
      </c>
      <c r="R524" s="55">
        <f>'Specs and Initial PMs'!D469</f>
        <v>0</v>
      </c>
      <c r="S524" s="5">
        <f t="shared" si="91"/>
        <v>0</v>
      </c>
      <c r="T524" s="65"/>
      <c r="U524" s="58" t="e">
        <f t="shared" si="87"/>
        <v>#DIV/0!</v>
      </c>
      <c r="V524" s="58" t="e">
        <f t="shared" si="88"/>
        <v>#DIV/0!</v>
      </c>
      <c r="W524" s="174"/>
    </row>
    <row r="525" spans="16:23" ht="16.95" customHeight="1" x14ac:dyDescent="0.35">
      <c r="P525" s="46">
        <v>6</v>
      </c>
      <c r="Q525" s="65" t="s">
        <v>48</v>
      </c>
      <c r="R525" s="55">
        <f>'Specs and Initial PMs'!D470</f>
        <v>0</v>
      </c>
      <c r="S525" s="5">
        <f t="shared" si="91"/>
        <v>0</v>
      </c>
      <c r="T525" s="65"/>
      <c r="U525" s="58" t="e">
        <f t="shared" si="87"/>
        <v>#DIV/0!</v>
      </c>
      <c r="V525" s="58" t="e">
        <f t="shared" si="88"/>
        <v>#DIV/0!</v>
      </c>
      <c r="W525" s="174"/>
    </row>
    <row r="526" spans="16:23" ht="16.95" customHeight="1" x14ac:dyDescent="0.35">
      <c r="P526" s="46">
        <v>6</v>
      </c>
      <c r="Q526" s="65" t="s">
        <v>49</v>
      </c>
      <c r="R526" s="55">
        <f>'Specs and Initial PMs'!D471</f>
        <v>0</v>
      </c>
      <c r="S526" s="5">
        <f t="shared" ref="S526:S533" si="92">IF(ISTEXT(G65),$F$5,IF(G65&gt;$F$5,$F$5,G65))</f>
        <v>0</v>
      </c>
      <c r="T526" s="5"/>
      <c r="U526" s="58" t="e">
        <f t="shared" si="87"/>
        <v>#DIV/0!</v>
      </c>
      <c r="V526" s="58" t="e">
        <f t="shared" si="88"/>
        <v>#DIV/0!</v>
      </c>
      <c r="W526" s="174"/>
    </row>
    <row r="527" spans="16:23" ht="16.95" customHeight="1" x14ac:dyDescent="0.35">
      <c r="P527" s="46">
        <v>6</v>
      </c>
      <c r="Q527" s="65" t="s">
        <v>50</v>
      </c>
      <c r="R527" s="55">
        <f>'Specs and Initial PMs'!D472</f>
        <v>0</v>
      </c>
      <c r="S527" s="5">
        <f t="shared" si="92"/>
        <v>0</v>
      </c>
      <c r="T527" s="65"/>
      <c r="U527" s="58" t="e">
        <f t="shared" si="87"/>
        <v>#DIV/0!</v>
      </c>
      <c r="V527" s="58" t="e">
        <f t="shared" si="88"/>
        <v>#DIV/0!</v>
      </c>
      <c r="W527" s="174"/>
    </row>
    <row r="528" spans="16:23" ht="16.95" customHeight="1" x14ac:dyDescent="0.35">
      <c r="P528" s="46">
        <v>6</v>
      </c>
      <c r="Q528" s="65" t="s">
        <v>51</v>
      </c>
      <c r="R528" s="55">
        <f>'Specs and Initial PMs'!D473</f>
        <v>0</v>
      </c>
      <c r="S528" s="5">
        <f t="shared" si="92"/>
        <v>0</v>
      </c>
      <c r="T528" s="65"/>
      <c r="U528" s="58" t="e">
        <f t="shared" si="87"/>
        <v>#DIV/0!</v>
      </c>
      <c r="V528" s="58" t="e">
        <f t="shared" si="88"/>
        <v>#DIV/0!</v>
      </c>
      <c r="W528" s="174"/>
    </row>
    <row r="529" spans="16:23" ht="16.95" customHeight="1" x14ac:dyDescent="0.35">
      <c r="P529" s="46">
        <v>6</v>
      </c>
      <c r="Q529" s="65" t="s">
        <v>52</v>
      </c>
      <c r="R529" s="55">
        <f>'Specs and Initial PMs'!D474</f>
        <v>0</v>
      </c>
      <c r="S529" s="5">
        <f t="shared" si="92"/>
        <v>0</v>
      </c>
      <c r="T529" s="65"/>
      <c r="U529" s="58" t="e">
        <f t="shared" ref="U529:U549" si="93">S529/$T$488</f>
        <v>#DIV/0!</v>
      </c>
      <c r="V529" s="58" t="e">
        <f t="shared" si="88"/>
        <v>#DIV/0!</v>
      </c>
      <c r="W529" s="174"/>
    </row>
    <row r="530" spans="16:23" ht="16.95" customHeight="1" x14ac:dyDescent="0.35">
      <c r="P530" s="46">
        <v>6</v>
      </c>
      <c r="Q530" s="65" t="s">
        <v>53</v>
      </c>
      <c r="R530" s="55">
        <f>'Specs and Initial PMs'!D475</f>
        <v>0</v>
      </c>
      <c r="S530" s="5">
        <f t="shared" si="92"/>
        <v>0</v>
      </c>
      <c r="T530" s="65"/>
      <c r="U530" s="58" t="e">
        <f t="shared" si="93"/>
        <v>#DIV/0!</v>
      </c>
      <c r="V530" s="58" t="e">
        <f t="shared" si="88"/>
        <v>#DIV/0!</v>
      </c>
      <c r="W530" s="174"/>
    </row>
    <row r="531" spans="16:23" ht="16.95" customHeight="1" x14ac:dyDescent="0.35">
      <c r="P531" s="46">
        <v>6</v>
      </c>
      <c r="Q531" s="65" t="s">
        <v>54</v>
      </c>
      <c r="R531" s="55">
        <f>'Specs and Initial PMs'!D476</f>
        <v>0</v>
      </c>
      <c r="S531" s="5">
        <f t="shared" si="92"/>
        <v>0</v>
      </c>
      <c r="T531" s="65"/>
      <c r="U531" s="58" t="e">
        <f t="shared" si="93"/>
        <v>#DIV/0!</v>
      </c>
      <c r="V531" s="58" t="e">
        <f t="shared" si="88"/>
        <v>#DIV/0!</v>
      </c>
      <c r="W531" s="174"/>
    </row>
    <row r="532" spans="16:23" ht="16.95" customHeight="1" x14ac:dyDescent="0.35">
      <c r="P532" s="46">
        <v>6</v>
      </c>
      <c r="Q532" s="65" t="s">
        <v>55</v>
      </c>
      <c r="R532" s="55">
        <f>'Specs and Initial PMs'!D477</f>
        <v>0</v>
      </c>
      <c r="S532" s="5">
        <f t="shared" si="92"/>
        <v>0</v>
      </c>
      <c r="T532" s="65"/>
      <c r="U532" s="58" t="e">
        <f t="shared" si="93"/>
        <v>#DIV/0!</v>
      </c>
      <c r="V532" s="58" t="e">
        <f t="shared" si="88"/>
        <v>#DIV/0!</v>
      </c>
      <c r="W532" s="174"/>
    </row>
    <row r="533" spans="16:23" ht="16.95" customHeight="1" x14ac:dyDescent="0.35">
      <c r="P533" s="46">
        <v>6</v>
      </c>
      <c r="Q533" s="65" t="s">
        <v>56</v>
      </c>
      <c r="R533" s="55">
        <f>'Specs and Initial PMs'!D478</f>
        <v>0</v>
      </c>
      <c r="S533" s="5">
        <f t="shared" si="92"/>
        <v>0</v>
      </c>
      <c r="T533" s="65"/>
      <c r="U533" s="58" t="e">
        <f t="shared" si="93"/>
        <v>#DIV/0!</v>
      </c>
      <c r="V533" s="58" t="e">
        <f t="shared" si="88"/>
        <v>#DIV/0!</v>
      </c>
      <c r="W533" s="174"/>
    </row>
    <row r="534" spans="16:23" ht="16.95" customHeight="1" x14ac:dyDescent="0.35">
      <c r="P534" s="46">
        <v>6</v>
      </c>
      <c r="Q534" s="65" t="s">
        <v>57</v>
      </c>
      <c r="R534" s="55">
        <f>'Specs and Initial PMs'!D479</f>
        <v>0</v>
      </c>
      <c r="S534" s="5">
        <f t="shared" ref="S534:S541" si="94">IF(ISTEXT(H65),$F$5,IF(H65&gt;$F$5,$F$5,H65))</f>
        <v>0</v>
      </c>
      <c r="T534" s="5"/>
      <c r="U534" s="58" t="e">
        <f t="shared" si="93"/>
        <v>#DIV/0!</v>
      </c>
      <c r="V534" s="58" t="e">
        <f t="shared" si="88"/>
        <v>#DIV/0!</v>
      </c>
      <c r="W534" s="174"/>
    </row>
    <row r="535" spans="16:23" ht="16.95" customHeight="1" x14ac:dyDescent="0.35">
      <c r="P535" s="46">
        <v>6</v>
      </c>
      <c r="Q535" s="65" t="s">
        <v>58</v>
      </c>
      <c r="R535" s="55">
        <f>'Specs and Initial PMs'!D480</f>
        <v>0</v>
      </c>
      <c r="S535" s="5">
        <f t="shared" si="94"/>
        <v>0</v>
      </c>
      <c r="T535" s="65"/>
      <c r="U535" s="58" t="e">
        <f t="shared" si="93"/>
        <v>#DIV/0!</v>
      </c>
      <c r="V535" s="58" t="e">
        <f t="shared" si="88"/>
        <v>#DIV/0!</v>
      </c>
      <c r="W535" s="174"/>
    </row>
    <row r="536" spans="16:23" ht="16.95" customHeight="1" x14ac:dyDescent="0.35">
      <c r="P536" s="46">
        <v>6</v>
      </c>
      <c r="Q536" s="65" t="s">
        <v>59</v>
      </c>
      <c r="R536" s="55">
        <f>'Specs and Initial PMs'!D481</f>
        <v>0</v>
      </c>
      <c r="S536" s="5">
        <f t="shared" si="94"/>
        <v>0</v>
      </c>
      <c r="T536" s="65"/>
      <c r="U536" s="58" t="e">
        <f t="shared" si="93"/>
        <v>#DIV/0!</v>
      </c>
      <c r="V536" s="58" t="e">
        <f t="shared" si="88"/>
        <v>#DIV/0!</v>
      </c>
      <c r="W536" s="174"/>
    </row>
    <row r="537" spans="16:23" ht="16.95" customHeight="1" x14ac:dyDescent="0.35">
      <c r="P537" s="46">
        <v>6</v>
      </c>
      <c r="Q537" s="65" t="s">
        <v>60</v>
      </c>
      <c r="R537" s="55">
        <f>'Specs and Initial PMs'!D482</f>
        <v>0</v>
      </c>
      <c r="S537" s="5">
        <f t="shared" si="94"/>
        <v>0</v>
      </c>
      <c r="T537" s="65"/>
      <c r="U537" s="58" t="e">
        <f t="shared" si="93"/>
        <v>#DIV/0!</v>
      </c>
      <c r="V537" s="58" t="e">
        <f t="shared" si="88"/>
        <v>#DIV/0!</v>
      </c>
      <c r="W537" s="174"/>
    </row>
    <row r="538" spans="16:23" ht="16.95" customHeight="1" x14ac:dyDescent="0.35">
      <c r="P538" s="46">
        <v>6</v>
      </c>
      <c r="Q538" s="65" t="s">
        <v>61</v>
      </c>
      <c r="R538" s="55">
        <f>'Specs and Initial PMs'!D483</f>
        <v>0</v>
      </c>
      <c r="S538" s="5">
        <f t="shared" si="94"/>
        <v>0</v>
      </c>
      <c r="T538" s="65"/>
      <c r="U538" s="58" t="e">
        <f t="shared" si="93"/>
        <v>#DIV/0!</v>
      </c>
      <c r="V538" s="58" t="e">
        <f t="shared" si="88"/>
        <v>#DIV/0!</v>
      </c>
      <c r="W538" s="174"/>
    </row>
    <row r="539" spans="16:23" ht="16.95" customHeight="1" x14ac:dyDescent="0.35">
      <c r="P539" s="46">
        <v>6</v>
      </c>
      <c r="Q539" s="65" t="s">
        <v>62</v>
      </c>
      <c r="R539" s="55">
        <f>'Specs and Initial PMs'!D484</f>
        <v>0</v>
      </c>
      <c r="S539" s="5">
        <f t="shared" si="94"/>
        <v>0</v>
      </c>
      <c r="T539" s="65"/>
      <c r="U539" s="58" t="e">
        <f t="shared" si="93"/>
        <v>#DIV/0!</v>
      </c>
      <c r="V539" s="58" t="e">
        <f t="shared" si="88"/>
        <v>#DIV/0!</v>
      </c>
      <c r="W539" s="174"/>
    </row>
    <row r="540" spans="16:23" ht="16.95" customHeight="1" x14ac:dyDescent="0.35">
      <c r="P540" s="46">
        <v>6</v>
      </c>
      <c r="Q540" s="65" t="s">
        <v>63</v>
      </c>
      <c r="R540" s="55">
        <f>'Specs and Initial PMs'!D485</f>
        <v>0</v>
      </c>
      <c r="S540" s="5">
        <f t="shared" si="94"/>
        <v>0</v>
      </c>
      <c r="T540" s="65"/>
      <c r="U540" s="58" t="e">
        <f t="shared" si="93"/>
        <v>#DIV/0!</v>
      </c>
      <c r="V540" s="58" t="e">
        <f t="shared" si="88"/>
        <v>#DIV/0!</v>
      </c>
      <c r="W540" s="174"/>
    </row>
    <row r="541" spans="16:23" ht="16.95" customHeight="1" x14ac:dyDescent="0.35">
      <c r="P541" s="46">
        <v>6</v>
      </c>
      <c r="Q541" s="65" t="s">
        <v>64</v>
      </c>
      <c r="R541" s="55">
        <f>'Specs and Initial PMs'!D486</f>
        <v>0</v>
      </c>
      <c r="S541" s="5">
        <f t="shared" si="94"/>
        <v>0</v>
      </c>
      <c r="T541" s="65"/>
      <c r="U541" s="58" t="e">
        <f t="shared" si="93"/>
        <v>#DIV/0!</v>
      </c>
      <c r="V541" s="58" t="e">
        <f t="shared" si="88"/>
        <v>#DIV/0!</v>
      </c>
      <c r="W541" s="174"/>
    </row>
    <row r="542" spans="16:23" ht="16.95" customHeight="1" x14ac:dyDescent="0.35">
      <c r="P542" s="46">
        <v>6</v>
      </c>
      <c r="Q542" s="65" t="s">
        <v>65</v>
      </c>
      <c r="R542" s="55">
        <f>'Specs and Initial PMs'!D487</f>
        <v>0</v>
      </c>
      <c r="S542" s="5">
        <f t="shared" ref="S542:S549" si="95">IF(ISTEXT(I65),$F$5,IF(I65&gt;$F$5,$F$5,I65))</f>
        <v>0</v>
      </c>
      <c r="U542" s="58" t="e">
        <f t="shared" si="93"/>
        <v>#DIV/0!</v>
      </c>
      <c r="V542" s="58" t="e">
        <f t="shared" si="88"/>
        <v>#DIV/0!</v>
      </c>
      <c r="W542" s="174"/>
    </row>
    <row r="543" spans="16:23" ht="16.95" customHeight="1" x14ac:dyDescent="0.35">
      <c r="P543" s="46">
        <v>6</v>
      </c>
      <c r="Q543" s="65" t="s">
        <v>66</v>
      </c>
      <c r="R543" s="55">
        <f>'Specs and Initial PMs'!D488</f>
        <v>0</v>
      </c>
      <c r="S543" s="5">
        <f t="shared" si="95"/>
        <v>0</v>
      </c>
      <c r="U543" s="58" t="e">
        <f t="shared" si="93"/>
        <v>#DIV/0!</v>
      </c>
      <c r="V543" s="58" t="e">
        <f t="shared" si="88"/>
        <v>#DIV/0!</v>
      </c>
      <c r="W543" s="174"/>
    </row>
    <row r="544" spans="16:23" ht="16.95" customHeight="1" x14ac:dyDescent="0.35">
      <c r="P544" s="46">
        <v>6</v>
      </c>
      <c r="Q544" s="65" t="s">
        <v>67</v>
      </c>
      <c r="R544" s="55">
        <f>'Specs and Initial PMs'!D489</f>
        <v>0</v>
      </c>
      <c r="S544" s="5">
        <f t="shared" si="95"/>
        <v>0</v>
      </c>
      <c r="U544" s="58" t="e">
        <f t="shared" si="93"/>
        <v>#DIV/0!</v>
      </c>
      <c r="V544" s="58" t="e">
        <f t="shared" si="88"/>
        <v>#DIV/0!</v>
      </c>
      <c r="W544" s="174"/>
    </row>
    <row r="545" spans="16:23" ht="16.95" customHeight="1" x14ac:dyDescent="0.35">
      <c r="P545" s="46">
        <v>6</v>
      </c>
      <c r="Q545" s="65" t="s">
        <v>68</v>
      </c>
      <c r="R545" s="55">
        <f>'Specs and Initial PMs'!D490</f>
        <v>0</v>
      </c>
      <c r="S545" s="5">
        <f t="shared" si="95"/>
        <v>0</v>
      </c>
      <c r="U545" s="58" t="e">
        <f t="shared" si="93"/>
        <v>#DIV/0!</v>
      </c>
      <c r="V545" s="58" t="e">
        <f t="shared" si="88"/>
        <v>#DIV/0!</v>
      </c>
      <c r="W545" s="174"/>
    </row>
    <row r="546" spans="16:23" ht="16.95" customHeight="1" x14ac:dyDescent="0.35">
      <c r="P546" s="46">
        <v>6</v>
      </c>
      <c r="Q546" s="65" t="s">
        <v>69</v>
      </c>
      <c r="R546" s="55">
        <f>'Specs and Initial PMs'!D491</f>
        <v>0</v>
      </c>
      <c r="S546" s="5">
        <f t="shared" si="95"/>
        <v>0</v>
      </c>
      <c r="U546" s="58" t="e">
        <f t="shared" si="93"/>
        <v>#DIV/0!</v>
      </c>
      <c r="V546" s="58" t="e">
        <f t="shared" si="88"/>
        <v>#DIV/0!</v>
      </c>
      <c r="W546" s="174"/>
    </row>
    <row r="547" spans="16:23" ht="16.95" customHeight="1" x14ac:dyDescent="0.35">
      <c r="P547" s="46">
        <v>6</v>
      </c>
      <c r="Q547" s="65" t="s">
        <v>70</v>
      </c>
      <c r="R547" s="55">
        <f>'Specs and Initial PMs'!D492</f>
        <v>0</v>
      </c>
      <c r="S547" s="5">
        <f t="shared" si="95"/>
        <v>0</v>
      </c>
      <c r="U547" s="58" t="e">
        <f t="shared" si="93"/>
        <v>#DIV/0!</v>
      </c>
      <c r="V547" s="58" t="e">
        <f t="shared" si="88"/>
        <v>#DIV/0!</v>
      </c>
      <c r="W547" s="174"/>
    </row>
    <row r="548" spans="16:23" ht="16.95" customHeight="1" x14ac:dyDescent="0.35">
      <c r="P548" s="46">
        <v>6</v>
      </c>
      <c r="Q548" s="65" t="s">
        <v>71</v>
      </c>
      <c r="R548" s="55">
        <f>'Specs and Initial PMs'!D493</f>
        <v>0</v>
      </c>
      <c r="S548" s="5">
        <f t="shared" si="95"/>
        <v>0</v>
      </c>
      <c r="U548" s="58" t="e">
        <f t="shared" si="93"/>
        <v>#DIV/0!</v>
      </c>
      <c r="V548" s="58" t="e">
        <f t="shared" si="88"/>
        <v>#DIV/0!</v>
      </c>
      <c r="W548" s="174"/>
    </row>
    <row r="549" spans="16:23" ht="16.95" customHeight="1" x14ac:dyDescent="0.35">
      <c r="P549" s="46">
        <v>6</v>
      </c>
      <c r="Q549" s="65" t="s">
        <v>72</v>
      </c>
      <c r="R549" s="55">
        <f>'Specs and Initial PMs'!D494</f>
        <v>0</v>
      </c>
      <c r="S549" s="5">
        <f t="shared" si="95"/>
        <v>0</v>
      </c>
      <c r="U549" s="58" t="e">
        <f t="shared" si="93"/>
        <v>#DIV/0!</v>
      </c>
      <c r="V549" s="58" t="e">
        <f t="shared" si="88"/>
        <v>#DIV/0!</v>
      </c>
      <c r="W549" s="174"/>
    </row>
    <row r="550" spans="16:23" ht="16.95" customHeight="1" x14ac:dyDescent="0.35">
      <c r="P550" s="46">
        <v>6</v>
      </c>
      <c r="Q550" s="65" t="s">
        <v>73</v>
      </c>
      <c r="R550" s="55">
        <f>'Specs and Initial PMs'!D495</f>
        <v>0</v>
      </c>
      <c r="S550" s="5">
        <f t="shared" ref="S550:S557" si="96">IF(ISTEXT(J65),$F$5,IF(J65&gt;$F$5,$F$5,J65))</f>
        <v>0</v>
      </c>
      <c r="T550" s="65"/>
      <c r="U550" s="58" t="e">
        <f t="shared" ref="U550:U557" si="97">S550/$T$488</f>
        <v>#DIV/0!</v>
      </c>
      <c r="V550" s="58" t="e">
        <f t="shared" si="88"/>
        <v>#DIV/0!</v>
      </c>
      <c r="W550" s="174"/>
    </row>
    <row r="551" spans="16:23" ht="16.95" customHeight="1" x14ac:dyDescent="0.35">
      <c r="P551" s="46">
        <v>6</v>
      </c>
      <c r="Q551" s="65" t="s">
        <v>74</v>
      </c>
      <c r="R551" s="55">
        <f>'Specs and Initial PMs'!D496</f>
        <v>0</v>
      </c>
      <c r="S551" s="5">
        <f t="shared" si="96"/>
        <v>0</v>
      </c>
      <c r="T551" s="65"/>
      <c r="U551" s="58" t="e">
        <f t="shared" si="97"/>
        <v>#DIV/0!</v>
      </c>
      <c r="V551" s="58" t="e">
        <f t="shared" si="88"/>
        <v>#DIV/0!</v>
      </c>
      <c r="W551" s="174"/>
    </row>
    <row r="552" spans="16:23" ht="16.95" customHeight="1" x14ac:dyDescent="0.35">
      <c r="P552" s="46">
        <v>6</v>
      </c>
      <c r="Q552" s="65" t="s">
        <v>75</v>
      </c>
      <c r="R552" s="55">
        <f>'Specs and Initial PMs'!D497</f>
        <v>0</v>
      </c>
      <c r="S552" s="5">
        <f t="shared" si="96"/>
        <v>0</v>
      </c>
      <c r="T552" s="65"/>
      <c r="U552" s="58" t="e">
        <f t="shared" si="97"/>
        <v>#DIV/0!</v>
      </c>
      <c r="V552" s="58" t="e">
        <f t="shared" si="88"/>
        <v>#DIV/0!</v>
      </c>
      <c r="W552" s="174"/>
    </row>
    <row r="553" spans="16:23" ht="16.95" customHeight="1" x14ac:dyDescent="0.35">
      <c r="P553" s="46">
        <v>6</v>
      </c>
      <c r="Q553" s="65" t="s">
        <v>76</v>
      </c>
      <c r="R553" s="55">
        <f>'Specs and Initial PMs'!D498</f>
        <v>0</v>
      </c>
      <c r="S553" s="5">
        <f t="shared" si="96"/>
        <v>0</v>
      </c>
      <c r="T553" s="65"/>
      <c r="U553" s="58" t="e">
        <f t="shared" si="97"/>
        <v>#DIV/0!</v>
      </c>
      <c r="V553" s="58" t="e">
        <f t="shared" si="88"/>
        <v>#DIV/0!</v>
      </c>
      <c r="W553" s="174"/>
    </row>
    <row r="554" spans="16:23" ht="16.95" customHeight="1" x14ac:dyDescent="0.35">
      <c r="P554" s="46">
        <v>6</v>
      </c>
      <c r="Q554" s="65" t="s">
        <v>77</v>
      </c>
      <c r="R554" s="55">
        <f>'Specs and Initial PMs'!D499</f>
        <v>0</v>
      </c>
      <c r="S554" s="5">
        <f t="shared" si="96"/>
        <v>0</v>
      </c>
      <c r="T554" s="65"/>
      <c r="U554" s="58" t="e">
        <f t="shared" si="97"/>
        <v>#DIV/0!</v>
      </c>
      <c r="V554" s="58" t="e">
        <f t="shared" si="88"/>
        <v>#DIV/0!</v>
      </c>
      <c r="W554" s="174"/>
    </row>
    <row r="555" spans="16:23" ht="16.95" customHeight="1" x14ac:dyDescent="0.35">
      <c r="P555" s="46">
        <v>6</v>
      </c>
      <c r="Q555" s="65" t="s">
        <v>78</v>
      </c>
      <c r="R555" s="55">
        <f>'Specs and Initial PMs'!D500</f>
        <v>0</v>
      </c>
      <c r="S555" s="5">
        <f t="shared" si="96"/>
        <v>0</v>
      </c>
      <c r="T555" s="65"/>
      <c r="U555" s="58" t="e">
        <f t="shared" si="97"/>
        <v>#DIV/0!</v>
      </c>
      <c r="V555" s="58" t="e">
        <f t="shared" si="88"/>
        <v>#DIV/0!</v>
      </c>
      <c r="W555" s="174"/>
    </row>
    <row r="556" spans="16:23" ht="16.95" customHeight="1" x14ac:dyDescent="0.35">
      <c r="P556" s="46">
        <v>6</v>
      </c>
      <c r="Q556" s="65" t="s">
        <v>79</v>
      </c>
      <c r="R556" s="55">
        <f>'Specs and Initial PMs'!D501</f>
        <v>0</v>
      </c>
      <c r="S556" s="5">
        <f t="shared" si="96"/>
        <v>0</v>
      </c>
      <c r="T556" s="65"/>
      <c r="U556" s="58" t="e">
        <f t="shared" si="97"/>
        <v>#DIV/0!</v>
      </c>
      <c r="V556" s="58" t="e">
        <f t="shared" si="88"/>
        <v>#DIV/0!</v>
      </c>
      <c r="W556" s="174"/>
    </row>
    <row r="557" spans="16:23" ht="16.95" customHeight="1" x14ac:dyDescent="0.35">
      <c r="P557" s="46">
        <v>6</v>
      </c>
      <c r="Q557" s="65" t="s">
        <v>80</v>
      </c>
      <c r="R557" s="55">
        <f>'Specs and Initial PMs'!D502</f>
        <v>0</v>
      </c>
      <c r="S557" s="5">
        <f t="shared" si="96"/>
        <v>0</v>
      </c>
      <c r="T557" s="65"/>
      <c r="U557" s="58" t="e">
        <f t="shared" si="97"/>
        <v>#DIV/0!</v>
      </c>
      <c r="V557" s="58" t="e">
        <f t="shared" si="88"/>
        <v>#DIV/0!</v>
      </c>
      <c r="W557" s="174"/>
    </row>
    <row r="558" spans="16:23" ht="16.95" customHeight="1" x14ac:dyDescent="0.35">
      <c r="P558" s="46">
        <v>6</v>
      </c>
      <c r="Q558" s="65" t="s">
        <v>81</v>
      </c>
      <c r="R558" s="55">
        <f>'Specs and Initial PMs'!D503</f>
        <v>0</v>
      </c>
      <c r="S558" s="5">
        <f t="shared" ref="S558:S565" si="98">IF(ISTEXT(K65),$F$5,IF(K65&gt;$F$5,$F$5,K65))</f>
        <v>0</v>
      </c>
      <c r="T558" s="65"/>
      <c r="U558" s="58" t="e">
        <f t="shared" ref="U558:U581" si="99">S558/$T$488</f>
        <v>#DIV/0!</v>
      </c>
      <c r="V558" s="58" t="e">
        <f t="shared" ref="V558:V581" si="100">IF(U558&gt;2,"LT","CONFIRM")</f>
        <v>#DIV/0!</v>
      </c>
      <c r="W558" s="174"/>
    </row>
    <row r="559" spans="16:23" ht="16.95" customHeight="1" x14ac:dyDescent="0.35">
      <c r="P559" s="46">
        <v>6</v>
      </c>
      <c r="Q559" s="65" t="s">
        <v>82</v>
      </c>
      <c r="R559" s="55">
        <f>'Specs and Initial PMs'!D504</f>
        <v>0</v>
      </c>
      <c r="S559" s="5">
        <f t="shared" si="98"/>
        <v>0</v>
      </c>
      <c r="T559" s="65"/>
      <c r="U559" s="58" t="e">
        <f t="shared" si="99"/>
        <v>#DIV/0!</v>
      </c>
      <c r="V559" s="58" t="e">
        <f t="shared" si="100"/>
        <v>#DIV/0!</v>
      </c>
      <c r="W559" s="174"/>
    </row>
    <row r="560" spans="16:23" ht="16.95" customHeight="1" x14ac:dyDescent="0.35">
      <c r="P560" s="46">
        <v>6</v>
      </c>
      <c r="Q560" s="65" t="s">
        <v>83</v>
      </c>
      <c r="R560" s="55">
        <f>'Specs and Initial PMs'!D505</f>
        <v>0</v>
      </c>
      <c r="S560" s="5">
        <f t="shared" si="98"/>
        <v>0</v>
      </c>
      <c r="T560" s="65"/>
      <c r="U560" s="58" t="e">
        <f t="shared" si="99"/>
        <v>#DIV/0!</v>
      </c>
      <c r="V560" s="58" t="e">
        <f t="shared" si="100"/>
        <v>#DIV/0!</v>
      </c>
      <c r="W560" s="174"/>
    </row>
    <row r="561" spans="16:23" ht="16.95" customHeight="1" x14ac:dyDescent="0.35">
      <c r="P561" s="46">
        <v>6</v>
      </c>
      <c r="Q561" s="65" t="s">
        <v>84</v>
      </c>
      <c r="R561" s="55">
        <f>'Specs and Initial PMs'!D506</f>
        <v>0</v>
      </c>
      <c r="S561" s="5">
        <f t="shared" si="98"/>
        <v>0</v>
      </c>
      <c r="T561" s="65"/>
      <c r="U561" s="58" t="e">
        <f t="shared" si="99"/>
        <v>#DIV/0!</v>
      </c>
      <c r="V561" s="58" t="e">
        <f t="shared" si="100"/>
        <v>#DIV/0!</v>
      </c>
      <c r="W561" s="174"/>
    </row>
    <row r="562" spans="16:23" ht="16.95" customHeight="1" x14ac:dyDescent="0.35">
      <c r="P562" s="46">
        <v>6</v>
      </c>
      <c r="Q562" s="65" t="s">
        <v>85</v>
      </c>
      <c r="R562" s="55">
        <f>'Specs and Initial PMs'!D507</f>
        <v>0</v>
      </c>
      <c r="S562" s="5">
        <f t="shared" si="98"/>
        <v>0</v>
      </c>
      <c r="T562" s="65"/>
      <c r="U562" s="58" t="e">
        <f t="shared" si="99"/>
        <v>#DIV/0!</v>
      </c>
      <c r="V562" s="58" t="e">
        <f t="shared" si="100"/>
        <v>#DIV/0!</v>
      </c>
      <c r="W562" s="174"/>
    </row>
    <row r="563" spans="16:23" ht="16.95" customHeight="1" x14ac:dyDescent="0.35">
      <c r="P563" s="46">
        <v>6</v>
      </c>
      <c r="Q563" s="65" t="s">
        <v>86</v>
      </c>
      <c r="R563" s="55">
        <f>'Specs and Initial PMs'!D508</f>
        <v>0</v>
      </c>
      <c r="S563" s="5">
        <f t="shared" si="98"/>
        <v>0</v>
      </c>
      <c r="T563" s="65"/>
      <c r="U563" s="58" t="e">
        <f t="shared" si="99"/>
        <v>#DIV/0!</v>
      </c>
      <c r="V563" s="58" t="e">
        <f t="shared" si="100"/>
        <v>#DIV/0!</v>
      </c>
      <c r="W563" s="174"/>
    </row>
    <row r="564" spans="16:23" ht="16.95" customHeight="1" x14ac:dyDescent="0.35">
      <c r="P564" s="46">
        <v>6</v>
      </c>
      <c r="Q564" s="65" t="s">
        <v>87</v>
      </c>
      <c r="R564" s="55">
        <f>'Specs and Initial PMs'!D509</f>
        <v>0</v>
      </c>
      <c r="S564" s="5">
        <f t="shared" si="98"/>
        <v>0</v>
      </c>
      <c r="T564" s="65"/>
      <c r="U564" s="58" t="e">
        <f t="shared" si="99"/>
        <v>#DIV/0!</v>
      </c>
      <c r="V564" s="58" t="e">
        <f t="shared" si="100"/>
        <v>#DIV/0!</v>
      </c>
      <c r="W564" s="174"/>
    </row>
    <row r="565" spans="16:23" ht="16.95" customHeight="1" x14ac:dyDescent="0.35">
      <c r="P565" s="46">
        <v>6</v>
      </c>
      <c r="Q565" s="65" t="s">
        <v>88</v>
      </c>
      <c r="R565" s="55">
        <f>'Specs and Initial PMs'!D510</f>
        <v>0</v>
      </c>
      <c r="S565" s="5">
        <f t="shared" si="98"/>
        <v>0</v>
      </c>
      <c r="T565" s="65"/>
      <c r="U565" s="58" t="e">
        <f t="shared" si="99"/>
        <v>#DIV/0!</v>
      </c>
      <c r="V565" s="58" t="e">
        <f t="shared" si="100"/>
        <v>#DIV/0!</v>
      </c>
      <c r="W565" s="174"/>
    </row>
    <row r="566" spans="16:23" ht="16.95" customHeight="1" x14ac:dyDescent="0.35">
      <c r="P566" s="46">
        <v>6</v>
      </c>
      <c r="Q566" s="65" t="s">
        <v>89</v>
      </c>
      <c r="R566" s="55">
        <f>'Specs and Initial PMs'!D511</f>
        <v>0</v>
      </c>
      <c r="S566" s="5">
        <f t="shared" ref="S566:S573" si="101">IF(ISTEXT(L65),$F$5,IF(L65&gt;$F$5,$F$5,L65))</f>
        <v>0</v>
      </c>
      <c r="T566" s="65"/>
      <c r="U566" s="58" t="e">
        <f t="shared" si="99"/>
        <v>#DIV/0!</v>
      </c>
      <c r="V566" s="58" t="e">
        <f t="shared" si="100"/>
        <v>#DIV/0!</v>
      </c>
      <c r="W566" s="174"/>
    </row>
    <row r="567" spans="16:23" ht="16.95" customHeight="1" x14ac:dyDescent="0.35">
      <c r="P567" s="46">
        <v>6</v>
      </c>
      <c r="Q567" s="65" t="s">
        <v>90</v>
      </c>
      <c r="R567" s="55">
        <f>'Specs and Initial PMs'!D512</f>
        <v>0</v>
      </c>
      <c r="S567" s="5">
        <f t="shared" si="101"/>
        <v>0</v>
      </c>
      <c r="T567" s="65"/>
      <c r="U567" s="58" t="e">
        <f t="shared" si="99"/>
        <v>#DIV/0!</v>
      </c>
      <c r="V567" s="58" t="e">
        <f t="shared" si="100"/>
        <v>#DIV/0!</v>
      </c>
      <c r="W567" s="174"/>
    </row>
    <row r="568" spans="16:23" ht="16.95" customHeight="1" x14ac:dyDescent="0.35">
      <c r="P568" s="46">
        <v>6</v>
      </c>
      <c r="Q568" s="65" t="s">
        <v>91</v>
      </c>
      <c r="R568" s="55">
        <f>'Specs and Initial PMs'!D513</f>
        <v>0</v>
      </c>
      <c r="S568" s="5">
        <f t="shared" si="101"/>
        <v>0</v>
      </c>
      <c r="T568" s="65"/>
      <c r="U568" s="58" t="e">
        <f t="shared" si="99"/>
        <v>#DIV/0!</v>
      </c>
      <c r="V568" s="58" t="e">
        <f t="shared" si="100"/>
        <v>#DIV/0!</v>
      </c>
      <c r="W568" s="174"/>
    </row>
    <row r="569" spans="16:23" ht="16.95" customHeight="1" x14ac:dyDescent="0.35">
      <c r="P569" s="46">
        <v>6</v>
      </c>
      <c r="Q569" s="65" t="s">
        <v>92</v>
      </c>
      <c r="R569" s="55">
        <f>'Specs and Initial PMs'!D514</f>
        <v>0</v>
      </c>
      <c r="S569" s="5">
        <f t="shared" si="101"/>
        <v>0</v>
      </c>
      <c r="T569" s="65"/>
      <c r="U569" s="58" t="e">
        <f t="shared" si="99"/>
        <v>#DIV/0!</v>
      </c>
      <c r="V569" s="58" t="e">
        <f t="shared" si="100"/>
        <v>#DIV/0!</v>
      </c>
      <c r="W569" s="174"/>
    </row>
    <row r="570" spans="16:23" ht="16.95" customHeight="1" x14ac:dyDescent="0.35">
      <c r="P570" s="46">
        <v>6</v>
      </c>
      <c r="Q570" s="65" t="s">
        <v>93</v>
      </c>
      <c r="R570" s="55">
        <f>'Specs and Initial PMs'!D515</f>
        <v>0</v>
      </c>
      <c r="S570" s="5">
        <f t="shared" si="101"/>
        <v>0</v>
      </c>
      <c r="T570" s="65"/>
      <c r="U570" s="58" t="e">
        <f t="shared" si="99"/>
        <v>#DIV/0!</v>
      </c>
      <c r="V570" s="58" t="e">
        <f t="shared" si="100"/>
        <v>#DIV/0!</v>
      </c>
      <c r="W570" s="174"/>
    </row>
    <row r="571" spans="16:23" ht="16.95" customHeight="1" x14ac:dyDescent="0.35">
      <c r="P571" s="46">
        <v>6</v>
      </c>
      <c r="Q571" s="65" t="s">
        <v>94</v>
      </c>
      <c r="R571" s="55">
        <f>'Specs and Initial PMs'!D516</f>
        <v>0</v>
      </c>
      <c r="S571" s="5">
        <f t="shared" si="101"/>
        <v>0</v>
      </c>
      <c r="T571" s="65"/>
      <c r="U571" s="58" t="e">
        <f t="shared" si="99"/>
        <v>#DIV/0!</v>
      </c>
      <c r="V571" s="58" t="e">
        <f t="shared" si="100"/>
        <v>#DIV/0!</v>
      </c>
      <c r="W571" s="174"/>
    </row>
    <row r="572" spans="16:23" ht="16.95" customHeight="1" x14ac:dyDescent="0.35">
      <c r="P572" s="46">
        <v>6</v>
      </c>
      <c r="Q572" s="65" t="s">
        <v>95</v>
      </c>
      <c r="R572" s="55">
        <f>'Specs and Initial PMs'!D517</f>
        <v>0</v>
      </c>
      <c r="S572" s="5">
        <f t="shared" si="101"/>
        <v>0</v>
      </c>
      <c r="T572" s="65"/>
      <c r="U572" s="58" t="e">
        <f t="shared" si="99"/>
        <v>#DIV/0!</v>
      </c>
      <c r="V572" s="58" t="e">
        <f t="shared" si="100"/>
        <v>#DIV/0!</v>
      </c>
      <c r="W572" s="174"/>
    </row>
    <row r="573" spans="16:23" ht="16.95" customHeight="1" x14ac:dyDescent="0.35">
      <c r="P573" s="46">
        <v>6</v>
      </c>
      <c r="Q573" s="65" t="s">
        <v>96</v>
      </c>
      <c r="R573" s="55">
        <f>'Specs and Initial PMs'!D518</f>
        <v>0</v>
      </c>
      <c r="S573" s="5">
        <f t="shared" si="101"/>
        <v>0</v>
      </c>
      <c r="T573" s="65"/>
      <c r="U573" s="58" t="e">
        <f t="shared" si="99"/>
        <v>#DIV/0!</v>
      </c>
      <c r="V573" s="58" t="e">
        <f t="shared" si="100"/>
        <v>#DIV/0!</v>
      </c>
      <c r="W573" s="174"/>
    </row>
    <row r="574" spans="16:23" ht="16.95" customHeight="1" x14ac:dyDescent="0.35">
      <c r="P574" s="46">
        <v>6</v>
      </c>
      <c r="Q574" s="65" t="s">
        <v>97</v>
      </c>
      <c r="R574" s="55">
        <f>'Specs and Initial PMs'!D519</f>
        <v>0</v>
      </c>
      <c r="S574" s="5">
        <f t="shared" ref="S574:S581" si="102">IF(ISTEXT(M65),$F$5,IF(M65&gt;$F$5,$F$5,M65))</f>
        <v>0</v>
      </c>
      <c r="T574" s="65"/>
      <c r="U574" s="58" t="e">
        <f t="shared" si="99"/>
        <v>#DIV/0!</v>
      </c>
      <c r="V574" s="58" t="e">
        <f t="shared" si="100"/>
        <v>#DIV/0!</v>
      </c>
      <c r="W574" s="174"/>
    </row>
    <row r="575" spans="16:23" ht="16.95" customHeight="1" x14ac:dyDescent="0.35">
      <c r="P575" s="46">
        <v>6</v>
      </c>
      <c r="Q575" s="65" t="s">
        <v>98</v>
      </c>
      <c r="R575" s="55">
        <f>'Specs and Initial PMs'!D520</f>
        <v>0</v>
      </c>
      <c r="S575" s="5">
        <f t="shared" si="102"/>
        <v>0</v>
      </c>
      <c r="T575" s="65"/>
      <c r="U575" s="58" t="e">
        <f t="shared" si="99"/>
        <v>#DIV/0!</v>
      </c>
      <c r="V575" s="58" t="e">
        <f t="shared" si="100"/>
        <v>#DIV/0!</v>
      </c>
      <c r="W575" s="174"/>
    </row>
    <row r="576" spans="16:23" ht="16.95" customHeight="1" x14ac:dyDescent="0.35">
      <c r="P576" s="46">
        <v>6</v>
      </c>
      <c r="Q576" s="65" t="s">
        <v>99</v>
      </c>
      <c r="R576" s="55">
        <f>'Specs and Initial PMs'!D521</f>
        <v>0</v>
      </c>
      <c r="S576" s="5">
        <f t="shared" si="102"/>
        <v>0</v>
      </c>
      <c r="T576" s="65"/>
      <c r="U576" s="58" t="e">
        <f t="shared" si="99"/>
        <v>#DIV/0!</v>
      </c>
      <c r="V576" s="58" t="e">
        <f t="shared" si="100"/>
        <v>#DIV/0!</v>
      </c>
      <c r="W576" s="174"/>
    </row>
    <row r="577" spans="16:23" ht="16.95" customHeight="1" x14ac:dyDescent="0.35">
      <c r="P577" s="46">
        <v>6</v>
      </c>
      <c r="Q577" s="65" t="s">
        <v>100</v>
      </c>
      <c r="R577" s="55">
        <f>'Specs and Initial PMs'!D522</f>
        <v>0</v>
      </c>
      <c r="S577" s="5">
        <f t="shared" si="102"/>
        <v>0</v>
      </c>
      <c r="T577" s="65"/>
      <c r="U577" s="58" t="e">
        <f t="shared" si="99"/>
        <v>#DIV/0!</v>
      </c>
      <c r="V577" s="58" t="e">
        <f t="shared" si="100"/>
        <v>#DIV/0!</v>
      </c>
      <c r="W577" s="174"/>
    </row>
    <row r="578" spans="16:23" ht="16.95" customHeight="1" x14ac:dyDescent="0.35">
      <c r="P578" s="46">
        <v>6</v>
      </c>
      <c r="Q578" s="65" t="s">
        <v>101</v>
      </c>
      <c r="R578" s="55">
        <f>'Specs and Initial PMs'!D523</f>
        <v>0</v>
      </c>
      <c r="S578" s="5">
        <f t="shared" si="102"/>
        <v>0</v>
      </c>
      <c r="T578" s="65"/>
      <c r="U578" s="58" t="e">
        <f t="shared" si="99"/>
        <v>#DIV/0!</v>
      </c>
      <c r="V578" s="58" t="e">
        <f t="shared" si="100"/>
        <v>#DIV/0!</v>
      </c>
      <c r="W578" s="174"/>
    </row>
    <row r="579" spans="16:23" ht="16.95" customHeight="1" x14ac:dyDescent="0.35">
      <c r="P579" s="46">
        <v>6</v>
      </c>
      <c r="Q579" s="65" t="s">
        <v>102</v>
      </c>
      <c r="R579" s="55">
        <f>'Specs and Initial PMs'!D524</f>
        <v>0</v>
      </c>
      <c r="S579" s="5">
        <f t="shared" si="102"/>
        <v>0</v>
      </c>
      <c r="T579" s="65"/>
      <c r="U579" s="58" t="e">
        <f t="shared" si="99"/>
        <v>#DIV/0!</v>
      </c>
      <c r="V579" s="58" t="e">
        <f t="shared" si="100"/>
        <v>#DIV/0!</v>
      </c>
      <c r="W579" s="174"/>
    </row>
    <row r="580" spans="16:23" ht="16.95" customHeight="1" x14ac:dyDescent="0.35">
      <c r="P580" s="46">
        <v>6</v>
      </c>
      <c r="Q580" s="65" t="s">
        <v>103</v>
      </c>
      <c r="R580" s="55">
        <f>'Specs and Initial PMs'!D525</f>
        <v>0</v>
      </c>
      <c r="S580" s="5">
        <f t="shared" si="102"/>
        <v>0</v>
      </c>
      <c r="T580" s="65"/>
      <c r="U580" s="58" t="e">
        <f t="shared" si="99"/>
        <v>#DIV/0!</v>
      </c>
      <c r="V580" s="58" t="e">
        <f t="shared" si="100"/>
        <v>#DIV/0!</v>
      </c>
      <c r="W580" s="174"/>
    </row>
    <row r="581" spans="16:23" ht="16.95" customHeight="1" x14ac:dyDescent="0.35">
      <c r="P581" s="46">
        <v>6</v>
      </c>
      <c r="Q581" s="65" t="s">
        <v>104</v>
      </c>
      <c r="R581" s="55">
        <f>'Specs and Initial PMs'!D526</f>
        <v>0</v>
      </c>
      <c r="S581" s="5">
        <f t="shared" si="102"/>
        <v>0</v>
      </c>
      <c r="U581" s="58" t="e">
        <f t="shared" si="99"/>
        <v>#DIV/0!</v>
      </c>
      <c r="V581" s="58" t="e">
        <f t="shared" si="100"/>
        <v>#DIV/0!</v>
      </c>
      <c r="W581" s="174"/>
    </row>
    <row r="582" spans="16:23" ht="16.95" customHeight="1" x14ac:dyDescent="0.4">
      <c r="P582" s="46">
        <v>7</v>
      </c>
      <c r="Q582" s="65" t="s">
        <v>9</v>
      </c>
      <c r="R582" s="54" t="s">
        <v>223</v>
      </c>
      <c r="S582" s="5">
        <f t="shared" ref="S582:S589" si="103">IF(ISTEXT(B76),$F$5,IF(B76&gt;$F$5,$F$5,B76))</f>
        <v>0</v>
      </c>
      <c r="T582" s="56">
        <f>MEDIAN(S582:S583)</f>
        <v>0</v>
      </c>
      <c r="U582" s="56" t="e">
        <f>T582/$T$584</f>
        <v>#DIV/0!</v>
      </c>
      <c r="V582" s="53" t="str">
        <f>IF(T582&gt;0,IF(T582&lt;$AD$7, "INVALID OD", IF(T582&gt;$AD$8,"INVALID OD", "VALID OD")),"")</f>
        <v/>
      </c>
      <c r="W582" s="174"/>
    </row>
    <row r="583" spans="16:23" ht="16.95" customHeight="1" x14ac:dyDescent="0.4">
      <c r="P583" s="46">
        <v>7</v>
      </c>
      <c r="Q583" s="65" t="s">
        <v>10</v>
      </c>
      <c r="R583" s="54" t="s">
        <v>224</v>
      </c>
      <c r="S583" s="5">
        <f t="shared" si="103"/>
        <v>0</v>
      </c>
      <c r="T583" s="57"/>
      <c r="U583" s="57"/>
      <c r="V583" s="53" t="str">
        <f>IF(T582&gt;0,IF(U582&lt;AD$9, "INVALID ODn", IF(U582&gt;$AD$10,"INVALID ODn", "VALID ODn")),"")</f>
        <v/>
      </c>
      <c r="W583" s="174"/>
    </row>
    <row r="584" spans="16:23" ht="16.95" customHeight="1" x14ac:dyDescent="0.4">
      <c r="P584" s="46">
        <v>7</v>
      </c>
      <c r="Q584" s="65" t="s">
        <v>11</v>
      </c>
      <c r="R584" s="74" t="s">
        <v>225</v>
      </c>
      <c r="S584" s="5">
        <f t="shared" si="103"/>
        <v>0</v>
      </c>
      <c r="T584" s="59">
        <f>MEDIAN(S584:S586)</f>
        <v>0</v>
      </c>
      <c r="U584" s="59" t="e">
        <f>T584/$T$584</f>
        <v>#DIV/0!</v>
      </c>
      <c r="V584" s="53" t="str">
        <f>IF(T584&gt;0, IF(T584&lt;$AE$7, "INVALID OD", IF(T584&gt;$AE$8,"INVALID OD", "VALID OD")), "")</f>
        <v/>
      </c>
      <c r="W584" s="174"/>
    </row>
    <row r="585" spans="16:23" ht="16.95" customHeight="1" x14ac:dyDescent="0.4">
      <c r="P585" s="46">
        <v>7</v>
      </c>
      <c r="Q585" s="65" t="s">
        <v>12</v>
      </c>
      <c r="R585" s="74" t="s">
        <v>226</v>
      </c>
      <c r="S585" s="5">
        <f t="shared" si="103"/>
        <v>0</v>
      </c>
      <c r="T585" s="60"/>
      <c r="U585" s="61"/>
      <c r="V585" s="53" t="str">
        <f>IF(T584&gt;0,IF(U584&lt;1, "INVALID ODn", IF(U584&gt;1,"INVALID ODn", "VALID ODn")),"")</f>
        <v/>
      </c>
      <c r="W585" s="174"/>
    </row>
    <row r="586" spans="16:23" ht="16.95" customHeight="1" x14ac:dyDescent="0.4">
      <c r="P586" s="46">
        <v>7</v>
      </c>
      <c r="Q586" s="65" t="s">
        <v>13</v>
      </c>
      <c r="R586" s="74" t="s">
        <v>227</v>
      </c>
      <c r="S586" s="5">
        <f t="shared" si="103"/>
        <v>0</v>
      </c>
      <c r="T586" s="60"/>
      <c r="U586" s="61"/>
      <c r="V586" s="53"/>
      <c r="W586" s="174"/>
    </row>
    <row r="587" spans="16:23" ht="16.95" customHeight="1" x14ac:dyDescent="0.4">
      <c r="P587" s="46">
        <v>7</v>
      </c>
      <c r="Q587" s="65" t="s">
        <v>14</v>
      </c>
      <c r="R587" s="75" t="s">
        <v>228</v>
      </c>
      <c r="S587" s="5">
        <f t="shared" si="103"/>
        <v>0</v>
      </c>
      <c r="T587" s="62">
        <f>MEDIAN(S587:S589)</f>
        <v>0</v>
      </c>
      <c r="U587" s="62" t="e">
        <f>T587/$T$584</f>
        <v>#DIV/0!</v>
      </c>
      <c r="V587" s="53" t="str">
        <f>IF(T587&gt;0, IF(T587&lt;$AF$7, "INVALID OD", IF(T587&gt;$AF$8,"INVALID OD", "VALID OD")), "")</f>
        <v/>
      </c>
      <c r="W587" s="174"/>
    </row>
    <row r="588" spans="16:23" ht="16.95" customHeight="1" x14ac:dyDescent="0.4">
      <c r="P588" s="46">
        <v>7</v>
      </c>
      <c r="Q588" s="65" t="s">
        <v>15</v>
      </c>
      <c r="R588" s="75" t="s">
        <v>229</v>
      </c>
      <c r="S588" s="5">
        <f t="shared" si="103"/>
        <v>0</v>
      </c>
      <c r="T588" s="60"/>
      <c r="U588" s="61"/>
      <c r="V588" s="53" t="str">
        <f>IF(T587&gt;0,IF(U587&lt;$AF$9, "INVALID ODn", IF(U587&gt;$AF$10,"INVALID ODn", "VALID ODn")),"")</f>
        <v/>
      </c>
      <c r="W588" s="174"/>
    </row>
    <row r="589" spans="16:23" ht="16.95" customHeight="1" x14ac:dyDescent="0.4">
      <c r="P589" s="46">
        <v>7</v>
      </c>
      <c r="Q589" s="65" t="s">
        <v>16</v>
      </c>
      <c r="R589" s="75" t="s">
        <v>230</v>
      </c>
      <c r="S589" s="5">
        <f t="shared" si="103"/>
        <v>0</v>
      </c>
      <c r="T589" s="60"/>
      <c r="U589" s="61"/>
      <c r="V589" s="147"/>
      <c r="W589" s="174"/>
    </row>
    <row r="590" spans="16:23" ht="16.95" customHeight="1" x14ac:dyDescent="0.4">
      <c r="P590" s="46">
        <v>7</v>
      </c>
      <c r="Q590" s="65" t="s">
        <v>17</v>
      </c>
      <c r="R590" s="76" t="s">
        <v>231</v>
      </c>
      <c r="S590" s="5">
        <f t="shared" ref="S590:S597" si="104">IF(ISTEXT(C76),$F$5,IF(C76&gt;$F$5,$F$5,C76))</f>
        <v>0</v>
      </c>
      <c r="T590" s="64">
        <f>MEDIAN(S590:S592)</f>
        <v>0</v>
      </c>
      <c r="U590" s="64" t="e">
        <f>T590/$T$584</f>
        <v>#DIV/0!</v>
      </c>
      <c r="V590" s="53" t="str">
        <f>IF(T590&gt;0, IF(T590&lt;$AG$7, "INVALID OD", IF(T590&gt;$AG$8,"INVALID OD", "VALID OD")), "")</f>
        <v/>
      </c>
      <c r="W590" s="174"/>
    </row>
    <row r="591" spans="16:23" ht="16.95" customHeight="1" x14ac:dyDescent="0.4">
      <c r="P591" s="46">
        <v>7</v>
      </c>
      <c r="Q591" s="65" t="s">
        <v>18</v>
      </c>
      <c r="R591" s="76" t="s">
        <v>232</v>
      </c>
      <c r="S591" s="5">
        <f t="shared" si="104"/>
        <v>0</v>
      </c>
      <c r="T591" s="60"/>
      <c r="U591" s="61"/>
      <c r="V591" s="53" t="str">
        <f>IF(T590&gt;0,IF(U590&lt;$AG$9, "INVALID ODn", IF(U590&gt;$AG$10,"INVALID ODn", "VALID ODn")),"")</f>
        <v/>
      </c>
      <c r="W591" s="174"/>
    </row>
    <row r="592" spans="16:23" ht="16.95" customHeight="1" x14ac:dyDescent="0.4">
      <c r="P592" s="46">
        <v>7</v>
      </c>
      <c r="Q592" s="65" t="s">
        <v>19</v>
      </c>
      <c r="R592" s="76" t="s">
        <v>233</v>
      </c>
      <c r="S592" s="5">
        <f t="shared" si="104"/>
        <v>0</v>
      </c>
      <c r="T592" s="60"/>
      <c r="U592" s="61"/>
      <c r="V592" s="53"/>
      <c r="W592" s="174"/>
    </row>
    <row r="593" spans="16:23" ht="16.95" customHeight="1" x14ac:dyDescent="0.35">
      <c r="P593" s="46">
        <v>7</v>
      </c>
      <c r="Q593" s="65" t="s">
        <v>20</v>
      </c>
      <c r="R593" s="55">
        <f>'Specs and Initial PMs'!D527</f>
        <v>0</v>
      </c>
      <c r="S593" s="5">
        <f t="shared" si="104"/>
        <v>0</v>
      </c>
      <c r="T593" s="55"/>
      <c r="U593" s="58" t="e">
        <f>S593/$T$584</f>
        <v>#DIV/0!</v>
      </c>
      <c r="V593" s="58" t="e">
        <f t="shared" ref="V593:V656" si="105">IF(U593&gt;2,"LT","CONFIRM")</f>
        <v>#DIV/0!</v>
      </c>
      <c r="W593" s="174"/>
    </row>
    <row r="594" spans="16:23" ht="16.95" customHeight="1" x14ac:dyDescent="0.35">
      <c r="P594" s="46">
        <v>7</v>
      </c>
      <c r="Q594" s="65" t="s">
        <v>21</v>
      </c>
      <c r="R594" s="55">
        <f>'Specs and Initial PMs'!D528</f>
        <v>0</v>
      </c>
      <c r="S594" s="5">
        <f t="shared" si="104"/>
        <v>0</v>
      </c>
      <c r="T594" s="65"/>
      <c r="U594" s="58" t="e">
        <f t="shared" ref="U594:U657" si="106">S594/$T$584</f>
        <v>#DIV/0!</v>
      </c>
      <c r="V594" s="58" t="e">
        <f t="shared" si="105"/>
        <v>#DIV/0!</v>
      </c>
      <c r="W594" s="174"/>
    </row>
    <row r="595" spans="16:23" ht="16.95" customHeight="1" x14ac:dyDescent="0.35">
      <c r="P595" s="46">
        <v>7</v>
      </c>
      <c r="Q595" s="65" t="s">
        <v>22</v>
      </c>
      <c r="R595" s="55">
        <f>'Specs and Initial PMs'!D529</f>
        <v>0</v>
      </c>
      <c r="S595" s="5">
        <f t="shared" si="104"/>
        <v>0</v>
      </c>
      <c r="T595" s="65"/>
      <c r="U595" s="58" t="e">
        <f t="shared" si="106"/>
        <v>#DIV/0!</v>
      </c>
      <c r="V595" s="58" t="e">
        <f t="shared" si="105"/>
        <v>#DIV/0!</v>
      </c>
      <c r="W595" s="174"/>
    </row>
    <row r="596" spans="16:23" ht="16.95" customHeight="1" x14ac:dyDescent="0.35">
      <c r="P596" s="46">
        <v>7</v>
      </c>
      <c r="Q596" s="65" t="s">
        <v>23</v>
      </c>
      <c r="R596" s="55">
        <f>'Specs and Initial PMs'!D530</f>
        <v>0</v>
      </c>
      <c r="S596" s="5">
        <f t="shared" si="104"/>
        <v>0</v>
      </c>
      <c r="T596" s="65"/>
      <c r="U596" s="58" t="e">
        <f t="shared" si="106"/>
        <v>#DIV/0!</v>
      </c>
      <c r="V596" s="58" t="e">
        <f t="shared" si="105"/>
        <v>#DIV/0!</v>
      </c>
      <c r="W596" s="174"/>
    </row>
    <row r="597" spans="16:23" ht="16.95" customHeight="1" x14ac:dyDescent="0.35">
      <c r="P597" s="46">
        <v>7</v>
      </c>
      <c r="Q597" s="65" t="s">
        <v>24</v>
      </c>
      <c r="R597" s="55">
        <f>'Specs and Initial PMs'!D531</f>
        <v>0</v>
      </c>
      <c r="S597" s="5">
        <f t="shared" si="104"/>
        <v>0</v>
      </c>
      <c r="T597" s="65"/>
      <c r="U597" s="58" t="e">
        <f t="shared" si="106"/>
        <v>#DIV/0!</v>
      </c>
      <c r="V597" s="58" t="e">
        <f t="shared" si="105"/>
        <v>#DIV/0!</v>
      </c>
      <c r="W597" s="174"/>
    </row>
    <row r="598" spans="16:23" ht="16.95" customHeight="1" x14ac:dyDescent="0.35">
      <c r="P598" s="46">
        <v>7</v>
      </c>
      <c r="Q598" s="65" t="s">
        <v>25</v>
      </c>
      <c r="R598" s="55">
        <f>'Specs and Initial PMs'!D532</f>
        <v>0</v>
      </c>
      <c r="S598" s="5">
        <f t="shared" ref="S598:S605" si="107">IF(ISTEXT(D76),$F$5,IF(D76&gt;$F$5,$F$5,D76))</f>
        <v>0</v>
      </c>
      <c r="T598" s="65"/>
      <c r="U598" s="58" t="e">
        <f t="shared" si="106"/>
        <v>#DIV/0!</v>
      </c>
      <c r="V598" s="58" t="e">
        <f t="shared" si="105"/>
        <v>#DIV/0!</v>
      </c>
      <c r="W598" s="174"/>
    </row>
    <row r="599" spans="16:23" ht="16.95" customHeight="1" x14ac:dyDescent="0.35">
      <c r="P599" s="46">
        <v>7</v>
      </c>
      <c r="Q599" s="65" t="s">
        <v>26</v>
      </c>
      <c r="R599" s="55">
        <f>'Specs and Initial PMs'!D533</f>
        <v>0</v>
      </c>
      <c r="S599" s="5">
        <f t="shared" si="107"/>
        <v>0</v>
      </c>
      <c r="T599" s="65"/>
      <c r="U599" s="58" t="e">
        <f t="shared" si="106"/>
        <v>#DIV/0!</v>
      </c>
      <c r="V599" s="58" t="e">
        <f t="shared" si="105"/>
        <v>#DIV/0!</v>
      </c>
      <c r="W599" s="174"/>
    </row>
    <row r="600" spans="16:23" ht="16.95" customHeight="1" x14ac:dyDescent="0.35">
      <c r="P600" s="46">
        <v>7</v>
      </c>
      <c r="Q600" s="65" t="s">
        <v>27</v>
      </c>
      <c r="R600" s="55">
        <f>'Specs and Initial PMs'!D534</f>
        <v>0</v>
      </c>
      <c r="S600" s="5">
        <f t="shared" si="107"/>
        <v>0</v>
      </c>
      <c r="T600" s="65"/>
      <c r="U600" s="58" t="e">
        <f t="shared" si="106"/>
        <v>#DIV/0!</v>
      </c>
      <c r="V600" s="58" t="e">
        <f t="shared" si="105"/>
        <v>#DIV/0!</v>
      </c>
      <c r="W600" s="174"/>
    </row>
    <row r="601" spans="16:23" ht="16.95" customHeight="1" x14ac:dyDescent="0.35">
      <c r="P601" s="46">
        <v>7</v>
      </c>
      <c r="Q601" s="65" t="s">
        <v>28</v>
      </c>
      <c r="R601" s="55">
        <f>'Specs and Initial PMs'!D535</f>
        <v>0</v>
      </c>
      <c r="S601" s="5">
        <f t="shared" si="107"/>
        <v>0</v>
      </c>
      <c r="T601" s="65"/>
      <c r="U601" s="58" t="e">
        <f t="shared" si="106"/>
        <v>#DIV/0!</v>
      </c>
      <c r="V601" s="58" t="e">
        <f t="shared" si="105"/>
        <v>#DIV/0!</v>
      </c>
      <c r="W601" s="174"/>
    </row>
    <row r="602" spans="16:23" ht="16.95" customHeight="1" x14ac:dyDescent="0.35">
      <c r="P602" s="46">
        <v>7</v>
      </c>
      <c r="Q602" s="65" t="s">
        <v>29</v>
      </c>
      <c r="R602" s="55">
        <f>'Specs and Initial PMs'!D536</f>
        <v>0</v>
      </c>
      <c r="S602" s="5">
        <f t="shared" si="107"/>
        <v>0</v>
      </c>
      <c r="T602" s="65"/>
      <c r="U602" s="58" t="e">
        <f t="shared" si="106"/>
        <v>#DIV/0!</v>
      </c>
      <c r="V602" s="58" t="e">
        <f t="shared" si="105"/>
        <v>#DIV/0!</v>
      </c>
      <c r="W602" s="174"/>
    </row>
    <row r="603" spans="16:23" ht="16.95" customHeight="1" x14ac:dyDescent="0.35">
      <c r="P603" s="46">
        <v>7</v>
      </c>
      <c r="Q603" s="65" t="s">
        <v>30</v>
      </c>
      <c r="R603" s="55">
        <f>'Specs and Initial PMs'!D537</f>
        <v>0</v>
      </c>
      <c r="S603" s="5">
        <f t="shared" si="107"/>
        <v>0</v>
      </c>
      <c r="T603" s="65"/>
      <c r="U603" s="58" t="e">
        <f t="shared" si="106"/>
        <v>#DIV/0!</v>
      </c>
      <c r="V603" s="58" t="e">
        <f t="shared" si="105"/>
        <v>#DIV/0!</v>
      </c>
      <c r="W603" s="174"/>
    </row>
    <row r="604" spans="16:23" ht="16.95" customHeight="1" x14ac:dyDescent="0.35">
      <c r="P604" s="46">
        <v>7</v>
      </c>
      <c r="Q604" s="65" t="s">
        <v>31</v>
      </c>
      <c r="R604" s="55">
        <f>'Specs and Initial PMs'!D538</f>
        <v>0</v>
      </c>
      <c r="S604" s="5">
        <f t="shared" si="107"/>
        <v>0</v>
      </c>
      <c r="T604" s="65"/>
      <c r="U604" s="58" t="e">
        <f t="shared" si="106"/>
        <v>#DIV/0!</v>
      </c>
      <c r="V604" s="58" t="e">
        <f t="shared" si="105"/>
        <v>#DIV/0!</v>
      </c>
      <c r="W604" s="174"/>
    </row>
    <row r="605" spans="16:23" ht="16.95" customHeight="1" x14ac:dyDescent="0.35">
      <c r="P605" s="46">
        <v>7</v>
      </c>
      <c r="Q605" s="65" t="s">
        <v>32</v>
      </c>
      <c r="R605" s="55">
        <f>'Specs and Initial PMs'!D539</f>
        <v>0</v>
      </c>
      <c r="S605" s="5">
        <f t="shared" si="107"/>
        <v>0</v>
      </c>
      <c r="T605" s="65"/>
      <c r="U605" s="58" t="e">
        <f t="shared" si="106"/>
        <v>#DIV/0!</v>
      </c>
      <c r="V605" s="58" t="e">
        <f t="shared" si="105"/>
        <v>#DIV/0!</v>
      </c>
      <c r="W605" s="174"/>
    </row>
    <row r="606" spans="16:23" ht="16.95" customHeight="1" x14ac:dyDescent="0.35">
      <c r="P606" s="46">
        <v>7</v>
      </c>
      <c r="Q606" s="65" t="s">
        <v>33</v>
      </c>
      <c r="R606" s="55">
        <f>'Specs and Initial PMs'!D540</f>
        <v>0</v>
      </c>
      <c r="S606" s="5">
        <f t="shared" ref="S606:S613" si="108">IF(ISTEXT(E76),$F$5,IF(E76&gt;$F$5,$F$5,E76))</f>
        <v>0</v>
      </c>
      <c r="T606" s="65"/>
      <c r="U606" s="58" t="e">
        <f t="shared" si="106"/>
        <v>#DIV/0!</v>
      </c>
      <c r="V606" s="58" t="e">
        <f t="shared" si="105"/>
        <v>#DIV/0!</v>
      </c>
      <c r="W606" s="174"/>
    </row>
    <row r="607" spans="16:23" ht="16.95" customHeight="1" x14ac:dyDescent="0.35">
      <c r="P607" s="46">
        <v>7</v>
      </c>
      <c r="Q607" s="65" t="s">
        <v>34</v>
      </c>
      <c r="R607" s="55">
        <f>'Specs and Initial PMs'!D541</f>
        <v>0</v>
      </c>
      <c r="S607" s="5">
        <f t="shared" si="108"/>
        <v>0</v>
      </c>
      <c r="T607" s="65"/>
      <c r="U607" s="58" t="e">
        <f t="shared" si="106"/>
        <v>#DIV/0!</v>
      </c>
      <c r="V607" s="58" t="e">
        <f t="shared" si="105"/>
        <v>#DIV/0!</v>
      </c>
      <c r="W607" s="174"/>
    </row>
    <row r="608" spans="16:23" ht="16.95" customHeight="1" x14ac:dyDescent="0.35">
      <c r="P608" s="46">
        <v>7</v>
      </c>
      <c r="Q608" s="65" t="s">
        <v>35</v>
      </c>
      <c r="R608" s="55">
        <f>'Specs and Initial PMs'!D542</f>
        <v>0</v>
      </c>
      <c r="S608" s="5">
        <f t="shared" si="108"/>
        <v>0</v>
      </c>
      <c r="T608" s="65"/>
      <c r="U608" s="58" t="e">
        <f t="shared" si="106"/>
        <v>#DIV/0!</v>
      </c>
      <c r="V608" s="58" t="e">
        <f t="shared" si="105"/>
        <v>#DIV/0!</v>
      </c>
      <c r="W608" s="174"/>
    </row>
    <row r="609" spans="16:23" ht="16.95" customHeight="1" x14ac:dyDescent="0.35">
      <c r="P609" s="46">
        <v>7</v>
      </c>
      <c r="Q609" s="65" t="s">
        <v>36</v>
      </c>
      <c r="R609" s="55">
        <f>'Specs and Initial PMs'!D543</f>
        <v>0</v>
      </c>
      <c r="S609" s="5">
        <f t="shared" si="108"/>
        <v>0</v>
      </c>
      <c r="T609" s="65"/>
      <c r="U609" s="58" t="e">
        <f t="shared" si="106"/>
        <v>#DIV/0!</v>
      </c>
      <c r="V609" s="58" t="e">
        <f t="shared" si="105"/>
        <v>#DIV/0!</v>
      </c>
      <c r="W609" s="174"/>
    </row>
    <row r="610" spans="16:23" ht="16.95" customHeight="1" x14ac:dyDescent="0.35">
      <c r="P610" s="46">
        <v>7</v>
      </c>
      <c r="Q610" s="65" t="s">
        <v>37</v>
      </c>
      <c r="R610" s="55">
        <f>'Specs and Initial PMs'!D544</f>
        <v>0</v>
      </c>
      <c r="S610" s="5">
        <f t="shared" si="108"/>
        <v>0</v>
      </c>
      <c r="T610" s="65"/>
      <c r="U610" s="58" t="e">
        <f t="shared" si="106"/>
        <v>#DIV/0!</v>
      </c>
      <c r="V610" s="58" t="e">
        <f t="shared" si="105"/>
        <v>#DIV/0!</v>
      </c>
      <c r="W610" s="174"/>
    </row>
    <row r="611" spans="16:23" ht="16.95" customHeight="1" x14ac:dyDescent="0.35">
      <c r="P611" s="46">
        <v>7</v>
      </c>
      <c r="Q611" s="65" t="s">
        <v>38</v>
      </c>
      <c r="R611" s="55">
        <f>'Specs and Initial PMs'!D545</f>
        <v>0</v>
      </c>
      <c r="S611" s="5">
        <f t="shared" si="108"/>
        <v>0</v>
      </c>
      <c r="T611" s="65"/>
      <c r="U611" s="58" t="e">
        <f t="shared" si="106"/>
        <v>#DIV/0!</v>
      </c>
      <c r="V611" s="58" t="e">
        <f t="shared" si="105"/>
        <v>#DIV/0!</v>
      </c>
      <c r="W611" s="174"/>
    </row>
    <row r="612" spans="16:23" ht="16.95" customHeight="1" x14ac:dyDescent="0.35">
      <c r="P612" s="46">
        <v>7</v>
      </c>
      <c r="Q612" s="65" t="s">
        <v>39</v>
      </c>
      <c r="R612" s="55">
        <f>'Specs and Initial PMs'!D546</f>
        <v>0</v>
      </c>
      <c r="S612" s="5">
        <f t="shared" si="108"/>
        <v>0</v>
      </c>
      <c r="T612" s="65"/>
      <c r="U612" s="58" t="e">
        <f t="shared" si="106"/>
        <v>#DIV/0!</v>
      </c>
      <c r="V612" s="58" t="e">
        <f t="shared" si="105"/>
        <v>#DIV/0!</v>
      </c>
      <c r="W612" s="174"/>
    </row>
    <row r="613" spans="16:23" ht="16.95" customHeight="1" x14ac:dyDescent="0.35">
      <c r="P613" s="46">
        <v>7</v>
      </c>
      <c r="Q613" s="65" t="s">
        <v>40</v>
      </c>
      <c r="R613" s="55">
        <f>'Specs and Initial PMs'!D547</f>
        <v>0</v>
      </c>
      <c r="S613" s="5">
        <f t="shared" si="108"/>
        <v>0</v>
      </c>
      <c r="T613" s="65"/>
      <c r="U613" s="58" t="e">
        <f t="shared" si="106"/>
        <v>#DIV/0!</v>
      </c>
      <c r="V613" s="58" t="e">
        <f t="shared" si="105"/>
        <v>#DIV/0!</v>
      </c>
      <c r="W613" s="174"/>
    </row>
    <row r="614" spans="16:23" ht="16.95" customHeight="1" x14ac:dyDescent="0.35">
      <c r="P614" s="46">
        <v>7</v>
      </c>
      <c r="Q614" s="65" t="s">
        <v>41</v>
      </c>
      <c r="R614" s="55">
        <f>'Specs and Initial PMs'!D548</f>
        <v>0</v>
      </c>
      <c r="S614" s="5">
        <f t="shared" ref="S614:S621" si="109">IF(ISTEXT(F76),$F$5,IF(F76&gt;$F$5,$F$5,F76))</f>
        <v>0</v>
      </c>
      <c r="T614" s="65"/>
      <c r="U614" s="58" t="e">
        <f t="shared" si="106"/>
        <v>#DIV/0!</v>
      </c>
      <c r="V614" s="58" t="e">
        <f t="shared" si="105"/>
        <v>#DIV/0!</v>
      </c>
      <c r="W614" s="174"/>
    </row>
    <row r="615" spans="16:23" ht="16.95" customHeight="1" x14ac:dyDescent="0.35">
      <c r="P615" s="46">
        <v>7</v>
      </c>
      <c r="Q615" s="65" t="s">
        <v>42</v>
      </c>
      <c r="R615" s="55">
        <f>'Specs and Initial PMs'!D549</f>
        <v>0</v>
      </c>
      <c r="S615" s="5">
        <f t="shared" si="109"/>
        <v>0</v>
      </c>
      <c r="T615" s="65"/>
      <c r="U615" s="58" t="e">
        <f t="shared" si="106"/>
        <v>#DIV/0!</v>
      </c>
      <c r="V615" s="58" t="e">
        <f t="shared" si="105"/>
        <v>#DIV/0!</v>
      </c>
      <c r="W615" s="174"/>
    </row>
    <row r="616" spans="16:23" ht="16.95" customHeight="1" x14ac:dyDescent="0.35">
      <c r="P616" s="46">
        <v>7</v>
      </c>
      <c r="Q616" s="65" t="s">
        <v>43</v>
      </c>
      <c r="R616" s="55">
        <f>'Specs and Initial PMs'!D550</f>
        <v>0</v>
      </c>
      <c r="S616" s="5">
        <f t="shared" si="109"/>
        <v>0</v>
      </c>
      <c r="T616" s="65"/>
      <c r="U616" s="58" t="e">
        <f t="shared" si="106"/>
        <v>#DIV/0!</v>
      </c>
      <c r="V616" s="58" t="e">
        <f t="shared" si="105"/>
        <v>#DIV/0!</v>
      </c>
      <c r="W616" s="174"/>
    </row>
    <row r="617" spans="16:23" ht="16.95" customHeight="1" x14ac:dyDescent="0.35">
      <c r="P617" s="46">
        <v>7</v>
      </c>
      <c r="Q617" s="65" t="s">
        <v>44</v>
      </c>
      <c r="R617" s="55">
        <f>'Specs and Initial PMs'!D551</f>
        <v>0</v>
      </c>
      <c r="S617" s="5">
        <f t="shared" si="109"/>
        <v>0</v>
      </c>
      <c r="T617" s="65"/>
      <c r="U617" s="58" t="e">
        <f t="shared" si="106"/>
        <v>#DIV/0!</v>
      </c>
      <c r="V617" s="58" t="e">
        <f t="shared" si="105"/>
        <v>#DIV/0!</v>
      </c>
      <c r="W617" s="174"/>
    </row>
    <row r="618" spans="16:23" ht="16.95" customHeight="1" x14ac:dyDescent="0.35">
      <c r="P618" s="46">
        <v>7</v>
      </c>
      <c r="Q618" s="65" t="s">
        <v>45</v>
      </c>
      <c r="R618" s="55">
        <f>'Specs and Initial PMs'!D552</f>
        <v>0</v>
      </c>
      <c r="S618" s="5">
        <f t="shared" si="109"/>
        <v>0</v>
      </c>
      <c r="T618" s="65"/>
      <c r="U618" s="58" t="e">
        <f t="shared" si="106"/>
        <v>#DIV/0!</v>
      </c>
      <c r="V618" s="58" t="e">
        <f t="shared" si="105"/>
        <v>#DIV/0!</v>
      </c>
      <c r="W618" s="174"/>
    </row>
    <row r="619" spans="16:23" ht="16.95" customHeight="1" x14ac:dyDescent="0.35">
      <c r="P619" s="46">
        <v>7</v>
      </c>
      <c r="Q619" s="65" t="s">
        <v>46</v>
      </c>
      <c r="R619" s="55">
        <f>'Specs and Initial PMs'!D553</f>
        <v>0</v>
      </c>
      <c r="S619" s="5">
        <f t="shared" si="109"/>
        <v>0</v>
      </c>
      <c r="T619" s="65"/>
      <c r="U619" s="58" t="e">
        <f t="shared" si="106"/>
        <v>#DIV/0!</v>
      </c>
      <c r="V619" s="58" t="e">
        <f t="shared" si="105"/>
        <v>#DIV/0!</v>
      </c>
      <c r="W619" s="174"/>
    </row>
    <row r="620" spans="16:23" ht="16.95" customHeight="1" x14ac:dyDescent="0.35">
      <c r="P620" s="46">
        <v>7</v>
      </c>
      <c r="Q620" s="65" t="s">
        <v>47</v>
      </c>
      <c r="R620" s="55">
        <f>'Specs and Initial PMs'!D554</f>
        <v>0</v>
      </c>
      <c r="S620" s="5">
        <f t="shared" si="109"/>
        <v>0</v>
      </c>
      <c r="T620" s="65"/>
      <c r="U620" s="58" t="e">
        <f t="shared" si="106"/>
        <v>#DIV/0!</v>
      </c>
      <c r="V620" s="58" t="e">
        <f t="shared" si="105"/>
        <v>#DIV/0!</v>
      </c>
      <c r="W620" s="174"/>
    </row>
    <row r="621" spans="16:23" ht="16.95" customHeight="1" x14ac:dyDescent="0.35">
      <c r="P621" s="46">
        <v>7</v>
      </c>
      <c r="Q621" s="65" t="s">
        <v>48</v>
      </c>
      <c r="R621" s="55">
        <f>'Specs and Initial PMs'!D555</f>
        <v>0</v>
      </c>
      <c r="S621" s="5">
        <f t="shared" si="109"/>
        <v>0</v>
      </c>
      <c r="T621" s="65"/>
      <c r="U621" s="58" t="e">
        <f t="shared" si="106"/>
        <v>#DIV/0!</v>
      </c>
      <c r="V621" s="58" t="e">
        <f t="shared" si="105"/>
        <v>#DIV/0!</v>
      </c>
      <c r="W621" s="174"/>
    </row>
    <row r="622" spans="16:23" ht="16.95" customHeight="1" x14ac:dyDescent="0.35">
      <c r="P622" s="46">
        <v>7</v>
      </c>
      <c r="Q622" s="65" t="s">
        <v>49</v>
      </c>
      <c r="R622" s="55">
        <f>'Specs and Initial PMs'!D556</f>
        <v>0</v>
      </c>
      <c r="S622" s="5">
        <f t="shared" ref="S622:S629" si="110">IF(ISTEXT(G76),$F$5,IF(G76&gt;$F$5,$F$5,G76))</f>
        <v>0</v>
      </c>
      <c r="T622" s="65"/>
      <c r="U622" s="58" t="e">
        <f t="shared" si="106"/>
        <v>#DIV/0!</v>
      </c>
      <c r="V622" s="58" t="e">
        <f t="shared" si="105"/>
        <v>#DIV/0!</v>
      </c>
      <c r="W622" s="174"/>
    </row>
    <row r="623" spans="16:23" ht="16.95" customHeight="1" x14ac:dyDescent="0.35">
      <c r="P623" s="46">
        <v>7</v>
      </c>
      <c r="Q623" s="65" t="s">
        <v>50</v>
      </c>
      <c r="R623" s="55">
        <f>'Specs and Initial PMs'!D557</f>
        <v>0</v>
      </c>
      <c r="S623" s="5">
        <f t="shared" si="110"/>
        <v>0</v>
      </c>
      <c r="T623" s="65"/>
      <c r="U623" s="58" t="e">
        <f t="shared" si="106"/>
        <v>#DIV/0!</v>
      </c>
      <c r="V623" s="58" t="e">
        <f t="shared" si="105"/>
        <v>#DIV/0!</v>
      </c>
      <c r="W623" s="174"/>
    </row>
    <row r="624" spans="16:23" ht="16.95" customHeight="1" x14ac:dyDescent="0.35">
      <c r="P624" s="46">
        <v>7</v>
      </c>
      <c r="Q624" s="65" t="s">
        <v>51</v>
      </c>
      <c r="R624" s="55">
        <f>'Specs and Initial PMs'!D558</f>
        <v>0</v>
      </c>
      <c r="S624" s="5">
        <f t="shared" si="110"/>
        <v>0</v>
      </c>
      <c r="T624" s="65"/>
      <c r="U624" s="58" t="e">
        <f t="shared" si="106"/>
        <v>#DIV/0!</v>
      </c>
      <c r="V624" s="58" t="e">
        <f t="shared" si="105"/>
        <v>#DIV/0!</v>
      </c>
      <c r="W624" s="174"/>
    </row>
    <row r="625" spans="16:23" ht="16.95" customHeight="1" x14ac:dyDescent="0.35">
      <c r="P625" s="46">
        <v>7</v>
      </c>
      <c r="Q625" s="65" t="s">
        <v>52</v>
      </c>
      <c r="R625" s="55">
        <f>'Specs and Initial PMs'!D559</f>
        <v>0</v>
      </c>
      <c r="S625" s="5">
        <f t="shared" si="110"/>
        <v>0</v>
      </c>
      <c r="T625" s="65"/>
      <c r="U625" s="58" t="e">
        <f t="shared" si="106"/>
        <v>#DIV/0!</v>
      </c>
      <c r="V625" s="58" t="e">
        <f t="shared" si="105"/>
        <v>#DIV/0!</v>
      </c>
      <c r="W625" s="174"/>
    </row>
    <row r="626" spans="16:23" ht="16.95" customHeight="1" x14ac:dyDescent="0.35">
      <c r="P626" s="46">
        <v>7</v>
      </c>
      <c r="Q626" s="65" t="s">
        <v>53</v>
      </c>
      <c r="R626" s="55">
        <f>'Specs and Initial PMs'!D560</f>
        <v>0</v>
      </c>
      <c r="S626" s="5">
        <f t="shared" si="110"/>
        <v>0</v>
      </c>
      <c r="T626" s="65"/>
      <c r="U626" s="58" t="e">
        <f t="shared" si="106"/>
        <v>#DIV/0!</v>
      </c>
      <c r="V626" s="58" t="e">
        <f t="shared" si="105"/>
        <v>#DIV/0!</v>
      </c>
      <c r="W626" s="174"/>
    </row>
    <row r="627" spans="16:23" ht="16.95" customHeight="1" x14ac:dyDescent="0.35">
      <c r="P627" s="46">
        <v>7</v>
      </c>
      <c r="Q627" s="65" t="s">
        <v>54</v>
      </c>
      <c r="R627" s="55">
        <f>'Specs and Initial PMs'!D561</f>
        <v>0</v>
      </c>
      <c r="S627" s="5">
        <f t="shared" si="110"/>
        <v>0</v>
      </c>
      <c r="T627" s="65"/>
      <c r="U627" s="58" t="e">
        <f t="shared" si="106"/>
        <v>#DIV/0!</v>
      </c>
      <c r="V627" s="58" t="e">
        <f t="shared" si="105"/>
        <v>#DIV/0!</v>
      </c>
      <c r="W627" s="174"/>
    </row>
    <row r="628" spans="16:23" ht="16.95" customHeight="1" x14ac:dyDescent="0.35">
      <c r="P628" s="46">
        <v>7</v>
      </c>
      <c r="Q628" s="65" t="s">
        <v>55</v>
      </c>
      <c r="R628" s="55">
        <f>'Specs and Initial PMs'!D562</f>
        <v>0</v>
      </c>
      <c r="S628" s="5">
        <f t="shared" si="110"/>
        <v>0</v>
      </c>
      <c r="T628" s="65"/>
      <c r="U628" s="58" t="e">
        <f t="shared" si="106"/>
        <v>#DIV/0!</v>
      </c>
      <c r="V628" s="58" t="e">
        <f t="shared" si="105"/>
        <v>#DIV/0!</v>
      </c>
      <c r="W628" s="174"/>
    </row>
    <row r="629" spans="16:23" ht="16.95" customHeight="1" x14ac:dyDescent="0.35">
      <c r="P629" s="46">
        <v>7</v>
      </c>
      <c r="Q629" s="65" t="s">
        <v>56</v>
      </c>
      <c r="R629" s="55">
        <f>'Specs and Initial PMs'!D563</f>
        <v>0</v>
      </c>
      <c r="S629" s="5">
        <f t="shared" si="110"/>
        <v>0</v>
      </c>
      <c r="T629" s="65"/>
      <c r="U629" s="58" t="e">
        <f t="shared" si="106"/>
        <v>#DIV/0!</v>
      </c>
      <c r="V629" s="58" t="e">
        <f t="shared" si="105"/>
        <v>#DIV/0!</v>
      </c>
      <c r="W629" s="174"/>
    </row>
    <row r="630" spans="16:23" ht="16.95" customHeight="1" x14ac:dyDescent="0.35">
      <c r="P630" s="46">
        <v>7</v>
      </c>
      <c r="Q630" s="65" t="s">
        <v>57</v>
      </c>
      <c r="R630" s="55">
        <f>'Specs and Initial PMs'!D564</f>
        <v>0</v>
      </c>
      <c r="S630" s="5">
        <f t="shared" ref="S630:S637" si="111">IF(ISTEXT(H76),$F$5,IF(H76&gt;$F$5,$F$5,H76))</f>
        <v>0</v>
      </c>
      <c r="T630" s="65"/>
      <c r="U630" s="58" t="e">
        <f t="shared" si="106"/>
        <v>#DIV/0!</v>
      </c>
      <c r="V630" s="58" t="e">
        <f t="shared" si="105"/>
        <v>#DIV/0!</v>
      </c>
      <c r="W630" s="174"/>
    </row>
    <row r="631" spans="16:23" ht="16.95" customHeight="1" x14ac:dyDescent="0.35">
      <c r="P631" s="46">
        <v>7</v>
      </c>
      <c r="Q631" s="65" t="s">
        <v>58</v>
      </c>
      <c r="R631" s="55">
        <f>'Specs and Initial PMs'!D565</f>
        <v>0</v>
      </c>
      <c r="S631" s="5">
        <f t="shared" si="111"/>
        <v>0</v>
      </c>
      <c r="T631" s="65"/>
      <c r="U631" s="58" t="e">
        <f t="shared" si="106"/>
        <v>#DIV/0!</v>
      </c>
      <c r="V631" s="58" t="e">
        <f t="shared" si="105"/>
        <v>#DIV/0!</v>
      </c>
      <c r="W631" s="174"/>
    </row>
    <row r="632" spans="16:23" ht="16.95" customHeight="1" x14ac:dyDescent="0.35">
      <c r="P632" s="46">
        <v>7</v>
      </c>
      <c r="Q632" s="65" t="s">
        <v>59</v>
      </c>
      <c r="R632" s="55">
        <f>'Specs and Initial PMs'!D566</f>
        <v>0</v>
      </c>
      <c r="S632" s="5">
        <f t="shared" si="111"/>
        <v>0</v>
      </c>
      <c r="T632" s="65"/>
      <c r="U632" s="58" t="e">
        <f t="shared" si="106"/>
        <v>#DIV/0!</v>
      </c>
      <c r="V632" s="58" t="e">
        <f t="shared" si="105"/>
        <v>#DIV/0!</v>
      </c>
      <c r="W632" s="174"/>
    </row>
    <row r="633" spans="16:23" ht="16.95" customHeight="1" x14ac:dyDescent="0.35">
      <c r="P633" s="46">
        <v>7</v>
      </c>
      <c r="Q633" s="65" t="s">
        <v>60</v>
      </c>
      <c r="R633" s="55">
        <f>'Specs and Initial PMs'!D567</f>
        <v>0</v>
      </c>
      <c r="S633" s="5">
        <f t="shared" si="111"/>
        <v>0</v>
      </c>
      <c r="T633" s="65"/>
      <c r="U633" s="58" t="e">
        <f t="shared" si="106"/>
        <v>#DIV/0!</v>
      </c>
      <c r="V633" s="58" t="e">
        <f t="shared" si="105"/>
        <v>#DIV/0!</v>
      </c>
      <c r="W633" s="174"/>
    </row>
    <row r="634" spans="16:23" ht="16.95" customHeight="1" x14ac:dyDescent="0.35">
      <c r="P634" s="46">
        <v>7</v>
      </c>
      <c r="Q634" s="65" t="s">
        <v>61</v>
      </c>
      <c r="R634" s="55">
        <f>'Specs and Initial PMs'!D568</f>
        <v>0</v>
      </c>
      <c r="S634" s="5">
        <f t="shared" si="111"/>
        <v>0</v>
      </c>
      <c r="T634" s="65"/>
      <c r="U634" s="58" t="e">
        <f t="shared" si="106"/>
        <v>#DIV/0!</v>
      </c>
      <c r="V634" s="58" t="e">
        <f t="shared" si="105"/>
        <v>#DIV/0!</v>
      </c>
      <c r="W634" s="174"/>
    </row>
    <row r="635" spans="16:23" ht="16.95" customHeight="1" x14ac:dyDescent="0.35">
      <c r="P635" s="46">
        <v>7</v>
      </c>
      <c r="Q635" s="65" t="s">
        <v>62</v>
      </c>
      <c r="R635" s="55">
        <f>'Specs and Initial PMs'!D569</f>
        <v>0</v>
      </c>
      <c r="S635" s="5">
        <f t="shared" si="111"/>
        <v>0</v>
      </c>
      <c r="T635" s="65"/>
      <c r="U635" s="58" t="e">
        <f t="shared" si="106"/>
        <v>#DIV/0!</v>
      </c>
      <c r="V635" s="58" t="e">
        <f t="shared" si="105"/>
        <v>#DIV/0!</v>
      </c>
      <c r="W635" s="174"/>
    </row>
    <row r="636" spans="16:23" ht="16.95" customHeight="1" x14ac:dyDescent="0.35">
      <c r="P636" s="46">
        <v>7</v>
      </c>
      <c r="Q636" s="65" t="s">
        <v>63</v>
      </c>
      <c r="R636" s="55">
        <f>'Specs and Initial PMs'!D570</f>
        <v>0</v>
      </c>
      <c r="S636" s="5">
        <f t="shared" si="111"/>
        <v>0</v>
      </c>
      <c r="T636" s="65"/>
      <c r="U636" s="58" t="e">
        <f t="shared" si="106"/>
        <v>#DIV/0!</v>
      </c>
      <c r="V636" s="58" t="e">
        <f t="shared" si="105"/>
        <v>#DIV/0!</v>
      </c>
      <c r="W636" s="174"/>
    </row>
    <row r="637" spans="16:23" ht="16.95" customHeight="1" x14ac:dyDescent="0.35">
      <c r="P637" s="46">
        <v>7</v>
      </c>
      <c r="Q637" s="65" t="s">
        <v>64</v>
      </c>
      <c r="R637" s="55">
        <f>'Specs and Initial PMs'!D571</f>
        <v>0</v>
      </c>
      <c r="S637" s="5">
        <f t="shared" si="111"/>
        <v>0</v>
      </c>
      <c r="T637" s="65"/>
      <c r="U637" s="58" t="e">
        <f t="shared" si="106"/>
        <v>#DIV/0!</v>
      </c>
      <c r="V637" s="58" t="e">
        <f t="shared" si="105"/>
        <v>#DIV/0!</v>
      </c>
      <c r="W637" s="174"/>
    </row>
    <row r="638" spans="16:23" ht="16.95" customHeight="1" x14ac:dyDescent="0.35">
      <c r="P638" s="46">
        <v>7</v>
      </c>
      <c r="Q638" s="65" t="s">
        <v>65</v>
      </c>
      <c r="R638" s="55">
        <f>'Specs and Initial PMs'!D572</f>
        <v>0</v>
      </c>
      <c r="S638" s="5">
        <f t="shared" ref="S638:S645" si="112">IF(ISTEXT(I76),$F$5,IF(I76&gt;$F$5,$F$5,I76))</f>
        <v>0</v>
      </c>
      <c r="T638" s="65"/>
      <c r="U638" s="58" t="e">
        <f t="shared" si="106"/>
        <v>#DIV/0!</v>
      </c>
      <c r="V638" s="58" t="e">
        <f t="shared" si="105"/>
        <v>#DIV/0!</v>
      </c>
      <c r="W638" s="174"/>
    </row>
    <row r="639" spans="16:23" ht="16.95" customHeight="1" x14ac:dyDescent="0.35">
      <c r="P639" s="46">
        <v>7</v>
      </c>
      <c r="Q639" s="65" t="s">
        <v>66</v>
      </c>
      <c r="R639" s="55">
        <f>'Specs and Initial PMs'!D573</f>
        <v>0</v>
      </c>
      <c r="S639" s="5">
        <f t="shared" si="112"/>
        <v>0</v>
      </c>
      <c r="T639" s="65"/>
      <c r="U639" s="58" t="e">
        <f t="shared" si="106"/>
        <v>#DIV/0!</v>
      </c>
      <c r="V639" s="58" t="e">
        <f t="shared" si="105"/>
        <v>#DIV/0!</v>
      </c>
      <c r="W639" s="174"/>
    </row>
    <row r="640" spans="16:23" ht="16.95" customHeight="1" x14ac:dyDescent="0.35">
      <c r="P640" s="46">
        <v>7</v>
      </c>
      <c r="Q640" s="65" t="s">
        <v>67</v>
      </c>
      <c r="R640" s="55">
        <f>'Specs and Initial PMs'!D574</f>
        <v>0</v>
      </c>
      <c r="S640" s="5">
        <f t="shared" si="112"/>
        <v>0</v>
      </c>
      <c r="T640" s="65"/>
      <c r="U640" s="58" t="e">
        <f t="shared" si="106"/>
        <v>#DIV/0!</v>
      </c>
      <c r="V640" s="58" t="e">
        <f t="shared" si="105"/>
        <v>#DIV/0!</v>
      </c>
      <c r="W640" s="174"/>
    </row>
    <row r="641" spans="16:23" ht="16.95" customHeight="1" x14ac:dyDescent="0.35">
      <c r="P641" s="46">
        <v>7</v>
      </c>
      <c r="Q641" s="65" t="s">
        <v>68</v>
      </c>
      <c r="R641" s="55">
        <f>'Specs and Initial PMs'!D575</f>
        <v>0</v>
      </c>
      <c r="S641" s="5">
        <f t="shared" si="112"/>
        <v>0</v>
      </c>
      <c r="T641" s="65"/>
      <c r="U641" s="58" t="e">
        <f t="shared" si="106"/>
        <v>#DIV/0!</v>
      </c>
      <c r="V641" s="58" t="e">
        <f t="shared" si="105"/>
        <v>#DIV/0!</v>
      </c>
      <c r="W641" s="174"/>
    </row>
    <row r="642" spans="16:23" ht="16.95" customHeight="1" x14ac:dyDescent="0.35">
      <c r="P642" s="46">
        <v>7</v>
      </c>
      <c r="Q642" s="65" t="s">
        <v>69</v>
      </c>
      <c r="R642" s="55">
        <f>'Specs and Initial PMs'!D576</f>
        <v>0</v>
      </c>
      <c r="S642" s="5">
        <f t="shared" si="112"/>
        <v>0</v>
      </c>
      <c r="T642" s="65"/>
      <c r="U642" s="58" t="e">
        <f t="shared" si="106"/>
        <v>#DIV/0!</v>
      </c>
      <c r="V642" s="58" t="e">
        <f t="shared" si="105"/>
        <v>#DIV/0!</v>
      </c>
      <c r="W642" s="174"/>
    </row>
    <row r="643" spans="16:23" ht="16.95" customHeight="1" x14ac:dyDescent="0.35">
      <c r="P643" s="46">
        <v>7</v>
      </c>
      <c r="Q643" s="65" t="s">
        <v>70</v>
      </c>
      <c r="R643" s="55">
        <f>'Specs and Initial PMs'!D577</f>
        <v>0</v>
      </c>
      <c r="S643" s="5">
        <f t="shared" si="112"/>
        <v>0</v>
      </c>
      <c r="T643" s="65"/>
      <c r="U643" s="58" t="e">
        <f t="shared" si="106"/>
        <v>#DIV/0!</v>
      </c>
      <c r="V643" s="58" t="e">
        <f t="shared" si="105"/>
        <v>#DIV/0!</v>
      </c>
      <c r="W643" s="174"/>
    </row>
    <row r="644" spans="16:23" ht="16.95" customHeight="1" x14ac:dyDescent="0.35">
      <c r="P644" s="46">
        <v>7</v>
      </c>
      <c r="Q644" s="65" t="s">
        <v>71</v>
      </c>
      <c r="R644" s="55">
        <f>'Specs and Initial PMs'!D578</f>
        <v>0</v>
      </c>
      <c r="S644" s="5">
        <f t="shared" si="112"/>
        <v>0</v>
      </c>
      <c r="T644" s="65"/>
      <c r="U644" s="58" t="e">
        <f t="shared" si="106"/>
        <v>#DIV/0!</v>
      </c>
      <c r="V644" s="58" t="e">
        <f t="shared" si="105"/>
        <v>#DIV/0!</v>
      </c>
      <c r="W644" s="174"/>
    </row>
    <row r="645" spans="16:23" ht="16.95" customHeight="1" x14ac:dyDescent="0.35">
      <c r="P645" s="46">
        <v>7</v>
      </c>
      <c r="Q645" s="65" t="s">
        <v>72</v>
      </c>
      <c r="R645" s="55">
        <f>'Specs and Initial PMs'!D579</f>
        <v>0</v>
      </c>
      <c r="S645" s="5">
        <f t="shared" si="112"/>
        <v>0</v>
      </c>
      <c r="T645" s="65"/>
      <c r="U645" s="58" t="e">
        <f t="shared" si="106"/>
        <v>#DIV/0!</v>
      </c>
      <c r="V645" s="58" t="e">
        <f t="shared" si="105"/>
        <v>#DIV/0!</v>
      </c>
      <c r="W645" s="174"/>
    </row>
    <row r="646" spans="16:23" ht="16.95" customHeight="1" x14ac:dyDescent="0.35">
      <c r="P646" s="46">
        <v>7</v>
      </c>
      <c r="Q646" s="65" t="s">
        <v>73</v>
      </c>
      <c r="R646" s="55">
        <f>'Specs and Initial PMs'!D580</f>
        <v>0</v>
      </c>
      <c r="S646" s="5">
        <f t="shared" ref="S646:S653" si="113">IF(ISTEXT(J76),$F$5,IF(J76&gt;$F$5,$F$5,J76))</f>
        <v>0</v>
      </c>
      <c r="T646" s="65"/>
      <c r="U646" s="58" t="e">
        <f t="shared" si="106"/>
        <v>#DIV/0!</v>
      </c>
      <c r="V646" s="58" t="e">
        <f t="shared" si="105"/>
        <v>#DIV/0!</v>
      </c>
      <c r="W646" s="174"/>
    </row>
    <row r="647" spans="16:23" ht="16.95" customHeight="1" x14ac:dyDescent="0.35">
      <c r="P647" s="46">
        <v>7</v>
      </c>
      <c r="Q647" s="65" t="s">
        <v>74</v>
      </c>
      <c r="R647" s="55">
        <f>'Specs and Initial PMs'!D581</f>
        <v>0</v>
      </c>
      <c r="S647" s="5">
        <f t="shared" si="113"/>
        <v>0</v>
      </c>
      <c r="T647" s="65"/>
      <c r="U647" s="58" t="e">
        <f t="shared" si="106"/>
        <v>#DIV/0!</v>
      </c>
      <c r="V647" s="58" t="e">
        <f t="shared" si="105"/>
        <v>#DIV/0!</v>
      </c>
      <c r="W647" s="174"/>
    </row>
    <row r="648" spans="16:23" ht="16.95" customHeight="1" x14ac:dyDescent="0.35">
      <c r="P648" s="46">
        <v>7</v>
      </c>
      <c r="Q648" s="65" t="s">
        <v>75</v>
      </c>
      <c r="R648" s="55">
        <f>'Specs and Initial PMs'!D582</f>
        <v>0</v>
      </c>
      <c r="S648" s="5">
        <f t="shared" si="113"/>
        <v>0</v>
      </c>
      <c r="T648" s="65"/>
      <c r="U648" s="58" t="e">
        <f t="shared" si="106"/>
        <v>#DIV/0!</v>
      </c>
      <c r="V648" s="58" t="e">
        <f t="shared" si="105"/>
        <v>#DIV/0!</v>
      </c>
      <c r="W648" s="174"/>
    </row>
    <row r="649" spans="16:23" ht="16.95" customHeight="1" x14ac:dyDescent="0.35">
      <c r="P649" s="46">
        <v>7</v>
      </c>
      <c r="Q649" s="65" t="s">
        <v>76</v>
      </c>
      <c r="R649" s="55">
        <f>'Specs and Initial PMs'!D583</f>
        <v>0</v>
      </c>
      <c r="S649" s="5">
        <f t="shared" si="113"/>
        <v>0</v>
      </c>
      <c r="T649" s="65"/>
      <c r="U649" s="58" t="e">
        <f t="shared" si="106"/>
        <v>#DIV/0!</v>
      </c>
      <c r="V649" s="58" t="e">
        <f t="shared" si="105"/>
        <v>#DIV/0!</v>
      </c>
      <c r="W649" s="174"/>
    </row>
    <row r="650" spans="16:23" ht="16.95" customHeight="1" x14ac:dyDescent="0.35">
      <c r="P650" s="46">
        <v>7</v>
      </c>
      <c r="Q650" s="65" t="s">
        <v>77</v>
      </c>
      <c r="R650" s="55">
        <f>'Specs and Initial PMs'!D584</f>
        <v>0</v>
      </c>
      <c r="S650" s="5">
        <f t="shared" si="113"/>
        <v>0</v>
      </c>
      <c r="T650" s="65"/>
      <c r="U650" s="58" t="e">
        <f t="shared" si="106"/>
        <v>#DIV/0!</v>
      </c>
      <c r="V650" s="58" t="e">
        <f t="shared" si="105"/>
        <v>#DIV/0!</v>
      </c>
      <c r="W650" s="174"/>
    </row>
    <row r="651" spans="16:23" ht="16.95" customHeight="1" x14ac:dyDescent="0.35">
      <c r="P651" s="46">
        <v>7</v>
      </c>
      <c r="Q651" s="65" t="s">
        <v>78</v>
      </c>
      <c r="R651" s="55">
        <f>'Specs and Initial PMs'!D585</f>
        <v>0</v>
      </c>
      <c r="S651" s="5">
        <f t="shared" si="113"/>
        <v>0</v>
      </c>
      <c r="T651" s="65"/>
      <c r="U651" s="58" t="e">
        <f t="shared" si="106"/>
        <v>#DIV/0!</v>
      </c>
      <c r="V651" s="58" t="e">
        <f t="shared" si="105"/>
        <v>#DIV/0!</v>
      </c>
      <c r="W651" s="174"/>
    </row>
    <row r="652" spans="16:23" ht="16.95" customHeight="1" x14ac:dyDescent="0.35">
      <c r="P652" s="46">
        <v>7</v>
      </c>
      <c r="Q652" s="65" t="s">
        <v>79</v>
      </c>
      <c r="R652" s="55">
        <f>'Specs and Initial PMs'!D586</f>
        <v>0</v>
      </c>
      <c r="S652" s="5">
        <f t="shared" si="113"/>
        <v>0</v>
      </c>
      <c r="T652" s="65"/>
      <c r="U652" s="58" t="e">
        <f t="shared" si="106"/>
        <v>#DIV/0!</v>
      </c>
      <c r="V652" s="58" t="e">
        <f t="shared" si="105"/>
        <v>#DIV/0!</v>
      </c>
      <c r="W652" s="174"/>
    </row>
    <row r="653" spans="16:23" ht="16.95" customHeight="1" x14ac:dyDescent="0.35">
      <c r="P653" s="46">
        <v>7</v>
      </c>
      <c r="Q653" s="65" t="s">
        <v>80</v>
      </c>
      <c r="R653" s="55">
        <f>'Specs and Initial PMs'!D587</f>
        <v>0</v>
      </c>
      <c r="S653" s="5">
        <f t="shared" si="113"/>
        <v>0</v>
      </c>
      <c r="T653" s="65"/>
      <c r="U653" s="58" t="e">
        <f t="shared" si="106"/>
        <v>#DIV/0!</v>
      </c>
      <c r="V653" s="58" t="e">
        <f t="shared" si="105"/>
        <v>#DIV/0!</v>
      </c>
      <c r="W653" s="174"/>
    </row>
    <row r="654" spans="16:23" ht="16.95" customHeight="1" x14ac:dyDescent="0.35">
      <c r="P654" s="46">
        <v>7</v>
      </c>
      <c r="Q654" s="65" t="s">
        <v>81</v>
      </c>
      <c r="R654" s="55">
        <f>'Specs and Initial PMs'!D588</f>
        <v>0</v>
      </c>
      <c r="S654" s="5">
        <f t="shared" ref="S654:S661" si="114">IF(ISTEXT(K76),$F$5,IF(K76&gt;$F$5,$F$5,K76))</f>
        <v>0</v>
      </c>
      <c r="T654" s="65"/>
      <c r="U654" s="58" t="e">
        <f t="shared" si="106"/>
        <v>#DIV/0!</v>
      </c>
      <c r="V654" s="58" t="e">
        <f t="shared" si="105"/>
        <v>#DIV/0!</v>
      </c>
      <c r="W654" s="174"/>
    </row>
    <row r="655" spans="16:23" ht="16.95" customHeight="1" x14ac:dyDescent="0.35">
      <c r="P655" s="46">
        <v>7</v>
      </c>
      <c r="Q655" s="65" t="s">
        <v>82</v>
      </c>
      <c r="R655" s="55">
        <f>'Specs and Initial PMs'!D589</f>
        <v>0</v>
      </c>
      <c r="S655" s="5">
        <f t="shared" si="114"/>
        <v>0</v>
      </c>
      <c r="T655" s="65"/>
      <c r="U655" s="58" t="e">
        <f t="shared" si="106"/>
        <v>#DIV/0!</v>
      </c>
      <c r="V655" s="58" t="e">
        <f t="shared" si="105"/>
        <v>#DIV/0!</v>
      </c>
      <c r="W655" s="174"/>
    </row>
    <row r="656" spans="16:23" ht="16.95" customHeight="1" x14ac:dyDescent="0.35">
      <c r="P656" s="46">
        <v>7</v>
      </c>
      <c r="Q656" s="65" t="s">
        <v>83</v>
      </c>
      <c r="R656" s="55">
        <f>'Specs and Initial PMs'!D590</f>
        <v>0</v>
      </c>
      <c r="S656" s="5">
        <f t="shared" si="114"/>
        <v>0</v>
      </c>
      <c r="T656" s="65"/>
      <c r="U656" s="58" t="e">
        <f t="shared" si="106"/>
        <v>#DIV/0!</v>
      </c>
      <c r="V656" s="58" t="e">
        <f t="shared" si="105"/>
        <v>#DIV/0!</v>
      </c>
      <c r="W656" s="174"/>
    </row>
    <row r="657" spans="16:23" ht="16.95" customHeight="1" x14ac:dyDescent="0.35">
      <c r="P657" s="46">
        <v>7</v>
      </c>
      <c r="Q657" s="65" t="s">
        <v>84</v>
      </c>
      <c r="R657" s="55">
        <f>'Specs and Initial PMs'!D591</f>
        <v>0</v>
      </c>
      <c r="S657" s="5">
        <f t="shared" si="114"/>
        <v>0</v>
      </c>
      <c r="T657" s="65"/>
      <c r="U657" s="58" t="e">
        <f t="shared" si="106"/>
        <v>#DIV/0!</v>
      </c>
      <c r="V657" s="58" t="e">
        <f t="shared" ref="V657:V677" si="115">IF(U657&gt;2,"LT","CONFIRM")</f>
        <v>#DIV/0!</v>
      </c>
      <c r="W657" s="174"/>
    </row>
    <row r="658" spans="16:23" ht="16.95" customHeight="1" x14ac:dyDescent="0.35">
      <c r="P658" s="46">
        <v>7</v>
      </c>
      <c r="Q658" s="65" t="s">
        <v>85</v>
      </c>
      <c r="R658" s="55">
        <f>'Specs and Initial PMs'!D592</f>
        <v>0</v>
      </c>
      <c r="S658" s="5">
        <f t="shared" si="114"/>
        <v>0</v>
      </c>
      <c r="T658" s="65"/>
      <c r="U658" s="58" t="e">
        <f t="shared" ref="U658:U677" si="116">S658/$T$584</f>
        <v>#DIV/0!</v>
      </c>
      <c r="V658" s="58" t="e">
        <f t="shared" si="115"/>
        <v>#DIV/0!</v>
      </c>
      <c r="W658" s="174"/>
    </row>
    <row r="659" spans="16:23" ht="16.95" customHeight="1" x14ac:dyDescent="0.35">
      <c r="P659" s="46">
        <v>7</v>
      </c>
      <c r="Q659" s="65" t="s">
        <v>86</v>
      </c>
      <c r="R659" s="55">
        <f>'Specs and Initial PMs'!D593</f>
        <v>0</v>
      </c>
      <c r="S659" s="5">
        <f t="shared" si="114"/>
        <v>0</v>
      </c>
      <c r="T659" s="65"/>
      <c r="U659" s="58" t="e">
        <f t="shared" si="116"/>
        <v>#DIV/0!</v>
      </c>
      <c r="V659" s="58" t="e">
        <f t="shared" si="115"/>
        <v>#DIV/0!</v>
      </c>
      <c r="W659" s="174"/>
    </row>
    <row r="660" spans="16:23" ht="16.95" customHeight="1" x14ac:dyDescent="0.35">
      <c r="P660" s="46">
        <v>7</v>
      </c>
      <c r="Q660" s="65" t="s">
        <v>87</v>
      </c>
      <c r="R660" s="55">
        <f>'Specs and Initial PMs'!D594</f>
        <v>0</v>
      </c>
      <c r="S660" s="5">
        <f t="shared" si="114"/>
        <v>0</v>
      </c>
      <c r="T660" s="65"/>
      <c r="U660" s="58" t="e">
        <f t="shared" si="116"/>
        <v>#DIV/0!</v>
      </c>
      <c r="V660" s="58" t="e">
        <f t="shared" si="115"/>
        <v>#DIV/0!</v>
      </c>
      <c r="W660" s="174"/>
    </row>
    <row r="661" spans="16:23" ht="16.95" customHeight="1" x14ac:dyDescent="0.35">
      <c r="P661" s="46">
        <v>7</v>
      </c>
      <c r="Q661" s="65" t="s">
        <v>88</v>
      </c>
      <c r="R661" s="55">
        <f>'Specs and Initial PMs'!D595</f>
        <v>0</v>
      </c>
      <c r="S661" s="5">
        <f t="shared" si="114"/>
        <v>0</v>
      </c>
      <c r="T661" s="65"/>
      <c r="U661" s="58" t="e">
        <f t="shared" si="116"/>
        <v>#DIV/0!</v>
      </c>
      <c r="V661" s="58" t="e">
        <f t="shared" si="115"/>
        <v>#DIV/0!</v>
      </c>
      <c r="W661" s="174"/>
    </row>
    <row r="662" spans="16:23" ht="16.95" customHeight="1" x14ac:dyDescent="0.35">
      <c r="P662" s="46">
        <v>7</v>
      </c>
      <c r="Q662" s="65" t="s">
        <v>89</v>
      </c>
      <c r="R662" s="55">
        <f>'Specs and Initial PMs'!D596</f>
        <v>0</v>
      </c>
      <c r="S662" s="5">
        <f t="shared" ref="S662:S669" si="117">IF(ISTEXT(L76),$F$5,IF(L76&gt;$F$5,$F$5,L76))</f>
        <v>0</v>
      </c>
      <c r="T662" s="65"/>
      <c r="U662" s="58" t="e">
        <f t="shared" si="116"/>
        <v>#DIV/0!</v>
      </c>
      <c r="V662" s="58" t="e">
        <f t="shared" si="115"/>
        <v>#DIV/0!</v>
      </c>
      <c r="W662" s="174"/>
    </row>
    <row r="663" spans="16:23" ht="16.95" customHeight="1" x14ac:dyDescent="0.35">
      <c r="P663" s="46">
        <v>7</v>
      </c>
      <c r="Q663" s="65" t="s">
        <v>90</v>
      </c>
      <c r="R663" s="55">
        <f>'Specs and Initial PMs'!D597</f>
        <v>0</v>
      </c>
      <c r="S663" s="5">
        <f t="shared" si="117"/>
        <v>0</v>
      </c>
      <c r="T663" s="65"/>
      <c r="U663" s="58" t="e">
        <f t="shared" si="116"/>
        <v>#DIV/0!</v>
      </c>
      <c r="V663" s="58" t="e">
        <f t="shared" si="115"/>
        <v>#DIV/0!</v>
      </c>
      <c r="W663" s="174"/>
    </row>
    <row r="664" spans="16:23" ht="16.95" customHeight="1" x14ac:dyDescent="0.35">
      <c r="P664" s="46">
        <v>7</v>
      </c>
      <c r="Q664" s="65" t="s">
        <v>91</v>
      </c>
      <c r="R664" s="55">
        <f>'Specs and Initial PMs'!D598</f>
        <v>0</v>
      </c>
      <c r="S664" s="5">
        <f t="shared" si="117"/>
        <v>0</v>
      </c>
      <c r="T664" s="65"/>
      <c r="U664" s="58" t="e">
        <f t="shared" si="116"/>
        <v>#DIV/0!</v>
      </c>
      <c r="V664" s="58" t="e">
        <f t="shared" si="115"/>
        <v>#DIV/0!</v>
      </c>
      <c r="W664" s="174"/>
    </row>
    <row r="665" spans="16:23" ht="16.95" customHeight="1" x14ac:dyDescent="0.35">
      <c r="P665" s="46">
        <v>7</v>
      </c>
      <c r="Q665" s="65" t="s">
        <v>92</v>
      </c>
      <c r="R665" s="55">
        <f>'Specs and Initial PMs'!D599</f>
        <v>0</v>
      </c>
      <c r="S665" s="5">
        <f t="shared" si="117"/>
        <v>0</v>
      </c>
      <c r="T665" s="65"/>
      <c r="U665" s="58" t="e">
        <f t="shared" si="116"/>
        <v>#DIV/0!</v>
      </c>
      <c r="V665" s="58" t="e">
        <f t="shared" si="115"/>
        <v>#DIV/0!</v>
      </c>
      <c r="W665" s="174"/>
    </row>
    <row r="666" spans="16:23" ht="16.95" customHeight="1" x14ac:dyDescent="0.35">
      <c r="P666" s="46">
        <v>7</v>
      </c>
      <c r="Q666" s="65" t="s">
        <v>93</v>
      </c>
      <c r="R666" s="55">
        <f>'Specs and Initial PMs'!D600</f>
        <v>0</v>
      </c>
      <c r="S666" s="5">
        <f t="shared" si="117"/>
        <v>0</v>
      </c>
      <c r="T666" s="65"/>
      <c r="U666" s="58" t="e">
        <f t="shared" si="116"/>
        <v>#DIV/0!</v>
      </c>
      <c r="V666" s="58" t="e">
        <f t="shared" si="115"/>
        <v>#DIV/0!</v>
      </c>
      <c r="W666" s="174"/>
    </row>
    <row r="667" spans="16:23" ht="16.95" customHeight="1" x14ac:dyDescent="0.35">
      <c r="P667" s="46">
        <v>7</v>
      </c>
      <c r="Q667" s="65" t="s">
        <v>94</v>
      </c>
      <c r="R667" s="55">
        <f>'Specs and Initial PMs'!D601</f>
        <v>0</v>
      </c>
      <c r="S667" s="5">
        <f t="shared" si="117"/>
        <v>0</v>
      </c>
      <c r="T667" s="65"/>
      <c r="U667" s="58" t="e">
        <f t="shared" si="116"/>
        <v>#DIV/0!</v>
      </c>
      <c r="V667" s="58" t="e">
        <f t="shared" si="115"/>
        <v>#DIV/0!</v>
      </c>
      <c r="W667" s="174"/>
    </row>
    <row r="668" spans="16:23" ht="16.95" customHeight="1" x14ac:dyDescent="0.35">
      <c r="P668" s="46">
        <v>7</v>
      </c>
      <c r="Q668" s="65" t="s">
        <v>95</v>
      </c>
      <c r="R668" s="55">
        <f>'Specs and Initial PMs'!D602</f>
        <v>0</v>
      </c>
      <c r="S668" s="5">
        <f t="shared" si="117"/>
        <v>0</v>
      </c>
      <c r="T668" s="65"/>
      <c r="U668" s="58" t="e">
        <f t="shared" si="116"/>
        <v>#DIV/0!</v>
      </c>
      <c r="V668" s="58" t="e">
        <f t="shared" si="115"/>
        <v>#DIV/0!</v>
      </c>
      <c r="W668" s="174"/>
    </row>
    <row r="669" spans="16:23" ht="16.95" customHeight="1" x14ac:dyDescent="0.35">
      <c r="P669" s="46">
        <v>7</v>
      </c>
      <c r="Q669" s="65" t="s">
        <v>96</v>
      </c>
      <c r="R669" s="55">
        <f>'Specs and Initial PMs'!D603</f>
        <v>0</v>
      </c>
      <c r="S669" s="5">
        <f t="shared" si="117"/>
        <v>0</v>
      </c>
      <c r="T669" s="65"/>
      <c r="U669" s="58" t="e">
        <f t="shared" si="116"/>
        <v>#DIV/0!</v>
      </c>
      <c r="V669" s="58" t="e">
        <f t="shared" si="115"/>
        <v>#DIV/0!</v>
      </c>
      <c r="W669" s="174"/>
    </row>
    <row r="670" spans="16:23" ht="16.95" customHeight="1" x14ac:dyDescent="0.35">
      <c r="P670" s="46">
        <v>7</v>
      </c>
      <c r="Q670" s="65" t="s">
        <v>97</v>
      </c>
      <c r="R670" s="55">
        <f>'Specs and Initial PMs'!D604</f>
        <v>0</v>
      </c>
      <c r="S670" s="5">
        <f t="shared" ref="S670:S677" si="118">IF(ISTEXT(M76),$F$5,IF(M76&gt;$F$5,$F$5,M76))</f>
        <v>0</v>
      </c>
      <c r="T670" s="65"/>
      <c r="U670" s="58" t="e">
        <f t="shared" si="116"/>
        <v>#DIV/0!</v>
      </c>
      <c r="V670" s="58" t="e">
        <f t="shared" si="115"/>
        <v>#DIV/0!</v>
      </c>
      <c r="W670" s="174"/>
    </row>
    <row r="671" spans="16:23" ht="16.95" customHeight="1" x14ac:dyDescent="0.35">
      <c r="P671" s="46">
        <v>7</v>
      </c>
      <c r="Q671" s="65" t="s">
        <v>98</v>
      </c>
      <c r="R671" s="55">
        <f>'Specs and Initial PMs'!D605</f>
        <v>0</v>
      </c>
      <c r="S671" s="5">
        <f t="shared" si="118"/>
        <v>0</v>
      </c>
      <c r="T671" s="65"/>
      <c r="U671" s="58" t="e">
        <f t="shared" si="116"/>
        <v>#DIV/0!</v>
      </c>
      <c r="V671" s="58" t="e">
        <f t="shared" si="115"/>
        <v>#DIV/0!</v>
      </c>
      <c r="W671" s="174"/>
    </row>
    <row r="672" spans="16:23" ht="16.95" customHeight="1" x14ac:dyDescent="0.35">
      <c r="P672" s="46">
        <v>7</v>
      </c>
      <c r="Q672" s="65" t="s">
        <v>99</v>
      </c>
      <c r="R672" s="55">
        <f>'Specs and Initial PMs'!D606</f>
        <v>0</v>
      </c>
      <c r="S672" s="5">
        <f t="shared" si="118"/>
        <v>0</v>
      </c>
      <c r="T672" s="65"/>
      <c r="U672" s="58" t="e">
        <f t="shared" si="116"/>
        <v>#DIV/0!</v>
      </c>
      <c r="V672" s="58" t="e">
        <f t="shared" si="115"/>
        <v>#DIV/0!</v>
      </c>
      <c r="W672" s="174"/>
    </row>
    <row r="673" spans="16:23" ht="16.95" customHeight="1" x14ac:dyDescent="0.35">
      <c r="P673" s="46">
        <v>7</v>
      </c>
      <c r="Q673" s="65" t="s">
        <v>100</v>
      </c>
      <c r="R673" s="55">
        <f>'Specs and Initial PMs'!D607</f>
        <v>0</v>
      </c>
      <c r="S673" s="5">
        <f t="shared" si="118"/>
        <v>0</v>
      </c>
      <c r="T673" s="65"/>
      <c r="U673" s="58" t="e">
        <f t="shared" si="116"/>
        <v>#DIV/0!</v>
      </c>
      <c r="V673" s="58" t="e">
        <f t="shared" si="115"/>
        <v>#DIV/0!</v>
      </c>
      <c r="W673" s="174"/>
    </row>
    <row r="674" spans="16:23" ht="16.95" customHeight="1" x14ac:dyDescent="0.35">
      <c r="P674" s="46">
        <v>7</v>
      </c>
      <c r="Q674" s="65" t="s">
        <v>101</v>
      </c>
      <c r="R674" s="55">
        <f>'Specs and Initial PMs'!D608</f>
        <v>0</v>
      </c>
      <c r="S674" s="5">
        <f t="shared" si="118"/>
        <v>0</v>
      </c>
      <c r="T674" s="65"/>
      <c r="U674" s="58" t="e">
        <f t="shared" si="116"/>
        <v>#DIV/0!</v>
      </c>
      <c r="V674" s="58" t="e">
        <f t="shared" si="115"/>
        <v>#DIV/0!</v>
      </c>
      <c r="W674" s="174"/>
    </row>
    <row r="675" spans="16:23" ht="16.95" customHeight="1" x14ac:dyDescent="0.35">
      <c r="P675" s="46">
        <v>7</v>
      </c>
      <c r="Q675" s="65" t="s">
        <v>102</v>
      </c>
      <c r="R675" s="55">
        <f>'Specs and Initial PMs'!D609</f>
        <v>0</v>
      </c>
      <c r="S675" s="5">
        <f t="shared" si="118"/>
        <v>0</v>
      </c>
      <c r="T675" s="65"/>
      <c r="U675" s="58" t="e">
        <f t="shared" si="116"/>
        <v>#DIV/0!</v>
      </c>
      <c r="V675" s="58" t="e">
        <f t="shared" si="115"/>
        <v>#DIV/0!</v>
      </c>
      <c r="W675" s="174"/>
    </row>
    <row r="676" spans="16:23" ht="16.95" customHeight="1" x14ac:dyDescent="0.35">
      <c r="P676" s="46">
        <v>7</v>
      </c>
      <c r="Q676" s="65" t="s">
        <v>103</v>
      </c>
      <c r="R676" s="55">
        <f>'Specs and Initial PMs'!D610</f>
        <v>0</v>
      </c>
      <c r="S676" s="5">
        <f t="shared" si="118"/>
        <v>0</v>
      </c>
      <c r="T676" s="65"/>
      <c r="U676" s="58" t="e">
        <f t="shared" si="116"/>
        <v>#DIV/0!</v>
      </c>
      <c r="V676" s="58" t="e">
        <f t="shared" si="115"/>
        <v>#DIV/0!</v>
      </c>
      <c r="W676" s="174"/>
    </row>
    <row r="677" spans="16:23" ht="16.95" customHeight="1" x14ac:dyDescent="0.35">
      <c r="P677" s="46">
        <v>7</v>
      </c>
      <c r="Q677" s="65" t="s">
        <v>104</v>
      </c>
      <c r="R677" s="55">
        <f>'Specs and Initial PMs'!D611</f>
        <v>0</v>
      </c>
      <c r="S677" s="5">
        <f t="shared" si="118"/>
        <v>0</v>
      </c>
      <c r="U677" s="58" t="e">
        <f t="shared" si="116"/>
        <v>#DIV/0!</v>
      </c>
      <c r="V677" s="58" t="e">
        <f t="shared" si="115"/>
        <v>#DIV/0!</v>
      </c>
      <c r="W677" s="174"/>
    </row>
    <row r="678" spans="16:23" ht="16.95" customHeight="1" x14ac:dyDescent="0.4">
      <c r="P678" s="46">
        <v>8</v>
      </c>
      <c r="Q678" s="65" t="s">
        <v>9</v>
      </c>
      <c r="R678" s="54" t="s">
        <v>234</v>
      </c>
      <c r="S678" s="5">
        <f t="shared" ref="S678:S685" si="119">IF(ISTEXT(B87),$F$5,IF(B87&gt;$F$5,$F$5,B87))</f>
        <v>0</v>
      </c>
      <c r="T678" s="56">
        <f>MEDIAN(S678:S679)</f>
        <v>0</v>
      </c>
      <c r="U678" s="56" t="e">
        <f>T678/$T$680</f>
        <v>#DIV/0!</v>
      </c>
      <c r="V678" s="53" t="str">
        <f>IF(T678&gt;0,IF(T678&lt;$AD$7, "INVALID OD", IF(T678&gt;$AD$8,"INVALID OD", "VALID OD")),"")</f>
        <v/>
      </c>
      <c r="W678" s="174"/>
    </row>
    <row r="679" spans="16:23" ht="16.95" customHeight="1" x14ac:dyDescent="0.4">
      <c r="P679" s="46">
        <v>8</v>
      </c>
      <c r="Q679" s="65" t="s">
        <v>10</v>
      </c>
      <c r="R679" s="54" t="s">
        <v>235</v>
      </c>
      <c r="S679" s="5">
        <f t="shared" si="119"/>
        <v>0</v>
      </c>
      <c r="T679" s="57"/>
      <c r="U679" s="57"/>
      <c r="V679" s="53" t="str">
        <f>IF(T678&gt;0,IF(U678&lt;AD$9, "INVALID ODn", IF(U678&gt;$AD$10,"INVALID ODn", "VALID ODn")),"")</f>
        <v/>
      </c>
      <c r="W679" s="174"/>
    </row>
    <row r="680" spans="16:23" ht="16.95" customHeight="1" x14ac:dyDescent="0.4">
      <c r="P680" s="46">
        <v>8</v>
      </c>
      <c r="Q680" s="65" t="s">
        <v>11</v>
      </c>
      <c r="R680" s="74" t="s">
        <v>236</v>
      </c>
      <c r="S680" s="5">
        <f t="shared" si="119"/>
        <v>0</v>
      </c>
      <c r="T680" s="59">
        <f>MEDIAN(S680:S682)</f>
        <v>0</v>
      </c>
      <c r="U680" s="59" t="e">
        <f>T680/$T$680</f>
        <v>#DIV/0!</v>
      </c>
      <c r="V680" s="53" t="str">
        <f>IF(T680&gt;0, IF(T680&lt;$AE$7, "INVALID OD", IF(T680&gt;$AE$8,"INVALID OD", "VALID OD")), "")</f>
        <v/>
      </c>
      <c r="W680" s="174"/>
    </row>
    <row r="681" spans="16:23" ht="16.95" customHeight="1" x14ac:dyDescent="0.4">
      <c r="P681" s="46">
        <v>8</v>
      </c>
      <c r="Q681" s="65" t="s">
        <v>12</v>
      </c>
      <c r="R681" s="74" t="s">
        <v>237</v>
      </c>
      <c r="S681" s="5">
        <f t="shared" si="119"/>
        <v>0</v>
      </c>
      <c r="T681" s="60"/>
      <c r="U681" s="61"/>
      <c r="V681" s="53" t="str">
        <f>IF(T680&gt;0,IF(U680&lt;1, "INVALID ODn", IF(U680&gt;1,"INVALID ODn", "VALID ODn")),"")</f>
        <v/>
      </c>
      <c r="W681" s="174"/>
    </row>
    <row r="682" spans="16:23" ht="16.95" customHeight="1" x14ac:dyDescent="0.4">
      <c r="P682" s="46">
        <v>8</v>
      </c>
      <c r="Q682" s="65" t="s">
        <v>13</v>
      </c>
      <c r="R682" s="74" t="s">
        <v>238</v>
      </c>
      <c r="S682" s="5">
        <f t="shared" si="119"/>
        <v>0</v>
      </c>
      <c r="T682" s="60"/>
      <c r="U682" s="61"/>
      <c r="V682" s="53"/>
      <c r="W682" s="174"/>
    </row>
    <row r="683" spans="16:23" ht="16.95" customHeight="1" x14ac:dyDescent="0.4">
      <c r="P683" s="46">
        <v>8</v>
      </c>
      <c r="Q683" s="65" t="s">
        <v>14</v>
      </c>
      <c r="R683" s="75" t="s">
        <v>239</v>
      </c>
      <c r="S683" s="5">
        <f t="shared" si="119"/>
        <v>0</v>
      </c>
      <c r="T683" s="62">
        <f>MEDIAN(S683:S685)</f>
        <v>0</v>
      </c>
      <c r="U683" s="62" t="e">
        <f>T683/$T$680</f>
        <v>#DIV/0!</v>
      </c>
      <c r="V683" s="53" t="str">
        <f>IF(T683&gt;0, IF(T683&lt;$AF$7, "INVALID OD", IF(T683&gt;$AF$8,"INVALID OD", "VALID OD")), "")</f>
        <v/>
      </c>
      <c r="W683" s="174"/>
    </row>
    <row r="684" spans="16:23" ht="16.95" customHeight="1" x14ac:dyDescent="0.4">
      <c r="P684" s="46">
        <v>8</v>
      </c>
      <c r="Q684" s="65" t="s">
        <v>15</v>
      </c>
      <c r="R684" s="75" t="s">
        <v>240</v>
      </c>
      <c r="S684" s="5">
        <f t="shared" si="119"/>
        <v>0</v>
      </c>
      <c r="T684" s="60"/>
      <c r="U684" s="61"/>
      <c r="V684" s="53" t="str">
        <f>IF(T683&gt;0,IF(U683&lt;$AF$9, "INVALID ODn", IF(U683&gt;$AF$10,"INVALID ODn", "VALID ODn")),"")</f>
        <v/>
      </c>
      <c r="W684" s="174"/>
    </row>
    <row r="685" spans="16:23" ht="16.95" customHeight="1" x14ac:dyDescent="0.4">
      <c r="P685" s="46">
        <v>8</v>
      </c>
      <c r="Q685" s="65" t="s">
        <v>16</v>
      </c>
      <c r="R685" s="75" t="s">
        <v>241</v>
      </c>
      <c r="S685" s="5">
        <f t="shared" si="119"/>
        <v>0</v>
      </c>
      <c r="T685" s="60"/>
      <c r="U685" s="61"/>
      <c r="V685" s="147"/>
      <c r="W685" s="174"/>
    </row>
    <row r="686" spans="16:23" ht="16.95" customHeight="1" x14ac:dyDescent="0.4">
      <c r="P686" s="46">
        <v>8</v>
      </c>
      <c r="Q686" s="65" t="s">
        <v>17</v>
      </c>
      <c r="R686" s="76" t="s">
        <v>242</v>
      </c>
      <c r="S686" s="5">
        <f t="shared" ref="S686:S693" si="120">IF(ISTEXT(C87),$F$5,IF(C87&gt;$F$5,$F$5,C87))</f>
        <v>0</v>
      </c>
      <c r="T686" s="64">
        <f>MEDIAN(S686:S688)</f>
        <v>0</v>
      </c>
      <c r="U686" s="64" t="e">
        <f>T686/$T$680</f>
        <v>#DIV/0!</v>
      </c>
      <c r="V686" s="53" t="str">
        <f>IF(T686&gt;0, IF(T686&lt;$AG$7, "INVALID OD", IF(T686&gt;$AG$8,"INVALID OD", "VALID OD")), "")</f>
        <v/>
      </c>
      <c r="W686" s="174"/>
    </row>
    <row r="687" spans="16:23" ht="16.95" customHeight="1" x14ac:dyDescent="0.4">
      <c r="P687" s="46">
        <v>8</v>
      </c>
      <c r="Q687" s="65" t="s">
        <v>18</v>
      </c>
      <c r="R687" s="76" t="s">
        <v>243</v>
      </c>
      <c r="S687" s="5">
        <f t="shared" si="120"/>
        <v>0</v>
      </c>
      <c r="T687" s="60"/>
      <c r="U687" s="61"/>
      <c r="V687" s="53" t="str">
        <f>IF(T686&gt;0,IF(U686&lt;$AG$9, "INVALID ODn", IF(U686&gt;$AG$10,"INVALID ODn", "VALID ODn")),"")</f>
        <v/>
      </c>
      <c r="W687" s="174"/>
    </row>
    <row r="688" spans="16:23" ht="16.95" customHeight="1" x14ac:dyDescent="0.4">
      <c r="P688" s="46">
        <v>8</v>
      </c>
      <c r="Q688" s="65" t="s">
        <v>19</v>
      </c>
      <c r="R688" s="76" t="s">
        <v>244</v>
      </c>
      <c r="S688" s="5">
        <f t="shared" si="120"/>
        <v>0</v>
      </c>
      <c r="T688" s="60"/>
      <c r="U688" s="61"/>
      <c r="V688" s="53"/>
      <c r="W688" s="174"/>
    </row>
    <row r="689" spans="16:23" ht="16.95" customHeight="1" x14ac:dyDescent="0.35">
      <c r="P689" s="46">
        <v>8</v>
      </c>
      <c r="Q689" s="65" t="s">
        <v>20</v>
      </c>
      <c r="R689" s="55">
        <f>'Specs and Initial PMs'!D612</f>
        <v>0</v>
      </c>
      <c r="S689" s="5">
        <f t="shared" si="120"/>
        <v>0</v>
      </c>
      <c r="T689" s="55"/>
      <c r="U689" s="58" t="e">
        <f>S689/$T$680</f>
        <v>#DIV/0!</v>
      </c>
      <c r="V689" s="58" t="e">
        <f t="shared" ref="V689:V752" si="121">IF(U689&gt;2,"LT","CONFIRM")</f>
        <v>#DIV/0!</v>
      </c>
      <c r="W689" s="174"/>
    </row>
    <row r="690" spans="16:23" ht="16.95" customHeight="1" x14ac:dyDescent="0.35">
      <c r="P690" s="46">
        <v>8</v>
      </c>
      <c r="Q690" s="65" t="s">
        <v>21</v>
      </c>
      <c r="R690" s="55">
        <f>'Specs and Initial PMs'!D613</f>
        <v>0</v>
      </c>
      <c r="S690" s="5">
        <f t="shared" si="120"/>
        <v>0</v>
      </c>
      <c r="T690" s="65"/>
      <c r="U690" s="58" t="e">
        <f t="shared" ref="U690:U753" si="122">S690/$T$680</f>
        <v>#DIV/0!</v>
      </c>
      <c r="V690" s="58" t="e">
        <f t="shared" si="121"/>
        <v>#DIV/0!</v>
      </c>
      <c r="W690" s="174"/>
    </row>
    <row r="691" spans="16:23" ht="16.95" customHeight="1" x14ac:dyDescent="0.35">
      <c r="P691" s="46">
        <v>8</v>
      </c>
      <c r="Q691" s="65" t="s">
        <v>22</v>
      </c>
      <c r="R691" s="55">
        <f>'Specs and Initial PMs'!D614</f>
        <v>0</v>
      </c>
      <c r="S691" s="5">
        <f t="shared" si="120"/>
        <v>0</v>
      </c>
      <c r="T691" s="65"/>
      <c r="U691" s="58" t="e">
        <f t="shared" si="122"/>
        <v>#DIV/0!</v>
      </c>
      <c r="V691" s="58" t="e">
        <f t="shared" si="121"/>
        <v>#DIV/0!</v>
      </c>
      <c r="W691" s="174"/>
    </row>
    <row r="692" spans="16:23" ht="16.95" customHeight="1" x14ac:dyDescent="0.35">
      <c r="P692" s="46">
        <v>8</v>
      </c>
      <c r="Q692" s="65" t="s">
        <v>23</v>
      </c>
      <c r="R692" s="55">
        <f>'Specs and Initial PMs'!D615</f>
        <v>0</v>
      </c>
      <c r="S692" s="5">
        <f t="shared" si="120"/>
        <v>0</v>
      </c>
      <c r="T692" s="65"/>
      <c r="U692" s="58" t="e">
        <f t="shared" si="122"/>
        <v>#DIV/0!</v>
      </c>
      <c r="V692" s="58" t="e">
        <f t="shared" si="121"/>
        <v>#DIV/0!</v>
      </c>
      <c r="W692" s="174"/>
    </row>
    <row r="693" spans="16:23" ht="16.95" customHeight="1" x14ac:dyDescent="0.35">
      <c r="P693" s="46">
        <v>8</v>
      </c>
      <c r="Q693" s="65" t="s">
        <v>24</v>
      </c>
      <c r="R693" s="55">
        <f>'Specs and Initial PMs'!D616</f>
        <v>0</v>
      </c>
      <c r="S693" s="5">
        <f t="shared" si="120"/>
        <v>0</v>
      </c>
      <c r="T693" s="65"/>
      <c r="U693" s="58" t="e">
        <f t="shared" si="122"/>
        <v>#DIV/0!</v>
      </c>
      <c r="V693" s="58" t="e">
        <f t="shared" si="121"/>
        <v>#DIV/0!</v>
      </c>
      <c r="W693" s="174"/>
    </row>
    <row r="694" spans="16:23" ht="16.95" customHeight="1" x14ac:dyDescent="0.35">
      <c r="P694" s="46">
        <v>8</v>
      </c>
      <c r="Q694" s="65" t="s">
        <v>25</v>
      </c>
      <c r="R694" s="55">
        <f>'Specs and Initial PMs'!D617</f>
        <v>0</v>
      </c>
      <c r="S694" s="5">
        <f t="shared" ref="S694:S701" si="123">IF(ISTEXT(D87),$F$5,IF(D87&gt;$F$5,$F$5,D87))</f>
        <v>0</v>
      </c>
      <c r="T694" s="65"/>
      <c r="U694" s="58" t="e">
        <f t="shared" si="122"/>
        <v>#DIV/0!</v>
      </c>
      <c r="V694" s="58" t="e">
        <f t="shared" si="121"/>
        <v>#DIV/0!</v>
      </c>
      <c r="W694" s="174"/>
    </row>
    <row r="695" spans="16:23" ht="16.95" customHeight="1" x14ac:dyDescent="0.35">
      <c r="P695" s="46">
        <v>8</v>
      </c>
      <c r="Q695" s="65" t="s">
        <v>26</v>
      </c>
      <c r="R695" s="55">
        <f>'Specs and Initial PMs'!D618</f>
        <v>0</v>
      </c>
      <c r="S695" s="5">
        <f t="shared" si="123"/>
        <v>0</v>
      </c>
      <c r="T695" s="65"/>
      <c r="U695" s="58" t="e">
        <f t="shared" si="122"/>
        <v>#DIV/0!</v>
      </c>
      <c r="V695" s="58" t="e">
        <f t="shared" si="121"/>
        <v>#DIV/0!</v>
      </c>
      <c r="W695" s="174"/>
    </row>
    <row r="696" spans="16:23" ht="16.95" customHeight="1" x14ac:dyDescent="0.35">
      <c r="P696" s="46">
        <v>8</v>
      </c>
      <c r="Q696" s="65" t="s">
        <v>27</v>
      </c>
      <c r="R696" s="55">
        <f>'Specs and Initial PMs'!D619</f>
        <v>0</v>
      </c>
      <c r="S696" s="5">
        <f t="shared" si="123"/>
        <v>0</v>
      </c>
      <c r="T696" s="65"/>
      <c r="U696" s="58" t="e">
        <f t="shared" si="122"/>
        <v>#DIV/0!</v>
      </c>
      <c r="V696" s="58" t="e">
        <f t="shared" si="121"/>
        <v>#DIV/0!</v>
      </c>
      <c r="W696" s="174"/>
    </row>
    <row r="697" spans="16:23" ht="16.95" customHeight="1" x14ac:dyDescent="0.35">
      <c r="P697" s="46">
        <v>8</v>
      </c>
      <c r="Q697" s="65" t="s">
        <v>28</v>
      </c>
      <c r="R697" s="55">
        <f>'Specs and Initial PMs'!D620</f>
        <v>0</v>
      </c>
      <c r="S697" s="5">
        <f t="shared" si="123"/>
        <v>0</v>
      </c>
      <c r="T697" s="65"/>
      <c r="U697" s="58" t="e">
        <f t="shared" si="122"/>
        <v>#DIV/0!</v>
      </c>
      <c r="V697" s="58" t="e">
        <f t="shared" si="121"/>
        <v>#DIV/0!</v>
      </c>
      <c r="W697" s="174"/>
    </row>
    <row r="698" spans="16:23" ht="16.95" customHeight="1" x14ac:dyDescent="0.35">
      <c r="P698" s="46">
        <v>8</v>
      </c>
      <c r="Q698" s="65" t="s">
        <v>29</v>
      </c>
      <c r="R698" s="55">
        <f>'Specs and Initial PMs'!D621</f>
        <v>0</v>
      </c>
      <c r="S698" s="5">
        <f t="shared" si="123"/>
        <v>0</v>
      </c>
      <c r="T698" s="65"/>
      <c r="U698" s="58" t="e">
        <f t="shared" si="122"/>
        <v>#DIV/0!</v>
      </c>
      <c r="V698" s="58" t="e">
        <f t="shared" si="121"/>
        <v>#DIV/0!</v>
      </c>
      <c r="W698" s="174"/>
    </row>
    <row r="699" spans="16:23" ht="16.95" customHeight="1" x14ac:dyDescent="0.35">
      <c r="P699" s="46">
        <v>8</v>
      </c>
      <c r="Q699" s="65" t="s">
        <v>30</v>
      </c>
      <c r="R699" s="55">
        <f>'Specs and Initial PMs'!D622</f>
        <v>0</v>
      </c>
      <c r="S699" s="5">
        <f t="shared" si="123"/>
        <v>0</v>
      </c>
      <c r="T699" s="65"/>
      <c r="U699" s="58" t="e">
        <f t="shared" si="122"/>
        <v>#DIV/0!</v>
      </c>
      <c r="V699" s="58" t="e">
        <f t="shared" si="121"/>
        <v>#DIV/0!</v>
      </c>
      <c r="W699" s="174"/>
    </row>
    <row r="700" spans="16:23" ht="16.95" customHeight="1" x14ac:dyDescent="0.35">
      <c r="P700" s="46">
        <v>8</v>
      </c>
      <c r="Q700" s="65" t="s">
        <v>31</v>
      </c>
      <c r="R700" s="55">
        <f>'Specs and Initial PMs'!D623</f>
        <v>0</v>
      </c>
      <c r="S700" s="5">
        <f t="shared" si="123"/>
        <v>0</v>
      </c>
      <c r="T700" s="65"/>
      <c r="U700" s="58" t="e">
        <f t="shared" si="122"/>
        <v>#DIV/0!</v>
      </c>
      <c r="V700" s="58" t="e">
        <f t="shared" si="121"/>
        <v>#DIV/0!</v>
      </c>
      <c r="W700" s="174"/>
    </row>
    <row r="701" spans="16:23" ht="16.95" customHeight="1" x14ac:dyDescent="0.35">
      <c r="P701" s="46">
        <v>8</v>
      </c>
      <c r="Q701" s="65" t="s">
        <v>32</v>
      </c>
      <c r="R701" s="55">
        <f>'Specs and Initial PMs'!D624</f>
        <v>0</v>
      </c>
      <c r="S701" s="5">
        <f t="shared" si="123"/>
        <v>0</v>
      </c>
      <c r="T701" s="65"/>
      <c r="U701" s="58" t="e">
        <f t="shared" si="122"/>
        <v>#DIV/0!</v>
      </c>
      <c r="V701" s="58" t="e">
        <f t="shared" si="121"/>
        <v>#DIV/0!</v>
      </c>
      <c r="W701" s="174"/>
    </row>
    <row r="702" spans="16:23" ht="16.95" customHeight="1" x14ac:dyDescent="0.35">
      <c r="P702" s="46">
        <v>8</v>
      </c>
      <c r="Q702" s="65" t="s">
        <v>33</v>
      </c>
      <c r="R702" s="55">
        <f>'Specs and Initial PMs'!D625</f>
        <v>0</v>
      </c>
      <c r="S702" s="5">
        <f t="shared" ref="S702:S709" si="124">IF(ISTEXT(E87),$F$5,IF(E87&gt;$F$5,$F$5,E87))</f>
        <v>0</v>
      </c>
      <c r="T702" s="65"/>
      <c r="U702" s="58" t="e">
        <f t="shared" si="122"/>
        <v>#DIV/0!</v>
      </c>
      <c r="V702" s="58" t="e">
        <f t="shared" si="121"/>
        <v>#DIV/0!</v>
      </c>
      <c r="W702" s="174"/>
    </row>
    <row r="703" spans="16:23" ht="16.95" customHeight="1" x14ac:dyDescent="0.35">
      <c r="P703" s="46">
        <v>8</v>
      </c>
      <c r="Q703" s="65" t="s">
        <v>34</v>
      </c>
      <c r="R703" s="55">
        <f>'Specs and Initial PMs'!D626</f>
        <v>0</v>
      </c>
      <c r="S703" s="5">
        <f t="shared" si="124"/>
        <v>0</v>
      </c>
      <c r="T703" s="65"/>
      <c r="U703" s="58" t="e">
        <f t="shared" si="122"/>
        <v>#DIV/0!</v>
      </c>
      <c r="V703" s="58" t="e">
        <f t="shared" si="121"/>
        <v>#DIV/0!</v>
      </c>
      <c r="W703" s="174"/>
    </row>
    <row r="704" spans="16:23" ht="16.95" customHeight="1" x14ac:dyDescent="0.35">
      <c r="P704" s="46">
        <v>8</v>
      </c>
      <c r="Q704" s="65" t="s">
        <v>35</v>
      </c>
      <c r="R704" s="55">
        <f>'Specs and Initial PMs'!D627</f>
        <v>0</v>
      </c>
      <c r="S704" s="5">
        <f t="shared" si="124"/>
        <v>0</v>
      </c>
      <c r="T704" s="65"/>
      <c r="U704" s="58" t="e">
        <f t="shared" si="122"/>
        <v>#DIV/0!</v>
      </c>
      <c r="V704" s="58" t="e">
        <f t="shared" si="121"/>
        <v>#DIV/0!</v>
      </c>
      <c r="W704" s="174"/>
    </row>
    <row r="705" spans="16:23" ht="16.95" customHeight="1" x14ac:dyDescent="0.35">
      <c r="P705" s="46">
        <v>8</v>
      </c>
      <c r="Q705" s="65" t="s">
        <v>36</v>
      </c>
      <c r="R705" s="55">
        <f>'Specs and Initial PMs'!D628</f>
        <v>0</v>
      </c>
      <c r="S705" s="5">
        <f t="shared" si="124"/>
        <v>0</v>
      </c>
      <c r="T705" s="65"/>
      <c r="U705" s="58" t="e">
        <f t="shared" si="122"/>
        <v>#DIV/0!</v>
      </c>
      <c r="V705" s="58" t="e">
        <f t="shared" si="121"/>
        <v>#DIV/0!</v>
      </c>
      <c r="W705" s="174"/>
    </row>
    <row r="706" spans="16:23" ht="16.95" customHeight="1" x14ac:dyDescent="0.35">
      <c r="P706" s="46">
        <v>8</v>
      </c>
      <c r="Q706" s="65" t="s">
        <v>37</v>
      </c>
      <c r="R706" s="55">
        <f>'Specs and Initial PMs'!D629</f>
        <v>0</v>
      </c>
      <c r="S706" s="5">
        <f t="shared" si="124"/>
        <v>0</v>
      </c>
      <c r="T706" s="65"/>
      <c r="U706" s="58" t="e">
        <f t="shared" si="122"/>
        <v>#DIV/0!</v>
      </c>
      <c r="V706" s="58" t="e">
        <f t="shared" si="121"/>
        <v>#DIV/0!</v>
      </c>
      <c r="W706" s="174"/>
    </row>
    <row r="707" spans="16:23" ht="16.95" customHeight="1" x14ac:dyDescent="0.35">
      <c r="P707" s="46">
        <v>8</v>
      </c>
      <c r="Q707" s="65" t="s">
        <v>38</v>
      </c>
      <c r="R707" s="55">
        <f>'Specs and Initial PMs'!D630</f>
        <v>0</v>
      </c>
      <c r="S707" s="5">
        <f t="shared" si="124"/>
        <v>0</v>
      </c>
      <c r="T707" s="65"/>
      <c r="U707" s="58" t="e">
        <f t="shared" si="122"/>
        <v>#DIV/0!</v>
      </c>
      <c r="V707" s="58" t="e">
        <f t="shared" si="121"/>
        <v>#DIV/0!</v>
      </c>
      <c r="W707" s="174"/>
    </row>
    <row r="708" spans="16:23" ht="16.95" customHeight="1" x14ac:dyDescent="0.35">
      <c r="P708" s="46">
        <v>8</v>
      </c>
      <c r="Q708" s="65" t="s">
        <v>39</v>
      </c>
      <c r="R708" s="55">
        <f>'Specs and Initial PMs'!D631</f>
        <v>0</v>
      </c>
      <c r="S708" s="5">
        <f t="shared" si="124"/>
        <v>0</v>
      </c>
      <c r="T708" s="65"/>
      <c r="U708" s="58" t="e">
        <f t="shared" si="122"/>
        <v>#DIV/0!</v>
      </c>
      <c r="V708" s="58" t="e">
        <f t="shared" si="121"/>
        <v>#DIV/0!</v>
      </c>
      <c r="W708" s="174"/>
    </row>
    <row r="709" spans="16:23" ht="16.95" customHeight="1" x14ac:dyDescent="0.35">
      <c r="P709" s="46">
        <v>8</v>
      </c>
      <c r="Q709" s="65" t="s">
        <v>40</v>
      </c>
      <c r="R709" s="55">
        <f>'Specs and Initial PMs'!D632</f>
        <v>0</v>
      </c>
      <c r="S709" s="5">
        <f t="shared" si="124"/>
        <v>0</v>
      </c>
      <c r="T709" s="65"/>
      <c r="U709" s="58" t="e">
        <f t="shared" si="122"/>
        <v>#DIV/0!</v>
      </c>
      <c r="V709" s="58" t="e">
        <f t="shared" si="121"/>
        <v>#DIV/0!</v>
      </c>
      <c r="W709" s="174"/>
    </row>
    <row r="710" spans="16:23" ht="16.95" customHeight="1" x14ac:dyDescent="0.35">
      <c r="P710" s="46">
        <v>8</v>
      </c>
      <c r="Q710" s="65" t="s">
        <v>41</v>
      </c>
      <c r="R710" s="55">
        <f>'Specs and Initial PMs'!D633</f>
        <v>0</v>
      </c>
      <c r="S710" s="5">
        <f t="shared" ref="S710:S717" si="125">IF(ISTEXT(F87),$F$5,IF(F87&gt;$F$5,$F$5,F87))</f>
        <v>0</v>
      </c>
      <c r="T710" s="65"/>
      <c r="U710" s="58" t="e">
        <f t="shared" si="122"/>
        <v>#DIV/0!</v>
      </c>
      <c r="V710" s="58" t="e">
        <f t="shared" si="121"/>
        <v>#DIV/0!</v>
      </c>
      <c r="W710" s="174"/>
    </row>
    <row r="711" spans="16:23" ht="16.95" customHeight="1" x14ac:dyDescent="0.35">
      <c r="P711" s="46">
        <v>8</v>
      </c>
      <c r="Q711" s="65" t="s">
        <v>42</v>
      </c>
      <c r="R711" s="55">
        <f>'Specs and Initial PMs'!D634</f>
        <v>0</v>
      </c>
      <c r="S711" s="5">
        <f t="shared" si="125"/>
        <v>0</v>
      </c>
      <c r="T711" s="65"/>
      <c r="U711" s="58" t="e">
        <f t="shared" si="122"/>
        <v>#DIV/0!</v>
      </c>
      <c r="V711" s="58" t="e">
        <f t="shared" si="121"/>
        <v>#DIV/0!</v>
      </c>
      <c r="W711" s="174"/>
    </row>
    <row r="712" spans="16:23" ht="16.95" customHeight="1" x14ac:dyDescent="0.35">
      <c r="P712" s="46">
        <v>8</v>
      </c>
      <c r="Q712" s="65" t="s">
        <v>43</v>
      </c>
      <c r="R712" s="55">
        <f>'Specs and Initial PMs'!D635</f>
        <v>0</v>
      </c>
      <c r="S712" s="5">
        <f t="shared" si="125"/>
        <v>0</v>
      </c>
      <c r="T712" s="65"/>
      <c r="U712" s="58" t="e">
        <f t="shared" si="122"/>
        <v>#DIV/0!</v>
      </c>
      <c r="V712" s="58" t="e">
        <f t="shared" si="121"/>
        <v>#DIV/0!</v>
      </c>
      <c r="W712" s="174"/>
    </row>
    <row r="713" spans="16:23" ht="16.95" customHeight="1" x14ac:dyDescent="0.35">
      <c r="P713" s="46">
        <v>8</v>
      </c>
      <c r="Q713" s="65" t="s">
        <v>44</v>
      </c>
      <c r="R713" s="55">
        <f>'Specs and Initial PMs'!D636</f>
        <v>0</v>
      </c>
      <c r="S713" s="5">
        <f t="shared" si="125"/>
        <v>0</v>
      </c>
      <c r="T713" s="65"/>
      <c r="U713" s="58" t="e">
        <f t="shared" si="122"/>
        <v>#DIV/0!</v>
      </c>
      <c r="V713" s="58" t="e">
        <f t="shared" si="121"/>
        <v>#DIV/0!</v>
      </c>
      <c r="W713" s="174"/>
    </row>
    <row r="714" spans="16:23" ht="16.95" customHeight="1" x14ac:dyDescent="0.35">
      <c r="P714" s="46">
        <v>8</v>
      </c>
      <c r="Q714" s="65" t="s">
        <v>45</v>
      </c>
      <c r="R714" s="55">
        <f>'Specs and Initial PMs'!D637</f>
        <v>0</v>
      </c>
      <c r="S714" s="5">
        <f t="shared" si="125"/>
        <v>0</v>
      </c>
      <c r="T714" s="65"/>
      <c r="U714" s="58" t="e">
        <f t="shared" si="122"/>
        <v>#DIV/0!</v>
      </c>
      <c r="V714" s="58" t="e">
        <f t="shared" si="121"/>
        <v>#DIV/0!</v>
      </c>
      <c r="W714" s="174"/>
    </row>
    <row r="715" spans="16:23" ht="16.95" customHeight="1" x14ac:dyDescent="0.35">
      <c r="P715" s="46">
        <v>8</v>
      </c>
      <c r="Q715" s="65" t="s">
        <v>46</v>
      </c>
      <c r="R715" s="55">
        <f>'Specs and Initial PMs'!D638</f>
        <v>0</v>
      </c>
      <c r="S715" s="5">
        <f t="shared" si="125"/>
        <v>0</v>
      </c>
      <c r="T715" s="65"/>
      <c r="U715" s="58" t="e">
        <f t="shared" si="122"/>
        <v>#DIV/0!</v>
      </c>
      <c r="V715" s="58" t="e">
        <f t="shared" si="121"/>
        <v>#DIV/0!</v>
      </c>
      <c r="W715" s="174"/>
    </row>
    <row r="716" spans="16:23" ht="16.95" customHeight="1" x14ac:dyDescent="0.35">
      <c r="P716" s="46">
        <v>8</v>
      </c>
      <c r="Q716" s="65" t="s">
        <v>47</v>
      </c>
      <c r="R716" s="55">
        <f>'Specs and Initial PMs'!D639</f>
        <v>0</v>
      </c>
      <c r="S716" s="5">
        <f t="shared" si="125"/>
        <v>0</v>
      </c>
      <c r="T716" s="65"/>
      <c r="U716" s="58" t="e">
        <f t="shared" si="122"/>
        <v>#DIV/0!</v>
      </c>
      <c r="V716" s="58" t="e">
        <f t="shared" si="121"/>
        <v>#DIV/0!</v>
      </c>
      <c r="W716" s="174"/>
    </row>
    <row r="717" spans="16:23" ht="16.95" customHeight="1" x14ac:dyDescent="0.35">
      <c r="P717" s="46">
        <v>8</v>
      </c>
      <c r="Q717" s="65" t="s">
        <v>48</v>
      </c>
      <c r="R717" s="55">
        <f>'Specs and Initial PMs'!D640</f>
        <v>0</v>
      </c>
      <c r="S717" s="5">
        <f t="shared" si="125"/>
        <v>0</v>
      </c>
      <c r="T717" s="65"/>
      <c r="U717" s="58" t="e">
        <f t="shared" si="122"/>
        <v>#DIV/0!</v>
      </c>
      <c r="V717" s="58" t="e">
        <f t="shared" si="121"/>
        <v>#DIV/0!</v>
      </c>
      <c r="W717" s="174"/>
    </row>
    <row r="718" spans="16:23" ht="16.95" customHeight="1" x14ac:dyDescent="0.35">
      <c r="P718" s="46">
        <v>8</v>
      </c>
      <c r="Q718" s="65" t="s">
        <v>49</v>
      </c>
      <c r="R718" s="55">
        <f>'Specs and Initial PMs'!D641</f>
        <v>0</v>
      </c>
      <c r="S718" s="5">
        <f t="shared" ref="S718:S725" si="126">IF(ISTEXT(G87),$F$5,IF(G87&gt;$F$5,$F$5,G87))</f>
        <v>0</v>
      </c>
      <c r="T718" s="65"/>
      <c r="U718" s="58" t="e">
        <f t="shared" si="122"/>
        <v>#DIV/0!</v>
      </c>
      <c r="V718" s="58" t="e">
        <f t="shared" si="121"/>
        <v>#DIV/0!</v>
      </c>
      <c r="W718" s="174"/>
    </row>
    <row r="719" spans="16:23" ht="16.95" customHeight="1" x14ac:dyDescent="0.35">
      <c r="P719" s="46">
        <v>8</v>
      </c>
      <c r="Q719" s="65" t="s">
        <v>50</v>
      </c>
      <c r="R719" s="55">
        <f>'Specs and Initial PMs'!D642</f>
        <v>0</v>
      </c>
      <c r="S719" s="5">
        <f t="shared" si="126"/>
        <v>0</v>
      </c>
      <c r="T719" s="65"/>
      <c r="U719" s="58" t="e">
        <f t="shared" si="122"/>
        <v>#DIV/0!</v>
      </c>
      <c r="V719" s="58" t="e">
        <f t="shared" si="121"/>
        <v>#DIV/0!</v>
      </c>
      <c r="W719" s="174"/>
    </row>
    <row r="720" spans="16:23" ht="16.95" customHeight="1" x14ac:dyDescent="0.35">
      <c r="P720" s="46">
        <v>8</v>
      </c>
      <c r="Q720" s="65" t="s">
        <v>51</v>
      </c>
      <c r="R720" s="55">
        <f>'Specs and Initial PMs'!D643</f>
        <v>0</v>
      </c>
      <c r="S720" s="5">
        <f t="shared" si="126"/>
        <v>0</v>
      </c>
      <c r="T720" s="65"/>
      <c r="U720" s="58" t="e">
        <f t="shared" si="122"/>
        <v>#DIV/0!</v>
      </c>
      <c r="V720" s="58" t="e">
        <f t="shared" si="121"/>
        <v>#DIV/0!</v>
      </c>
      <c r="W720" s="174"/>
    </row>
    <row r="721" spans="16:23" ht="16.95" customHeight="1" x14ac:dyDescent="0.35">
      <c r="P721" s="46">
        <v>8</v>
      </c>
      <c r="Q721" s="65" t="s">
        <v>52</v>
      </c>
      <c r="R721" s="55">
        <f>'Specs and Initial PMs'!D644</f>
        <v>0</v>
      </c>
      <c r="S721" s="5">
        <f t="shared" si="126"/>
        <v>0</v>
      </c>
      <c r="T721" s="65"/>
      <c r="U721" s="58" t="e">
        <f t="shared" si="122"/>
        <v>#DIV/0!</v>
      </c>
      <c r="V721" s="58" t="e">
        <f t="shared" si="121"/>
        <v>#DIV/0!</v>
      </c>
      <c r="W721" s="174"/>
    </row>
    <row r="722" spans="16:23" ht="16.95" customHeight="1" x14ac:dyDescent="0.35">
      <c r="P722" s="46">
        <v>8</v>
      </c>
      <c r="Q722" s="65" t="s">
        <v>53</v>
      </c>
      <c r="R722" s="55">
        <f>'Specs and Initial PMs'!D645</f>
        <v>0</v>
      </c>
      <c r="S722" s="5">
        <f t="shared" si="126"/>
        <v>0</v>
      </c>
      <c r="T722" s="65"/>
      <c r="U722" s="58" t="e">
        <f t="shared" si="122"/>
        <v>#DIV/0!</v>
      </c>
      <c r="V722" s="58" t="e">
        <f t="shared" si="121"/>
        <v>#DIV/0!</v>
      </c>
      <c r="W722" s="174"/>
    </row>
    <row r="723" spans="16:23" ht="16.95" customHeight="1" x14ac:dyDescent="0.35">
      <c r="P723" s="46">
        <v>8</v>
      </c>
      <c r="Q723" s="65" t="s">
        <v>54</v>
      </c>
      <c r="R723" s="55">
        <f>'Specs and Initial PMs'!D646</f>
        <v>0</v>
      </c>
      <c r="S723" s="5">
        <f t="shared" si="126"/>
        <v>0</v>
      </c>
      <c r="T723" s="65"/>
      <c r="U723" s="58" t="e">
        <f t="shared" si="122"/>
        <v>#DIV/0!</v>
      </c>
      <c r="V723" s="58" t="e">
        <f t="shared" si="121"/>
        <v>#DIV/0!</v>
      </c>
      <c r="W723" s="174"/>
    </row>
    <row r="724" spans="16:23" ht="16.95" customHeight="1" x14ac:dyDescent="0.35">
      <c r="P724" s="46">
        <v>8</v>
      </c>
      <c r="Q724" s="65" t="s">
        <v>55</v>
      </c>
      <c r="R724" s="55">
        <f>'Specs and Initial PMs'!D647</f>
        <v>0</v>
      </c>
      <c r="S724" s="5">
        <f t="shared" si="126"/>
        <v>0</v>
      </c>
      <c r="T724" s="65"/>
      <c r="U724" s="58" t="e">
        <f t="shared" si="122"/>
        <v>#DIV/0!</v>
      </c>
      <c r="V724" s="58" t="e">
        <f t="shared" si="121"/>
        <v>#DIV/0!</v>
      </c>
      <c r="W724" s="174"/>
    </row>
    <row r="725" spans="16:23" ht="16.95" customHeight="1" x14ac:dyDescent="0.35">
      <c r="P725" s="46">
        <v>8</v>
      </c>
      <c r="Q725" s="65" t="s">
        <v>56</v>
      </c>
      <c r="R725" s="55">
        <f>'Specs and Initial PMs'!D648</f>
        <v>0</v>
      </c>
      <c r="S725" s="5">
        <f t="shared" si="126"/>
        <v>0</v>
      </c>
      <c r="T725" s="65"/>
      <c r="U725" s="58" t="e">
        <f t="shared" si="122"/>
        <v>#DIV/0!</v>
      </c>
      <c r="V725" s="58" t="e">
        <f t="shared" si="121"/>
        <v>#DIV/0!</v>
      </c>
      <c r="W725" s="174"/>
    </row>
    <row r="726" spans="16:23" ht="16.95" customHeight="1" x14ac:dyDescent="0.35">
      <c r="P726" s="46">
        <v>8</v>
      </c>
      <c r="Q726" s="65" t="s">
        <v>57</v>
      </c>
      <c r="R726" s="55">
        <f>'Specs and Initial PMs'!D649</f>
        <v>0</v>
      </c>
      <c r="S726" s="5">
        <f t="shared" ref="S726:S733" si="127">IF(ISTEXT(H87),$F$5,IF(H87&gt;$F$5,$F$5,H87))</f>
        <v>0</v>
      </c>
      <c r="T726" s="65"/>
      <c r="U726" s="58" t="e">
        <f t="shared" si="122"/>
        <v>#DIV/0!</v>
      </c>
      <c r="V726" s="58" t="e">
        <f t="shared" si="121"/>
        <v>#DIV/0!</v>
      </c>
      <c r="W726" s="174"/>
    </row>
    <row r="727" spans="16:23" ht="16.95" customHeight="1" x14ac:dyDescent="0.35">
      <c r="P727" s="46">
        <v>8</v>
      </c>
      <c r="Q727" s="65" t="s">
        <v>58</v>
      </c>
      <c r="R727" s="55">
        <f>'Specs and Initial PMs'!D650</f>
        <v>0</v>
      </c>
      <c r="S727" s="5">
        <f t="shared" si="127"/>
        <v>0</v>
      </c>
      <c r="T727" s="65"/>
      <c r="U727" s="58" t="e">
        <f t="shared" si="122"/>
        <v>#DIV/0!</v>
      </c>
      <c r="V727" s="58" t="e">
        <f t="shared" si="121"/>
        <v>#DIV/0!</v>
      </c>
      <c r="W727" s="174"/>
    </row>
    <row r="728" spans="16:23" ht="16.95" customHeight="1" x14ac:dyDescent="0.35">
      <c r="P728" s="46">
        <v>8</v>
      </c>
      <c r="Q728" s="65" t="s">
        <v>59</v>
      </c>
      <c r="R728" s="55">
        <f>'Specs and Initial PMs'!D651</f>
        <v>0</v>
      </c>
      <c r="S728" s="5">
        <f t="shared" si="127"/>
        <v>0</v>
      </c>
      <c r="T728" s="65"/>
      <c r="U728" s="58" t="e">
        <f t="shared" si="122"/>
        <v>#DIV/0!</v>
      </c>
      <c r="V728" s="58" t="e">
        <f t="shared" si="121"/>
        <v>#DIV/0!</v>
      </c>
      <c r="W728" s="174"/>
    </row>
    <row r="729" spans="16:23" ht="16.95" customHeight="1" x14ac:dyDescent="0.35">
      <c r="P729" s="46">
        <v>8</v>
      </c>
      <c r="Q729" s="65" t="s">
        <v>60</v>
      </c>
      <c r="R729" s="55">
        <f>'Specs and Initial PMs'!D652</f>
        <v>0</v>
      </c>
      <c r="S729" s="5">
        <f t="shared" si="127"/>
        <v>0</v>
      </c>
      <c r="T729" s="65"/>
      <c r="U729" s="58" t="e">
        <f t="shared" si="122"/>
        <v>#DIV/0!</v>
      </c>
      <c r="V729" s="58" t="e">
        <f t="shared" si="121"/>
        <v>#DIV/0!</v>
      </c>
      <c r="W729" s="174"/>
    </row>
    <row r="730" spans="16:23" ht="16.95" customHeight="1" x14ac:dyDescent="0.35">
      <c r="P730" s="46">
        <v>8</v>
      </c>
      <c r="Q730" s="65" t="s">
        <v>61</v>
      </c>
      <c r="R730" s="55">
        <f>'Specs and Initial PMs'!D653</f>
        <v>0</v>
      </c>
      <c r="S730" s="5">
        <f t="shared" si="127"/>
        <v>0</v>
      </c>
      <c r="T730" s="65"/>
      <c r="U730" s="58" t="e">
        <f t="shared" si="122"/>
        <v>#DIV/0!</v>
      </c>
      <c r="V730" s="58" t="e">
        <f t="shared" si="121"/>
        <v>#DIV/0!</v>
      </c>
      <c r="W730" s="174"/>
    </row>
    <row r="731" spans="16:23" ht="16.95" customHeight="1" x14ac:dyDescent="0.35">
      <c r="P731" s="46">
        <v>8</v>
      </c>
      <c r="Q731" s="65" t="s">
        <v>62</v>
      </c>
      <c r="R731" s="55">
        <f>'Specs and Initial PMs'!D654</f>
        <v>0</v>
      </c>
      <c r="S731" s="5">
        <f t="shared" si="127"/>
        <v>0</v>
      </c>
      <c r="T731" s="65"/>
      <c r="U731" s="58" t="e">
        <f t="shared" si="122"/>
        <v>#DIV/0!</v>
      </c>
      <c r="V731" s="58" t="e">
        <f t="shared" si="121"/>
        <v>#DIV/0!</v>
      </c>
      <c r="W731" s="174"/>
    </row>
    <row r="732" spans="16:23" ht="16.95" customHeight="1" x14ac:dyDescent="0.35">
      <c r="P732" s="46">
        <v>8</v>
      </c>
      <c r="Q732" s="65" t="s">
        <v>63</v>
      </c>
      <c r="R732" s="55">
        <f>'Specs and Initial PMs'!D655</f>
        <v>0</v>
      </c>
      <c r="S732" s="5">
        <f t="shared" si="127"/>
        <v>0</v>
      </c>
      <c r="T732" s="65"/>
      <c r="U732" s="58" t="e">
        <f t="shared" si="122"/>
        <v>#DIV/0!</v>
      </c>
      <c r="V732" s="58" t="e">
        <f t="shared" si="121"/>
        <v>#DIV/0!</v>
      </c>
      <c r="W732" s="174"/>
    </row>
    <row r="733" spans="16:23" ht="16.95" customHeight="1" x14ac:dyDescent="0.35">
      <c r="P733" s="46">
        <v>8</v>
      </c>
      <c r="Q733" s="65" t="s">
        <v>64</v>
      </c>
      <c r="R733" s="55">
        <f>'Specs and Initial PMs'!D656</f>
        <v>0</v>
      </c>
      <c r="S733" s="5">
        <f t="shared" si="127"/>
        <v>0</v>
      </c>
      <c r="T733" s="65"/>
      <c r="U733" s="58" t="e">
        <f t="shared" si="122"/>
        <v>#DIV/0!</v>
      </c>
      <c r="V733" s="58" t="e">
        <f t="shared" si="121"/>
        <v>#DIV/0!</v>
      </c>
      <c r="W733" s="174"/>
    </row>
    <row r="734" spans="16:23" ht="16.95" customHeight="1" x14ac:dyDescent="0.35">
      <c r="P734" s="46">
        <v>8</v>
      </c>
      <c r="Q734" s="65" t="s">
        <v>65</v>
      </c>
      <c r="R734" s="55">
        <f>'Specs and Initial PMs'!D657</f>
        <v>0</v>
      </c>
      <c r="S734" s="5">
        <f t="shared" ref="S734:S741" si="128">IF(ISTEXT(I87),$F$5,IF(I87&gt;$F$5,$F$5,I87))</f>
        <v>0</v>
      </c>
      <c r="T734" s="65"/>
      <c r="U734" s="58" t="e">
        <f t="shared" si="122"/>
        <v>#DIV/0!</v>
      </c>
      <c r="V734" s="58" t="e">
        <f t="shared" si="121"/>
        <v>#DIV/0!</v>
      </c>
      <c r="W734" s="174"/>
    </row>
    <row r="735" spans="16:23" ht="16.95" customHeight="1" x14ac:dyDescent="0.35">
      <c r="P735" s="46">
        <v>8</v>
      </c>
      <c r="Q735" s="65" t="s">
        <v>66</v>
      </c>
      <c r="R735" s="55">
        <f>'Specs and Initial PMs'!D658</f>
        <v>0</v>
      </c>
      <c r="S735" s="5">
        <f t="shared" si="128"/>
        <v>0</v>
      </c>
      <c r="T735" s="65"/>
      <c r="U735" s="58" t="e">
        <f t="shared" si="122"/>
        <v>#DIV/0!</v>
      </c>
      <c r="V735" s="58" t="e">
        <f t="shared" si="121"/>
        <v>#DIV/0!</v>
      </c>
      <c r="W735" s="174"/>
    </row>
    <row r="736" spans="16:23" ht="16.95" customHeight="1" x14ac:dyDescent="0.35">
      <c r="P736" s="46">
        <v>8</v>
      </c>
      <c r="Q736" s="65" t="s">
        <v>67</v>
      </c>
      <c r="R736" s="55">
        <f>'Specs and Initial PMs'!D659</f>
        <v>0</v>
      </c>
      <c r="S736" s="5">
        <f t="shared" si="128"/>
        <v>0</v>
      </c>
      <c r="T736" s="65"/>
      <c r="U736" s="58" t="e">
        <f t="shared" si="122"/>
        <v>#DIV/0!</v>
      </c>
      <c r="V736" s="58" t="e">
        <f t="shared" si="121"/>
        <v>#DIV/0!</v>
      </c>
      <c r="W736" s="174"/>
    </row>
    <row r="737" spans="16:23" ht="16.95" customHeight="1" x14ac:dyDescent="0.35">
      <c r="P737" s="46">
        <v>8</v>
      </c>
      <c r="Q737" s="65" t="s">
        <v>68</v>
      </c>
      <c r="R737" s="55">
        <f>'Specs and Initial PMs'!D660</f>
        <v>0</v>
      </c>
      <c r="S737" s="5">
        <f t="shared" si="128"/>
        <v>0</v>
      </c>
      <c r="T737" s="65"/>
      <c r="U737" s="58" t="e">
        <f t="shared" si="122"/>
        <v>#DIV/0!</v>
      </c>
      <c r="V737" s="58" t="e">
        <f t="shared" si="121"/>
        <v>#DIV/0!</v>
      </c>
      <c r="W737" s="174"/>
    </row>
    <row r="738" spans="16:23" ht="16.95" customHeight="1" x14ac:dyDescent="0.35">
      <c r="P738" s="46">
        <v>8</v>
      </c>
      <c r="Q738" s="65" t="s">
        <v>69</v>
      </c>
      <c r="R738" s="55">
        <f>'Specs and Initial PMs'!D661</f>
        <v>0</v>
      </c>
      <c r="S738" s="5">
        <f t="shared" si="128"/>
        <v>0</v>
      </c>
      <c r="T738" s="65"/>
      <c r="U738" s="58" t="e">
        <f t="shared" si="122"/>
        <v>#DIV/0!</v>
      </c>
      <c r="V738" s="58" t="e">
        <f t="shared" si="121"/>
        <v>#DIV/0!</v>
      </c>
      <c r="W738" s="174"/>
    </row>
    <row r="739" spans="16:23" ht="16.95" customHeight="1" x14ac:dyDescent="0.35">
      <c r="P739" s="46">
        <v>8</v>
      </c>
      <c r="Q739" s="65" t="s">
        <v>70</v>
      </c>
      <c r="R739" s="55">
        <f>'Specs and Initial PMs'!D662</f>
        <v>0</v>
      </c>
      <c r="S739" s="5">
        <f t="shared" si="128"/>
        <v>0</v>
      </c>
      <c r="T739" s="65"/>
      <c r="U739" s="58" t="e">
        <f t="shared" si="122"/>
        <v>#DIV/0!</v>
      </c>
      <c r="V739" s="58" t="e">
        <f t="shared" si="121"/>
        <v>#DIV/0!</v>
      </c>
      <c r="W739" s="174"/>
    </row>
    <row r="740" spans="16:23" ht="16.95" customHeight="1" x14ac:dyDescent="0.35">
      <c r="P740" s="46">
        <v>8</v>
      </c>
      <c r="Q740" s="65" t="s">
        <v>71</v>
      </c>
      <c r="R740" s="55">
        <f>'Specs and Initial PMs'!D663</f>
        <v>0</v>
      </c>
      <c r="S740" s="5">
        <f t="shared" si="128"/>
        <v>0</v>
      </c>
      <c r="T740" s="65"/>
      <c r="U740" s="58" t="e">
        <f t="shared" si="122"/>
        <v>#DIV/0!</v>
      </c>
      <c r="V740" s="58" t="e">
        <f t="shared" si="121"/>
        <v>#DIV/0!</v>
      </c>
      <c r="W740" s="174"/>
    </row>
    <row r="741" spans="16:23" ht="16.95" customHeight="1" x14ac:dyDescent="0.35">
      <c r="P741" s="46">
        <v>8</v>
      </c>
      <c r="Q741" s="65" t="s">
        <v>72</v>
      </c>
      <c r="R741" s="55">
        <f>'Specs and Initial PMs'!D664</f>
        <v>0</v>
      </c>
      <c r="S741" s="5">
        <f t="shared" si="128"/>
        <v>0</v>
      </c>
      <c r="T741" s="65"/>
      <c r="U741" s="58" t="e">
        <f t="shared" si="122"/>
        <v>#DIV/0!</v>
      </c>
      <c r="V741" s="58" t="e">
        <f t="shared" si="121"/>
        <v>#DIV/0!</v>
      </c>
      <c r="W741" s="174"/>
    </row>
    <row r="742" spans="16:23" ht="16.95" customHeight="1" x14ac:dyDescent="0.35">
      <c r="P742" s="46">
        <v>8</v>
      </c>
      <c r="Q742" s="65" t="s">
        <v>73</v>
      </c>
      <c r="R742" s="55">
        <f>'Specs and Initial PMs'!D665</f>
        <v>0</v>
      </c>
      <c r="S742" s="5">
        <f t="shared" ref="S742:S749" si="129">IF(ISTEXT(J87),$F$5,IF(J87&gt;$F$5,$F$5,J87))</f>
        <v>0</v>
      </c>
      <c r="T742" s="65"/>
      <c r="U742" s="58" t="e">
        <f t="shared" si="122"/>
        <v>#DIV/0!</v>
      </c>
      <c r="V742" s="58" t="e">
        <f t="shared" si="121"/>
        <v>#DIV/0!</v>
      </c>
      <c r="W742" s="174"/>
    </row>
    <row r="743" spans="16:23" ht="16.95" customHeight="1" x14ac:dyDescent="0.35">
      <c r="P743" s="46">
        <v>8</v>
      </c>
      <c r="Q743" s="65" t="s">
        <v>74</v>
      </c>
      <c r="R743" s="55">
        <f>'Specs and Initial PMs'!D666</f>
        <v>0</v>
      </c>
      <c r="S743" s="5">
        <f t="shared" si="129"/>
        <v>0</v>
      </c>
      <c r="T743" s="65"/>
      <c r="U743" s="58" t="e">
        <f t="shared" si="122"/>
        <v>#DIV/0!</v>
      </c>
      <c r="V743" s="58" t="e">
        <f t="shared" si="121"/>
        <v>#DIV/0!</v>
      </c>
      <c r="W743" s="174"/>
    </row>
    <row r="744" spans="16:23" ht="16.95" customHeight="1" x14ac:dyDescent="0.35">
      <c r="P744" s="46">
        <v>8</v>
      </c>
      <c r="Q744" s="65" t="s">
        <v>75</v>
      </c>
      <c r="R744" s="55">
        <f>'Specs and Initial PMs'!D667</f>
        <v>0</v>
      </c>
      <c r="S744" s="5">
        <f t="shared" si="129"/>
        <v>0</v>
      </c>
      <c r="T744" s="65"/>
      <c r="U744" s="58" t="e">
        <f t="shared" si="122"/>
        <v>#DIV/0!</v>
      </c>
      <c r="V744" s="58" t="e">
        <f t="shared" si="121"/>
        <v>#DIV/0!</v>
      </c>
      <c r="W744" s="174"/>
    </row>
    <row r="745" spans="16:23" ht="16.95" customHeight="1" x14ac:dyDescent="0.35">
      <c r="P745" s="46">
        <v>8</v>
      </c>
      <c r="Q745" s="65" t="s">
        <v>76</v>
      </c>
      <c r="R745" s="55">
        <f>'Specs and Initial PMs'!D668</f>
        <v>0</v>
      </c>
      <c r="S745" s="5">
        <f t="shared" si="129"/>
        <v>0</v>
      </c>
      <c r="T745" s="65"/>
      <c r="U745" s="58" t="e">
        <f t="shared" si="122"/>
        <v>#DIV/0!</v>
      </c>
      <c r="V745" s="58" t="e">
        <f t="shared" si="121"/>
        <v>#DIV/0!</v>
      </c>
      <c r="W745" s="174"/>
    </row>
    <row r="746" spans="16:23" ht="16.95" customHeight="1" x14ac:dyDescent="0.35">
      <c r="P746" s="46">
        <v>8</v>
      </c>
      <c r="Q746" s="65" t="s">
        <v>77</v>
      </c>
      <c r="R746" s="55">
        <f>'Specs and Initial PMs'!D669</f>
        <v>0</v>
      </c>
      <c r="S746" s="5">
        <f t="shared" si="129"/>
        <v>0</v>
      </c>
      <c r="T746" s="65"/>
      <c r="U746" s="58" t="e">
        <f t="shared" si="122"/>
        <v>#DIV/0!</v>
      </c>
      <c r="V746" s="58" t="e">
        <f t="shared" si="121"/>
        <v>#DIV/0!</v>
      </c>
      <c r="W746" s="174"/>
    </row>
    <row r="747" spans="16:23" ht="16.95" customHeight="1" x14ac:dyDescent="0.35">
      <c r="P747" s="46">
        <v>8</v>
      </c>
      <c r="Q747" s="65" t="s">
        <v>78</v>
      </c>
      <c r="R747" s="55">
        <f>'Specs and Initial PMs'!D670</f>
        <v>0</v>
      </c>
      <c r="S747" s="5">
        <f t="shared" si="129"/>
        <v>0</v>
      </c>
      <c r="T747" s="65"/>
      <c r="U747" s="58" t="e">
        <f t="shared" si="122"/>
        <v>#DIV/0!</v>
      </c>
      <c r="V747" s="58" t="e">
        <f t="shared" si="121"/>
        <v>#DIV/0!</v>
      </c>
      <c r="W747" s="174"/>
    </row>
    <row r="748" spans="16:23" ht="16.95" customHeight="1" x14ac:dyDescent="0.35">
      <c r="P748" s="46">
        <v>8</v>
      </c>
      <c r="Q748" s="65" t="s">
        <v>79</v>
      </c>
      <c r="R748" s="55">
        <f>'Specs and Initial PMs'!D671</f>
        <v>0</v>
      </c>
      <c r="S748" s="5">
        <f t="shared" si="129"/>
        <v>0</v>
      </c>
      <c r="T748" s="65"/>
      <c r="U748" s="58" t="e">
        <f t="shared" si="122"/>
        <v>#DIV/0!</v>
      </c>
      <c r="V748" s="58" t="e">
        <f t="shared" si="121"/>
        <v>#DIV/0!</v>
      </c>
      <c r="W748" s="174"/>
    </row>
    <row r="749" spans="16:23" ht="16.95" customHeight="1" x14ac:dyDescent="0.35">
      <c r="P749" s="46">
        <v>8</v>
      </c>
      <c r="Q749" s="65" t="s">
        <v>80</v>
      </c>
      <c r="R749" s="55">
        <f>'Specs and Initial PMs'!D672</f>
        <v>0</v>
      </c>
      <c r="S749" s="5">
        <f t="shared" si="129"/>
        <v>0</v>
      </c>
      <c r="T749" s="65"/>
      <c r="U749" s="58" t="e">
        <f t="shared" si="122"/>
        <v>#DIV/0!</v>
      </c>
      <c r="V749" s="58" t="e">
        <f t="shared" si="121"/>
        <v>#DIV/0!</v>
      </c>
      <c r="W749" s="174"/>
    </row>
    <row r="750" spans="16:23" ht="16.95" customHeight="1" x14ac:dyDescent="0.35">
      <c r="P750" s="46">
        <v>8</v>
      </c>
      <c r="Q750" s="65" t="s">
        <v>81</v>
      </c>
      <c r="R750" s="55">
        <f>'Specs and Initial PMs'!D673</f>
        <v>0</v>
      </c>
      <c r="S750" s="5">
        <f t="shared" ref="S750:S757" si="130">IF(ISTEXT(K87),$F$5,IF(K87&gt;$F$5,$F$5,K87))</f>
        <v>0</v>
      </c>
      <c r="T750" s="65"/>
      <c r="U750" s="58" t="e">
        <f t="shared" si="122"/>
        <v>#DIV/0!</v>
      </c>
      <c r="V750" s="58" t="e">
        <f t="shared" si="121"/>
        <v>#DIV/0!</v>
      </c>
      <c r="W750" s="174"/>
    </row>
    <row r="751" spans="16:23" ht="16.95" customHeight="1" x14ac:dyDescent="0.35">
      <c r="P751" s="46">
        <v>8</v>
      </c>
      <c r="Q751" s="65" t="s">
        <v>82</v>
      </c>
      <c r="R751" s="55">
        <f>'Specs and Initial PMs'!D674</f>
        <v>0</v>
      </c>
      <c r="S751" s="5">
        <f t="shared" si="130"/>
        <v>0</v>
      </c>
      <c r="T751" s="65"/>
      <c r="U751" s="58" t="e">
        <f t="shared" si="122"/>
        <v>#DIV/0!</v>
      </c>
      <c r="V751" s="58" t="e">
        <f t="shared" si="121"/>
        <v>#DIV/0!</v>
      </c>
      <c r="W751" s="174"/>
    </row>
    <row r="752" spans="16:23" ht="16.95" customHeight="1" x14ac:dyDescent="0.35">
      <c r="P752" s="46">
        <v>8</v>
      </c>
      <c r="Q752" s="65" t="s">
        <v>83</v>
      </c>
      <c r="R752" s="55">
        <f>'Specs and Initial PMs'!D675</f>
        <v>0</v>
      </c>
      <c r="S752" s="5">
        <f t="shared" si="130"/>
        <v>0</v>
      </c>
      <c r="T752" s="65"/>
      <c r="U752" s="58" t="e">
        <f t="shared" si="122"/>
        <v>#DIV/0!</v>
      </c>
      <c r="V752" s="58" t="e">
        <f t="shared" si="121"/>
        <v>#DIV/0!</v>
      </c>
      <c r="W752" s="174"/>
    </row>
    <row r="753" spans="16:23" ht="16.95" customHeight="1" x14ac:dyDescent="0.35">
      <c r="P753" s="46">
        <v>8</v>
      </c>
      <c r="Q753" s="65" t="s">
        <v>84</v>
      </c>
      <c r="R753" s="55">
        <f>'Specs and Initial PMs'!D676</f>
        <v>0</v>
      </c>
      <c r="S753" s="5">
        <f t="shared" si="130"/>
        <v>0</v>
      </c>
      <c r="T753" s="65"/>
      <c r="U753" s="58" t="e">
        <f t="shared" si="122"/>
        <v>#DIV/0!</v>
      </c>
      <c r="V753" s="58" t="e">
        <f t="shared" ref="V753:V773" si="131">IF(U753&gt;2,"LT","CONFIRM")</f>
        <v>#DIV/0!</v>
      </c>
      <c r="W753" s="174"/>
    </row>
    <row r="754" spans="16:23" ht="16.95" customHeight="1" x14ac:dyDescent="0.35">
      <c r="P754" s="46">
        <v>8</v>
      </c>
      <c r="Q754" s="65" t="s">
        <v>85</v>
      </c>
      <c r="R754" s="55">
        <f>'Specs and Initial PMs'!D677</f>
        <v>0</v>
      </c>
      <c r="S754" s="5">
        <f t="shared" si="130"/>
        <v>0</v>
      </c>
      <c r="T754" s="65"/>
      <c r="U754" s="58" t="e">
        <f t="shared" ref="U754:U773" si="132">S754/$T$680</f>
        <v>#DIV/0!</v>
      </c>
      <c r="V754" s="58" t="e">
        <f t="shared" si="131"/>
        <v>#DIV/0!</v>
      </c>
      <c r="W754" s="174"/>
    </row>
    <row r="755" spans="16:23" ht="16.95" customHeight="1" x14ac:dyDescent="0.35">
      <c r="P755" s="46">
        <v>8</v>
      </c>
      <c r="Q755" s="65" t="s">
        <v>86</v>
      </c>
      <c r="R755" s="55">
        <f>'Specs and Initial PMs'!D678</f>
        <v>0</v>
      </c>
      <c r="S755" s="5">
        <f t="shared" si="130"/>
        <v>0</v>
      </c>
      <c r="T755" s="65"/>
      <c r="U755" s="58" t="e">
        <f t="shared" si="132"/>
        <v>#DIV/0!</v>
      </c>
      <c r="V755" s="58" t="e">
        <f t="shared" si="131"/>
        <v>#DIV/0!</v>
      </c>
      <c r="W755" s="174"/>
    </row>
    <row r="756" spans="16:23" ht="16.95" customHeight="1" x14ac:dyDescent="0.35">
      <c r="P756" s="46">
        <v>8</v>
      </c>
      <c r="Q756" s="65" t="s">
        <v>87</v>
      </c>
      <c r="R756" s="55">
        <f>'Specs and Initial PMs'!D679</f>
        <v>0</v>
      </c>
      <c r="S756" s="5">
        <f t="shared" si="130"/>
        <v>0</v>
      </c>
      <c r="T756" s="65"/>
      <c r="U756" s="58" t="e">
        <f t="shared" si="132"/>
        <v>#DIV/0!</v>
      </c>
      <c r="V756" s="58" t="e">
        <f t="shared" si="131"/>
        <v>#DIV/0!</v>
      </c>
      <c r="W756" s="174"/>
    </row>
    <row r="757" spans="16:23" ht="16.95" customHeight="1" x14ac:dyDescent="0.35">
      <c r="P757" s="46">
        <v>8</v>
      </c>
      <c r="Q757" s="65" t="s">
        <v>88</v>
      </c>
      <c r="R757" s="55">
        <f>'Specs and Initial PMs'!D680</f>
        <v>0</v>
      </c>
      <c r="S757" s="5">
        <f t="shared" si="130"/>
        <v>0</v>
      </c>
      <c r="T757" s="65"/>
      <c r="U757" s="58" t="e">
        <f t="shared" si="132"/>
        <v>#DIV/0!</v>
      </c>
      <c r="V757" s="58" t="e">
        <f t="shared" si="131"/>
        <v>#DIV/0!</v>
      </c>
      <c r="W757" s="174"/>
    </row>
    <row r="758" spans="16:23" ht="16.95" customHeight="1" x14ac:dyDescent="0.35">
      <c r="P758" s="46">
        <v>8</v>
      </c>
      <c r="Q758" s="65" t="s">
        <v>89</v>
      </c>
      <c r="R758" s="55">
        <f>'Specs and Initial PMs'!D681</f>
        <v>0</v>
      </c>
      <c r="S758" s="5">
        <f t="shared" ref="S758:S765" si="133">IF(ISTEXT(L87),$F$5,IF(L87&gt;$F$5,$F$5,L87))</f>
        <v>0</v>
      </c>
      <c r="T758" s="65"/>
      <c r="U758" s="58" t="e">
        <f t="shared" si="132"/>
        <v>#DIV/0!</v>
      </c>
      <c r="V758" s="58" t="e">
        <f t="shared" si="131"/>
        <v>#DIV/0!</v>
      </c>
      <c r="W758" s="174"/>
    </row>
    <row r="759" spans="16:23" ht="16.95" customHeight="1" x14ac:dyDescent="0.35">
      <c r="P759" s="46">
        <v>8</v>
      </c>
      <c r="Q759" s="65" t="s">
        <v>90</v>
      </c>
      <c r="R759" s="55">
        <f>'Specs and Initial PMs'!D682</f>
        <v>0</v>
      </c>
      <c r="S759" s="5">
        <f t="shared" si="133"/>
        <v>0</v>
      </c>
      <c r="T759" s="65"/>
      <c r="U759" s="58" t="e">
        <f t="shared" si="132"/>
        <v>#DIV/0!</v>
      </c>
      <c r="V759" s="58" t="e">
        <f t="shared" si="131"/>
        <v>#DIV/0!</v>
      </c>
      <c r="W759" s="174"/>
    </row>
    <row r="760" spans="16:23" ht="16.95" customHeight="1" x14ac:dyDescent="0.35">
      <c r="P760" s="46">
        <v>8</v>
      </c>
      <c r="Q760" s="65" t="s">
        <v>91</v>
      </c>
      <c r="R760" s="55">
        <f>'Specs and Initial PMs'!D683</f>
        <v>0</v>
      </c>
      <c r="S760" s="5">
        <f t="shared" si="133"/>
        <v>0</v>
      </c>
      <c r="T760" s="65"/>
      <c r="U760" s="58" t="e">
        <f t="shared" si="132"/>
        <v>#DIV/0!</v>
      </c>
      <c r="V760" s="58" t="e">
        <f t="shared" si="131"/>
        <v>#DIV/0!</v>
      </c>
      <c r="W760" s="174"/>
    </row>
    <row r="761" spans="16:23" ht="16.95" customHeight="1" x14ac:dyDescent="0.35">
      <c r="P761" s="46">
        <v>8</v>
      </c>
      <c r="Q761" s="65" t="s">
        <v>92</v>
      </c>
      <c r="R761" s="55">
        <f>'Specs and Initial PMs'!D684</f>
        <v>0</v>
      </c>
      <c r="S761" s="5">
        <f t="shared" si="133"/>
        <v>0</v>
      </c>
      <c r="T761" s="65"/>
      <c r="U761" s="58" t="e">
        <f t="shared" si="132"/>
        <v>#DIV/0!</v>
      </c>
      <c r="V761" s="58" t="e">
        <f t="shared" si="131"/>
        <v>#DIV/0!</v>
      </c>
      <c r="W761" s="174"/>
    </row>
    <row r="762" spans="16:23" ht="16.95" customHeight="1" x14ac:dyDescent="0.35">
      <c r="P762" s="46">
        <v>8</v>
      </c>
      <c r="Q762" s="65" t="s">
        <v>93</v>
      </c>
      <c r="R762" s="55">
        <f>'Specs and Initial PMs'!D685</f>
        <v>0</v>
      </c>
      <c r="S762" s="5">
        <f t="shared" si="133"/>
        <v>0</v>
      </c>
      <c r="T762" s="65"/>
      <c r="U762" s="58" t="e">
        <f t="shared" si="132"/>
        <v>#DIV/0!</v>
      </c>
      <c r="V762" s="58" t="e">
        <f t="shared" si="131"/>
        <v>#DIV/0!</v>
      </c>
      <c r="W762" s="174"/>
    </row>
    <row r="763" spans="16:23" ht="16.95" customHeight="1" x14ac:dyDescent="0.35">
      <c r="P763" s="46">
        <v>8</v>
      </c>
      <c r="Q763" s="65" t="s">
        <v>94</v>
      </c>
      <c r="R763" s="55">
        <f>'Specs and Initial PMs'!D686</f>
        <v>0</v>
      </c>
      <c r="S763" s="5">
        <f t="shared" si="133"/>
        <v>0</v>
      </c>
      <c r="T763" s="65"/>
      <c r="U763" s="58" t="e">
        <f t="shared" si="132"/>
        <v>#DIV/0!</v>
      </c>
      <c r="V763" s="58" t="e">
        <f t="shared" si="131"/>
        <v>#DIV/0!</v>
      </c>
      <c r="W763" s="174"/>
    </row>
    <row r="764" spans="16:23" ht="16.95" customHeight="1" x14ac:dyDescent="0.35">
      <c r="P764" s="46">
        <v>8</v>
      </c>
      <c r="Q764" s="65" t="s">
        <v>95</v>
      </c>
      <c r="R764" s="55">
        <f>'Specs and Initial PMs'!D687</f>
        <v>0</v>
      </c>
      <c r="S764" s="5">
        <f t="shared" si="133"/>
        <v>0</v>
      </c>
      <c r="T764" s="65"/>
      <c r="U764" s="58" t="e">
        <f t="shared" si="132"/>
        <v>#DIV/0!</v>
      </c>
      <c r="V764" s="58" t="e">
        <f t="shared" si="131"/>
        <v>#DIV/0!</v>
      </c>
      <c r="W764" s="174"/>
    </row>
    <row r="765" spans="16:23" ht="16.95" customHeight="1" x14ac:dyDescent="0.35">
      <c r="P765" s="46">
        <v>8</v>
      </c>
      <c r="Q765" s="65" t="s">
        <v>96</v>
      </c>
      <c r="R765" s="55">
        <f>'Specs and Initial PMs'!D688</f>
        <v>0</v>
      </c>
      <c r="S765" s="5">
        <f t="shared" si="133"/>
        <v>0</v>
      </c>
      <c r="T765" s="65"/>
      <c r="U765" s="58" t="e">
        <f t="shared" si="132"/>
        <v>#DIV/0!</v>
      </c>
      <c r="V765" s="58" t="e">
        <f t="shared" si="131"/>
        <v>#DIV/0!</v>
      </c>
      <c r="W765" s="174"/>
    </row>
    <row r="766" spans="16:23" ht="16.95" customHeight="1" x14ac:dyDescent="0.35">
      <c r="P766" s="46">
        <v>8</v>
      </c>
      <c r="Q766" s="65" t="s">
        <v>97</v>
      </c>
      <c r="R766" s="55">
        <f>'Specs and Initial PMs'!D689</f>
        <v>0</v>
      </c>
      <c r="S766" s="5">
        <f t="shared" ref="S766:S773" si="134">IF(ISTEXT(M87),$F$5,IF(M87&gt;$F$5,$F$5,M87))</f>
        <v>0</v>
      </c>
      <c r="T766" s="65"/>
      <c r="U766" s="58" t="e">
        <f t="shared" si="132"/>
        <v>#DIV/0!</v>
      </c>
      <c r="V766" s="58" t="e">
        <f t="shared" si="131"/>
        <v>#DIV/0!</v>
      </c>
      <c r="W766" s="174"/>
    </row>
    <row r="767" spans="16:23" ht="16.95" customHeight="1" x14ac:dyDescent="0.35">
      <c r="P767" s="46">
        <v>8</v>
      </c>
      <c r="Q767" s="65" t="s">
        <v>98</v>
      </c>
      <c r="R767" s="55">
        <f>'Specs and Initial PMs'!D690</f>
        <v>0</v>
      </c>
      <c r="S767" s="5">
        <f t="shared" si="134"/>
        <v>0</v>
      </c>
      <c r="T767" s="65"/>
      <c r="U767" s="58" t="e">
        <f t="shared" si="132"/>
        <v>#DIV/0!</v>
      </c>
      <c r="V767" s="58" t="e">
        <f t="shared" si="131"/>
        <v>#DIV/0!</v>
      </c>
      <c r="W767" s="174"/>
    </row>
    <row r="768" spans="16:23" ht="16.95" customHeight="1" x14ac:dyDescent="0.35">
      <c r="P768" s="46">
        <v>8</v>
      </c>
      <c r="Q768" s="65" t="s">
        <v>99</v>
      </c>
      <c r="R768" s="55">
        <f>'Specs and Initial PMs'!D691</f>
        <v>0</v>
      </c>
      <c r="S768" s="5">
        <f t="shared" si="134"/>
        <v>0</v>
      </c>
      <c r="T768" s="65"/>
      <c r="U768" s="58" t="e">
        <f t="shared" si="132"/>
        <v>#DIV/0!</v>
      </c>
      <c r="V768" s="58" t="e">
        <f t="shared" si="131"/>
        <v>#DIV/0!</v>
      </c>
      <c r="W768" s="174"/>
    </row>
    <row r="769" spans="16:23" ht="16.95" customHeight="1" x14ac:dyDescent="0.35">
      <c r="P769" s="46">
        <v>8</v>
      </c>
      <c r="Q769" s="65" t="s">
        <v>100</v>
      </c>
      <c r="R769" s="55">
        <f>'Specs and Initial PMs'!D692</f>
        <v>0</v>
      </c>
      <c r="S769" s="5">
        <f t="shared" si="134"/>
        <v>0</v>
      </c>
      <c r="T769" s="65"/>
      <c r="U769" s="58" t="e">
        <f t="shared" si="132"/>
        <v>#DIV/0!</v>
      </c>
      <c r="V769" s="58" t="e">
        <f t="shared" si="131"/>
        <v>#DIV/0!</v>
      </c>
      <c r="W769" s="174"/>
    </row>
    <row r="770" spans="16:23" ht="16.95" customHeight="1" x14ac:dyDescent="0.35">
      <c r="P770" s="46">
        <v>8</v>
      </c>
      <c r="Q770" s="65" t="s">
        <v>101</v>
      </c>
      <c r="R770" s="55">
        <f>'Specs and Initial PMs'!D693</f>
        <v>0</v>
      </c>
      <c r="S770" s="5">
        <f t="shared" si="134"/>
        <v>0</v>
      </c>
      <c r="T770" s="65"/>
      <c r="U770" s="58" t="e">
        <f t="shared" si="132"/>
        <v>#DIV/0!</v>
      </c>
      <c r="V770" s="58" t="e">
        <f t="shared" si="131"/>
        <v>#DIV/0!</v>
      </c>
      <c r="W770" s="174"/>
    </row>
    <row r="771" spans="16:23" ht="16.95" customHeight="1" x14ac:dyDescent="0.35">
      <c r="P771" s="46">
        <v>8</v>
      </c>
      <c r="Q771" s="65" t="s">
        <v>102</v>
      </c>
      <c r="R771" s="55">
        <f>'Specs and Initial PMs'!D694</f>
        <v>0</v>
      </c>
      <c r="S771" s="5">
        <f t="shared" si="134"/>
        <v>0</v>
      </c>
      <c r="T771" s="65"/>
      <c r="U771" s="58" t="e">
        <f t="shared" si="132"/>
        <v>#DIV/0!</v>
      </c>
      <c r="V771" s="58" t="e">
        <f t="shared" si="131"/>
        <v>#DIV/0!</v>
      </c>
      <c r="W771" s="174"/>
    </row>
    <row r="772" spans="16:23" ht="16.95" customHeight="1" x14ac:dyDescent="0.35">
      <c r="P772" s="46">
        <v>8</v>
      </c>
      <c r="Q772" s="65" t="s">
        <v>103</v>
      </c>
      <c r="R772" s="55">
        <f>'Specs and Initial PMs'!D695</f>
        <v>0</v>
      </c>
      <c r="S772" s="5">
        <f t="shared" si="134"/>
        <v>0</v>
      </c>
      <c r="T772" s="65"/>
      <c r="U772" s="58" t="e">
        <f t="shared" si="132"/>
        <v>#DIV/0!</v>
      </c>
      <c r="V772" s="58" t="e">
        <f t="shared" si="131"/>
        <v>#DIV/0!</v>
      </c>
      <c r="W772" s="174"/>
    </row>
    <row r="773" spans="16:23" ht="16.95" customHeight="1" x14ac:dyDescent="0.35">
      <c r="P773" s="46">
        <v>8</v>
      </c>
      <c r="Q773" s="65" t="s">
        <v>104</v>
      </c>
      <c r="R773" s="55">
        <f>'Specs and Initial PMs'!D696</f>
        <v>0</v>
      </c>
      <c r="S773" s="5">
        <f t="shared" si="134"/>
        <v>0</v>
      </c>
      <c r="U773" s="58" t="e">
        <f t="shared" si="132"/>
        <v>#DIV/0!</v>
      </c>
      <c r="V773" s="58" t="e">
        <f t="shared" si="131"/>
        <v>#DIV/0!</v>
      </c>
      <c r="W773" s="174"/>
    </row>
    <row r="774" spans="16:23" ht="16.95" customHeight="1" x14ac:dyDescent="0.4">
      <c r="P774" s="46">
        <v>9</v>
      </c>
      <c r="Q774" s="65" t="s">
        <v>9</v>
      </c>
      <c r="R774" s="54" t="s">
        <v>245</v>
      </c>
      <c r="S774" s="5">
        <f t="shared" ref="S774:S781" si="135">IF(ISTEXT(B98),$F$5,IF(B98&gt;$F$5,$F$5,B98))</f>
        <v>0</v>
      </c>
      <c r="T774" s="56">
        <f>MEDIAN(S774:S775)</f>
        <v>0</v>
      </c>
      <c r="U774" s="56" t="e">
        <f>T774/$T$776</f>
        <v>#DIV/0!</v>
      </c>
      <c r="V774" s="53" t="str">
        <f>IF(T774&gt;0,IF(T774&lt;$AD$7, "INVALID OD", IF(T774&gt;$AD$8,"INVALID OD", "VALID OD")),"")</f>
        <v/>
      </c>
      <c r="W774" s="174"/>
    </row>
    <row r="775" spans="16:23" ht="16.95" customHeight="1" x14ac:dyDescent="0.4">
      <c r="P775" s="46">
        <v>9</v>
      </c>
      <c r="Q775" s="65" t="s">
        <v>10</v>
      </c>
      <c r="R775" s="54" t="s">
        <v>246</v>
      </c>
      <c r="S775" s="5">
        <f t="shared" si="135"/>
        <v>0</v>
      </c>
      <c r="T775" s="57"/>
      <c r="U775" s="57"/>
      <c r="V775" s="53" t="str">
        <f>IF(T774&gt;0,IF(U774&lt;AD$9, "INVALID ODn", IF(U774&gt;$AD$10,"INVALID ODn", "VALID ODn")),"")</f>
        <v/>
      </c>
      <c r="W775" s="174"/>
    </row>
    <row r="776" spans="16:23" ht="16.95" customHeight="1" x14ac:dyDescent="0.4">
      <c r="P776" s="46">
        <v>9</v>
      </c>
      <c r="Q776" s="65" t="s">
        <v>11</v>
      </c>
      <c r="R776" s="74" t="s">
        <v>247</v>
      </c>
      <c r="S776" s="5">
        <f t="shared" si="135"/>
        <v>0</v>
      </c>
      <c r="T776" s="59">
        <f>MEDIAN(S776:S778)</f>
        <v>0</v>
      </c>
      <c r="U776" s="59" t="e">
        <f>T776/$T$776</f>
        <v>#DIV/0!</v>
      </c>
      <c r="V776" s="53" t="str">
        <f>IF(T776&gt;0, IF(T776&lt;$AE$7, "INVALID OD", IF(T776&gt;$AE$8,"INVALID OD", "VALID OD")), "")</f>
        <v/>
      </c>
      <c r="W776" s="174"/>
    </row>
    <row r="777" spans="16:23" ht="16.95" customHeight="1" x14ac:dyDescent="0.4">
      <c r="P777" s="46">
        <v>9</v>
      </c>
      <c r="Q777" s="65" t="s">
        <v>12</v>
      </c>
      <c r="R777" s="74" t="s">
        <v>248</v>
      </c>
      <c r="S777" s="5">
        <f t="shared" si="135"/>
        <v>0</v>
      </c>
      <c r="T777" s="60"/>
      <c r="U777" s="61"/>
      <c r="V777" s="53" t="str">
        <f>IF(T776&gt;0,IF(U776&lt;1, "INVALID ODn", IF(U776&gt;1,"INVALID ODn", "VALID ODn")),"")</f>
        <v/>
      </c>
      <c r="W777" s="174"/>
    </row>
    <row r="778" spans="16:23" ht="16.95" customHeight="1" x14ac:dyDescent="0.4">
      <c r="P778" s="46">
        <v>9</v>
      </c>
      <c r="Q778" s="65" t="s">
        <v>13</v>
      </c>
      <c r="R778" s="74" t="s">
        <v>249</v>
      </c>
      <c r="S778" s="5">
        <f t="shared" si="135"/>
        <v>0</v>
      </c>
      <c r="T778" s="60"/>
      <c r="U778" s="61"/>
      <c r="V778" s="53"/>
      <c r="W778" s="174"/>
    </row>
    <row r="779" spans="16:23" ht="16.95" customHeight="1" x14ac:dyDescent="0.4">
      <c r="P779" s="46">
        <v>9</v>
      </c>
      <c r="Q779" s="65" t="s">
        <v>14</v>
      </c>
      <c r="R779" s="75" t="s">
        <v>250</v>
      </c>
      <c r="S779" s="5">
        <f t="shared" si="135"/>
        <v>0</v>
      </c>
      <c r="T779" s="62">
        <f>MEDIAN(S779:S781)</f>
        <v>0</v>
      </c>
      <c r="U779" s="62" t="e">
        <f>T779/$T$776</f>
        <v>#DIV/0!</v>
      </c>
      <c r="V779" s="53" t="str">
        <f>IF(T779&gt;0, IF(T779&lt;$AF$7, "INVALID OD", IF(T779&gt;$AF$8,"INVALID OD", "VALID OD")), "")</f>
        <v/>
      </c>
      <c r="W779" s="174"/>
    </row>
    <row r="780" spans="16:23" ht="16.95" customHeight="1" x14ac:dyDescent="0.4">
      <c r="P780" s="46">
        <v>9</v>
      </c>
      <c r="Q780" s="65" t="s">
        <v>15</v>
      </c>
      <c r="R780" s="75" t="s">
        <v>251</v>
      </c>
      <c r="S780" s="5">
        <f t="shared" si="135"/>
        <v>0</v>
      </c>
      <c r="T780" s="60"/>
      <c r="U780" s="61"/>
      <c r="V780" s="53" t="str">
        <f>IF(T779&gt;0,IF(U779&lt;$AF$9, "INVALID ODn", IF(U779&gt;$AF$10,"INVALID ODn", "VALID ODn")),"")</f>
        <v/>
      </c>
      <c r="W780" s="174"/>
    </row>
    <row r="781" spans="16:23" ht="16.95" customHeight="1" x14ac:dyDescent="0.4">
      <c r="P781" s="46">
        <v>9</v>
      </c>
      <c r="Q781" s="65" t="s">
        <v>16</v>
      </c>
      <c r="R781" s="75" t="s">
        <v>252</v>
      </c>
      <c r="S781" s="5">
        <f t="shared" si="135"/>
        <v>0</v>
      </c>
      <c r="T781" s="60"/>
      <c r="U781" s="61"/>
      <c r="V781" s="147"/>
      <c r="W781" s="174"/>
    </row>
    <row r="782" spans="16:23" ht="16.95" customHeight="1" x14ac:dyDescent="0.4">
      <c r="P782" s="46">
        <v>9</v>
      </c>
      <c r="Q782" s="65" t="s">
        <v>17</v>
      </c>
      <c r="R782" s="76" t="s">
        <v>253</v>
      </c>
      <c r="S782" s="5">
        <f t="shared" ref="S782:S789" si="136">IF(ISTEXT(C98),$F$5,IF(C98&gt;$F$5,$F$5,C98))</f>
        <v>0</v>
      </c>
      <c r="T782" s="64">
        <f>MEDIAN(S782:S784)</f>
        <v>0</v>
      </c>
      <c r="U782" s="64" t="e">
        <f>T782/$T$776</f>
        <v>#DIV/0!</v>
      </c>
      <c r="V782" s="53" t="str">
        <f>IF(T782&gt;0, IF(T782&lt;$AG$7, "INVALID OD", IF(T782&gt;$AG$8,"INVALID OD", "VALID OD")), "")</f>
        <v/>
      </c>
      <c r="W782" s="174"/>
    </row>
    <row r="783" spans="16:23" ht="16.95" customHeight="1" x14ac:dyDescent="0.4">
      <c r="P783" s="46">
        <v>9</v>
      </c>
      <c r="Q783" s="65" t="s">
        <v>18</v>
      </c>
      <c r="R783" s="76" t="s">
        <v>254</v>
      </c>
      <c r="S783" s="5">
        <f t="shared" si="136"/>
        <v>0</v>
      </c>
      <c r="T783" s="60"/>
      <c r="U783" s="61"/>
      <c r="V783" s="53" t="str">
        <f>IF(T782&gt;0,IF(U782&lt;$AG$9, "INVALID ODn", IF(U782&gt;$AG$10,"INVALID ODn", "VALID ODn")),"")</f>
        <v/>
      </c>
      <c r="W783" s="174"/>
    </row>
    <row r="784" spans="16:23" ht="16.95" customHeight="1" x14ac:dyDescent="0.4">
      <c r="P784" s="46">
        <v>9</v>
      </c>
      <c r="Q784" s="65" t="s">
        <v>19</v>
      </c>
      <c r="R784" s="76" t="s">
        <v>255</v>
      </c>
      <c r="S784" s="5">
        <f t="shared" si="136"/>
        <v>0</v>
      </c>
      <c r="T784" s="60"/>
      <c r="U784" s="61"/>
      <c r="V784" s="53"/>
      <c r="W784" s="174"/>
    </row>
    <row r="785" spans="16:23" ht="16.95" customHeight="1" x14ac:dyDescent="0.35">
      <c r="P785" s="46">
        <v>9</v>
      </c>
      <c r="Q785" s="65" t="s">
        <v>20</v>
      </c>
      <c r="R785" s="55">
        <f>'Specs and Initial PMs'!D697</f>
        <v>0</v>
      </c>
      <c r="S785" s="5">
        <f t="shared" si="136"/>
        <v>0</v>
      </c>
      <c r="T785" s="55"/>
      <c r="U785" s="58" t="e">
        <f>S785/$T$776</f>
        <v>#DIV/0!</v>
      </c>
      <c r="V785" s="58" t="e">
        <f t="shared" ref="V785:V848" si="137">IF(U785&gt;2,"LT","CONFIRM")</f>
        <v>#DIV/0!</v>
      </c>
      <c r="W785" s="174"/>
    </row>
    <row r="786" spans="16:23" ht="16.95" customHeight="1" x14ac:dyDescent="0.35">
      <c r="P786" s="46">
        <v>9</v>
      </c>
      <c r="Q786" s="65" t="s">
        <v>21</v>
      </c>
      <c r="R786" s="55">
        <f>'Specs and Initial PMs'!D698</f>
        <v>0</v>
      </c>
      <c r="S786" s="5">
        <f t="shared" si="136"/>
        <v>0</v>
      </c>
      <c r="T786" s="65"/>
      <c r="U786" s="58" t="e">
        <f t="shared" ref="U786:U849" si="138">S786/$T$776</f>
        <v>#DIV/0!</v>
      </c>
      <c r="V786" s="58" t="e">
        <f t="shared" si="137"/>
        <v>#DIV/0!</v>
      </c>
      <c r="W786" s="174"/>
    </row>
    <row r="787" spans="16:23" ht="16.95" customHeight="1" x14ac:dyDescent="0.35">
      <c r="P787" s="46">
        <v>9</v>
      </c>
      <c r="Q787" s="65" t="s">
        <v>22</v>
      </c>
      <c r="R787" s="55">
        <f>'Specs and Initial PMs'!D699</f>
        <v>0</v>
      </c>
      <c r="S787" s="5">
        <f t="shared" si="136"/>
        <v>0</v>
      </c>
      <c r="T787" s="65"/>
      <c r="U787" s="58" t="e">
        <f t="shared" si="138"/>
        <v>#DIV/0!</v>
      </c>
      <c r="V787" s="58" t="e">
        <f t="shared" si="137"/>
        <v>#DIV/0!</v>
      </c>
      <c r="W787" s="174"/>
    </row>
    <row r="788" spans="16:23" ht="16.95" customHeight="1" x14ac:dyDescent="0.35">
      <c r="P788" s="46">
        <v>9</v>
      </c>
      <c r="Q788" s="65" t="s">
        <v>23</v>
      </c>
      <c r="R788" s="55">
        <f>'Specs and Initial PMs'!D700</f>
        <v>0</v>
      </c>
      <c r="S788" s="5">
        <f t="shared" si="136"/>
        <v>0</v>
      </c>
      <c r="T788" s="65"/>
      <c r="U788" s="58" t="e">
        <f t="shared" si="138"/>
        <v>#DIV/0!</v>
      </c>
      <c r="V788" s="58" t="e">
        <f t="shared" si="137"/>
        <v>#DIV/0!</v>
      </c>
      <c r="W788" s="174"/>
    </row>
    <row r="789" spans="16:23" ht="16.95" customHeight="1" x14ac:dyDescent="0.35">
      <c r="P789" s="46">
        <v>9</v>
      </c>
      <c r="Q789" s="65" t="s">
        <v>24</v>
      </c>
      <c r="R789" s="55">
        <f>'Specs and Initial PMs'!D701</f>
        <v>0</v>
      </c>
      <c r="S789" s="5">
        <f t="shared" si="136"/>
        <v>0</v>
      </c>
      <c r="T789" s="65"/>
      <c r="U789" s="58" t="e">
        <f t="shared" si="138"/>
        <v>#DIV/0!</v>
      </c>
      <c r="V789" s="58" t="e">
        <f t="shared" si="137"/>
        <v>#DIV/0!</v>
      </c>
      <c r="W789" s="174"/>
    </row>
    <row r="790" spans="16:23" ht="16.95" customHeight="1" x14ac:dyDescent="0.35">
      <c r="P790" s="46">
        <v>9</v>
      </c>
      <c r="Q790" s="65" t="s">
        <v>25</v>
      </c>
      <c r="R790" s="55">
        <f>'Specs and Initial PMs'!D702</f>
        <v>0</v>
      </c>
      <c r="S790" s="5">
        <f t="shared" ref="S790:S797" si="139">IF(ISTEXT(D98),$F$5,IF(D98&gt;$F$5,$F$5,D98))</f>
        <v>0</v>
      </c>
      <c r="T790" s="65"/>
      <c r="U790" s="58" t="e">
        <f t="shared" si="138"/>
        <v>#DIV/0!</v>
      </c>
      <c r="V790" s="58" t="e">
        <f t="shared" si="137"/>
        <v>#DIV/0!</v>
      </c>
      <c r="W790" s="174"/>
    </row>
    <row r="791" spans="16:23" ht="16.95" customHeight="1" x14ac:dyDescent="0.35">
      <c r="P791" s="46">
        <v>9</v>
      </c>
      <c r="Q791" s="65" t="s">
        <v>26</v>
      </c>
      <c r="R791" s="55">
        <f>'Specs and Initial PMs'!D703</f>
        <v>0</v>
      </c>
      <c r="S791" s="5">
        <f t="shared" si="139"/>
        <v>0</v>
      </c>
      <c r="T791" s="65"/>
      <c r="U791" s="58" t="e">
        <f t="shared" si="138"/>
        <v>#DIV/0!</v>
      </c>
      <c r="V791" s="58" t="e">
        <f t="shared" si="137"/>
        <v>#DIV/0!</v>
      </c>
      <c r="W791" s="174"/>
    </row>
    <row r="792" spans="16:23" ht="16.95" customHeight="1" x14ac:dyDescent="0.35">
      <c r="P792" s="46">
        <v>9</v>
      </c>
      <c r="Q792" s="65" t="s">
        <v>27</v>
      </c>
      <c r="R792" s="55">
        <f>'Specs and Initial PMs'!D704</f>
        <v>0</v>
      </c>
      <c r="S792" s="5">
        <f t="shared" si="139"/>
        <v>0</v>
      </c>
      <c r="T792" s="65"/>
      <c r="U792" s="58" t="e">
        <f t="shared" si="138"/>
        <v>#DIV/0!</v>
      </c>
      <c r="V792" s="58" t="e">
        <f t="shared" si="137"/>
        <v>#DIV/0!</v>
      </c>
      <c r="W792" s="174"/>
    </row>
    <row r="793" spans="16:23" ht="16.95" customHeight="1" x14ac:dyDescent="0.35">
      <c r="P793" s="46">
        <v>9</v>
      </c>
      <c r="Q793" s="65" t="s">
        <v>28</v>
      </c>
      <c r="R793" s="55">
        <f>'Specs and Initial PMs'!D705</f>
        <v>0</v>
      </c>
      <c r="S793" s="5">
        <f t="shared" si="139"/>
        <v>0</v>
      </c>
      <c r="T793" s="65"/>
      <c r="U793" s="58" t="e">
        <f t="shared" si="138"/>
        <v>#DIV/0!</v>
      </c>
      <c r="V793" s="58" t="e">
        <f t="shared" si="137"/>
        <v>#DIV/0!</v>
      </c>
      <c r="W793" s="174"/>
    </row>
    <row r="794" spans="16:23" ht="16.95" customHeight="1" x14ac:dyDescent="0.35">
      <c r="P794" s="46">
        <v>9</v>
      </c>
      <c r="Q794" s="65" t="s">
        <v>29</v>
      </c>
      <c r="R794" s="55">
        <f>'Specs and Initial PMs'!D706</f>
        <v>0</v>
      </c>
      <c r="S794" s="5">
        <f t="shared" si="139"/>
        <v>0</v>
      </c>
      <c r="T794" s="65"/>
      <c r="U794" s="58" t="e">
        <f t="shared" si="138"/>
        <v>#DIV/0!</v>
      </c>
      <c r="V794" s="58" t="e">
        <f t="shared" si="137"/>
        <v>#DIV/0!</v>
      </c>
      <c r="W794" s="174"/>
    </row>
    <row r="795" spans="16:23" ht="16.95" customHeight="1" x14ac:dyDescent="0.35">
      <c r="P795" s="46">
        <v>9</v>
      </c>
      <c r="Q795" s="65" t="s">
        <v>30</v>
      </c>
      <c r="R795" s="55">
        <f>'Specs and Initial PMs'!D707</f>
        <v>0</v>
      </c>
      <c r="S795" s="5">
        <f t="shared" si="139"/>
        <v>0</v>
      </c>
      <c r="T795" s="65"/>
      <c r="U795" s="58" t="e">
        <f t="shared" si="138"/>
        <v>#DIV/0!</v>
      </c>
      <c r="V795" s="58" t="e">
        <f t="shared" si="137"/>
        <v>#DIV/0!</v>
      </c>
      <c r="W795" s="174"/>
    </row>
    <row r="796" spans="16:23" ht="16.95" customHeight="1" x14ac:dyDescent="0.35">
      <c r="P796" s="46">
        <v>9</v>
      </c>
      <c r="Q796" s="65" t="s">
        <v>31</v>
      </c>
      <c r="R796" s="55">
        <f>'Specs and Initial PMs'!D708</f>
        <v>0</v>
      </c>
      <c r="S796" s="5">
        <f t="shared" si="139"/>
        <v>0</v>
      </c>
      <c r="T796" s="65"/>
      <c r="U796" s="58" t="e">
        <f t="shared" si="138"/>
        <v>#DIV/0!</v>
      </c>
      <c r="V796" s="58" t="e">
        <f t="shared" si="137"/>
        <v>#DIV/0!</v>
      </c>
      <c r="W796" s="174"/>
    </row>
    <row r="797" spans="16:23" ht="16.95" customHeight="1" x14ac:dyDescent="0.35">
      <c r="P797" s="46">
        <v>9</v>
      </c>
      <c r="Q797" s="65" t="s">
        <v>32</v>
      </c>
      <c r="R797" s="55">
        <f>'Specs and Initial PMs'!D709</f>
        <v>0</v>
      </c>
      <c r="S797" s="5">
        <f t="shared" si="139"/>
        <v>0</v>
      </c>
      <c r="T797" s="65"/>
      <c r="U797" s="58" t="e">
        <f t="shared" si="138"/>
        <v>#DIV/0!</v>
      </c>
      <c r="V797" s="58" t="e">
        <f t="shared" si="137"/>
        <v>#DIV/0!</v>
      </c>
      <c r="W797" s="174"/>
    </row>
    <row r="798" spans="16:23" ht="16.95" customHeight="1" x14ac:dyDescent="0.35">
      <c r="P798" s="46">
        <v>9</v>
      </c>
      <c r="Q798" s="65" t="s">
        <v>33</v>
      </c>
      <c r="R798" s="55">
        <f>'Specs and Initial PMs'!D710</f>
        <v>0</v>
      </c>
      <c r="S798" s="5">
        <f t="shared" ref="S798:S805" si="140">IF(ISTEXT(E98),$F$5,IF(E98&gt;$F$5,$F$5,E98))</f>
        <v>0</v>
      </c>
      <c r="T798" s="65"/>
      <c r="U798" s="58" t="e">
        <f t="shared" si="138"/>
        <v>#DIV/0!</v>
      </c>
      <c r="V798" s="58" t="e">
        <f t="shared" si="137"/>
        <v>#DIV/0!</v>
      </c>
      <c r="W798" s="174"/>
    </row>
    <row r="799" spans="16:23" ht="16.95" customHeight="1" x14ac:dyDescent="0.35">
      <c r="P799" s="46">
        <v>9</v>
      </c>
      <c r="Q799" s="65" t="s">
        <v>34</v>
      </c>
      <c r="R799" s="55">
        <f>'Specs and Initial PMs'!D711</f>
        <v>0</v>
      </c>
      <c r="S799" s="5">
        <f t="shared" si="140"/>
        <v>0</v>
      </c>
      <c r="T799" s="65"/>
      <c r="U799" s="58" t="e">
        <f t="shared" si="138"/>
        <v>#DIV/0!</v>
      </c>
      <c r="V799" s="58" t="e">
        <f t="shared" si="137"/>
        <v>#DIV/0!</v>
      </c>
      <c r="W799" s="174"/>
    </row>
    <row r="800" spans="16:23" ht="16.95" customHeight="1" x14ac:dyDescent="0.35">
      <c r="P800" s="46">
        <v>9</v>
      </c>
      <c r="Q800" s="65" t="s">
        <v>35</v>
      </c>
      <c r="R800" s="55">
        <f>'Specs and Initial PMs'!D712</f>
        <v>0</v>
      </c>
      <c r="S800" s="5">
        <f t="shared" si="140"/>
        <v>0</v>
      </c>
      <c r="T800" s="65"/>
      <c r="U800" s="58" t="e">
        <f t="shared" si="138"/>
        <v>#DIV/0!</v>
      </c>
      <c r="V800" s="58" t="e">
        <f t="shared" si="137"/>
        <v>#DIV/0!</v>
      </c>
      <c r="W800" s="174"/>
    </row>
    <row r="801" spans="16:23" ht="16.95" customHeight="1" x14ac:dyDescent="0.35">
      <c r="P801" s="46">
        <v>9</v>
      </c>
      <c r="Q801" s="65" t="s">
        <v>36</v>
      </c>
      <c r="R801" s="55">
        <f>'Specs and Initial PMs'!D713</f>
        <v>0</v>
      </c>
      <c r="S801" s="5">
        <f t="shared" si="140"/>
        <v>0</v>
      </c>
      <c r="T801" s="65"/>
      <c r="U801" s="58" t="e">
        <f t="shared" si="138"/>
        <v>#DIV/0!</v>
      </c>
      <c r="V801" s="58" t="e">
        <f t="shared" si="137"/>
        <v>#DIV/0!</v>
      </c>
      <c r="W801" s="174"/>
    </row>
    <row r="802" spans="16:23" ht="16.95" customHeight="1" x14ac:dyDescent="0.35">
      <c r="P802" s="46">
        <v>9</v>
      </c>
      <c r="Q802" s="65" t="s">
        <v>37</v>
      </c>
      <c r="R802" s="55">
        <f>'Specs and Initial PMs'!D714</f>
        <v>0</v>
      </c>
      <c r="S802" s="5">
        <f t="shared" si="140"/>
        <v>0</v>
      </c>
      <c r="T802" s="65"/>
      <c r="U802" s="58" t="e">
        <f t="shared" si="138"/>
        <v>#DIV/0!</v>
      </c>
      <c r="V802" s="58" t="e">
        <f t="shared" si="137"/>
        <v>#DIV/0!</v>
      </c>
      <c r="W802" s="174"/>
    </row>
    <row r="803" spans="16:23" ht="16.95" customHeight="1" x14ac:dyDescent="0.35">
      <c r="P803" s="46">
        <v>9</v>
      </c>
      <c r="Q803" s="65" t="s">
        <v>38</v>
      </c>
      <c r="R803" s="55">
        <f>'Specs and Initial PMs'!D715</f>
        <v>0</v>
      </c>
      <c r="S803" s="5">
        <f t="shared" si="140"/>
        <v>0</v>
      </c>
      <c r="T803" s="65"/>
      <c r="U803" s="58" t="e">
        <f t="shared" si="138"/>
        <v>#DIV/0!</v>
      </c>
      <c r="V803" s="58" t="e">
        <f t="shared" si="137"/>
        <v>#DIV/0!</v>
      </c>
      <c r="W803" s="174"/>
    </row>
    <row r="804" spans="16:23" ht="16.95" customHeight="1" x14ac:dyDescent="0.35">
      <c r="P804" s="46">
        <v>9</v>
      </c>
      <c r="Q804" s="65" t="s">
        <v>39</v>
      </c>
      <c r="R804" s="55">
        <f>'Specs and Initial PMs'!D716</f>
        <v>0</v>
      </c>
      <c r="S804" s="5">
        <f t="shared" si="140"/>
        <v>0</v>
      </c>
      <c r="T804" s="65"/>
      <c r="U804" s="58" t="e">
        <f t="shared" si="138"/>
        <v>#DIV/0!</v>
      </c>
      <c r="V804" s="58" t="e">
        <f t="shared" si="137"/>
        <v>#DIV/0!</v>
      </c>
      <c r="W804" s="174"/>
    </row>
    <row r="805" spans="16:23" ht="16.95" customHeight="1" x14ac:dyDescent="0.35">
      <c r="P805" s="46">
        <v>9</v>
      </c>
      <c r="Q805" s="65" t="s">
        <v>40</v>
      </c>
      <c r="R805" s="55">
        <f>'Specs and Initial PMs'!D717</f>
        <v>0</v>
      </c>
      <c r="S805" s="5">
        <f t="shared" si="140"/>
        <v>0</v>
      </c>
      <c r="T805" s="65"/>
      <c r="U805" s="58" t="e">
        <f t="shared" si="138"/>
        <v>#DIV/0!</v>
      </c>
      <c r="V805" s="58" t="e">
        <f t="shared" si="137"/>
        <v>#DIV/0!</v>
      </c>
      <c r="W805" s="174"/>
    </row>
    <row r="806" spans="16:23" ht="16.95" customHeight="1" x14ac:dyDescent="0.35">
      <c r="P806" s="46">
        <v>9</v>
      </c>
      <c r="Q806" s="65" t="s">
        <v>41</v>
      </c>
      <c r="R806" s="55">
        <f>'Specs and Initial PMs'!D718</f>
        <v>0</v>
      </c>
      <c r="S806" s="5">
        <f t="shared" ref="S806:S813" si="141">IF(ISTEXT(F98),$F$5,IF(F98&gt;$F$5,$F$5,F98))</f>
        <v>0</v>
      </c>
      <c r="T806" s="65"/>
      <c r="U806" s="58" t="e">
        <f t="shared" si="138"/>
        <v>#DIV/0!</v>
      </c>
      <c r="V806" s="58" t="e">
        <f t="shared" si="137"/>
        <v>#DIV/0!</v>
      </c>
      <c r="W806" s="174"/>
    </row>
    <row r="807" spans="16:23" ht="16.95" customHeight="1" x14ac:dyDescent="0.35">
      <c r="P807" s="46">
        <v>9</v>
      </c>
      <c r="Q807" s="65" t="s">
        <v>42</v>
      </c>
      <c r="R807" s="55">
        <f>'Specs and Initial PMs'!D719</f>
        <v>0</v>
      </c>
      <c r="S807" s="5">
        <f t="shared" si="141"/>
        <v>0</v>
      </c>
      <c r="T807" s="65"/>
      <c r="U807" s="58" t="e">
        <f t="shared" si="138"/>
        <v>#DIV/0!</v>
      </c>
      <c r="V807" s="58" t="e">
        <f t="shared" si="137"/>
        <v>#DIV/0!</v>
      </c>
      <c r="W807" s="174"/>
    </row>
    <row r="808" spans="16:23" ht="16.95" customHeight="1" x14ac:dyDescent="0.35">
      <c r="P808" s="46">
        <v>9</v>
      </c>
      <c r="Q808" s="65" t="s">
        <v>43</v>
      </c>
      <c r="R808" s="55">
        <f>'Specs and Initial PMs'!D720</f>
        <v>0</v>
      </c>
      <c r="S808" s="5">
        <f t="shared" si="141"/>
        <v>0</v>
      </c>
      <c r="T808" s="65"/>
      <c r="U808" s="58" t="e">
        <f t="shared" si="138"/>
        <v>#DIV/0!</v>
      </c>
      <c r="V808" s="58" t="e">
        <f t="shared" si="137"/>
        <v>#DIV/0!</v>
      </c>
      <c r="W808" s="174"/>
    </row>
    <row r="809" spans="16:23" ht="16.95" customHeight="1" x14ac:dyDescent="0.35">
      <c r="P809" s="46">
        <v>9</v>
      </c>
      <c r="Q809" s="65" t="s">
        <v>44</v>
      </c>
      <c r="R809" s="55">
        <f>'Specs and Initial PMs'!D721</f>
        <v>0</v>
      </c>
      <c r="S809" s="5">
        <f t="shared" si="141"/>
        <v>0</v>
      </c>
      <c r="T809" s="65"/>
      <c r="U809" s="58" t="e">
        <f t="shared" si="138"/>
        <v>#DIV/0!</v>
      </c>
      <c r="V809" s="58" t="e">
        <f t="shared" si="137"/>
        <v>#DIV/0!</v>
      </c>
      <c r="W809" s="174"/>
    </row>
    <row r="810" spans="16:23" ht="16.95" customHeight="1" x14ac:dyDescent="0.35">
      <c r="P810" s="46">
        <v>9</v>
      </c>
      <c r="Q810" s="65" t="s">
        <v>45</v>
      </c>
      <c r="R810" s="55">
        <f>'Specs and Initial PMs'!D722</f>
        <v>0</v>
      </c>
      <c r="S810" s="5">
        <f t="shared" si="141"/>
        <v>0</v>
      </c>
      <c r="T810" s="65"/>
      <c r="U810" s="58" t="e">
        <f t="shared" si="138"/>
        <v>#DIV/0!</v>
      </c>
      <c r="V810" s="58" t="e">
        <f t="shared" si="137"/>
        <v>#DIV/0!</v>
      </c>
      <c r="W810" s="174"/>
    </row>
    <row r="811" spans="16:23" ht="16.95" customHeight="1" x14ac:dyDescent="0.35">
      <c r="P811" s="46">
        <v>9</v>
      </c>
      <c r="Q811" s="65" t="s">
        <v>46</v>
      </c>
      <c r="R811" s="55">
        <f>'Specs and Initial PMs'!D723</f>
        <v>0</v>
      </c>
      <c r="S811" s="5">
        <f t="shared" si="141"/>
        <v>0</v>
      </c>
      <c r="T811" s="65"/>
      <c r="U811" s="58" t="e">
        <f t="shared" si="138"/>
        <v>#DIV/0!</v>
      </c>
      <c r="V811" s="58" t="e">
        <f t="shared" si="137"/>
        <v>#DIV/0!</v>
      </c>
      <c r="W811" s="174"/>
    </row>
    <row r="812" spans="16:23" ht="16.95" customHeight="1" x14ac:dyDescent="0.35">
      <c r="P812" s="46">
        <v>9</v>
      </c>
      <c r="Q812" s="65" t="s">
        <v>47</v>
      </c>
      <c r="R812" s="55">
        <f>'Specs and Initial PMs'!D724</f>
        <v>0</v>
      </c>
      <c r="S812" s="5">
        <f t="shared" si="141"/>
        <v>0</v>
      </c>
      <c r="T812" s="65"/>
      <c r="U812" s="58" t="e">
        <f t="shared" si="138"/>
        <v>#DIV/0!</v>
      </c>
      <c r="V812" s="58" t="e">
        <f t="shared" si="137"/>
        <v>#DIV/0!</v>
      </c>
      <c r="W812" s="174"/>
    </row>
    <row r="813" spans="16:23" ht="16.95" customHeight="1" x14ac:dyDescent="0.35">
      <c r="P813" s="46">
        <v>9</v>
      </c>
      <c r="Q813" s="65" t="s">
        <v>48</v>
      </c>
      <c r="R813" s="55">
        <f>'Specs and Initial PMs'!D725</f>
        <v>0</v>
      </c>
      <c r="S813" s="5">
        <f t="shared" si="141"/>
        <v>0</v>
      </c>
      <c r="T813" s="65"/>
      <c r="U813" s="58" t="e">
        <f t="shared" si="138"/>
        <v>#DIV/0!</v>
      </c>
      <c r="V813" s="58" t="e">
        <f t="shared" si="137"/>
        <v>#DIV/0!</v>
      </c>
      <c r="W813" s="174"/>
    </row>
    <row r="814" spans="16:23" ht="16.95" customHeight="1" x14ac:dyDescent="0.35">
      <c r="P814" s="46">
        <v>9</v>
      </c>
      <c r="Q814" s="65" t="s">
        <v>49</v>
      </c>
      <c r="R814" s="55">
        <f>'Specs and Initial PMs'!D726</f>
        <v>0</v>
      </c>
      <c r="S814" s="5">
        <f t="shared" ref="S814:S821" si="142">IF(ISTEXT(G98),$F$5,IF(G98&gt;$F$5,$F$5,G98))</f>
        <v>0</v>
      </c>
      <c r="T814" s="65"/>
      <c r="U814" s="58" t="e">
        <f t="shared" si="138"/>
        <v>#DIV/0!</v>
      </c>
      <c r="V814" s="58" t="e">
        <f t="shared" si="137"/>
        <v>#DIV/0!</v>
      </c>
      <c r="W814" s="174"/>
    </row>
    <row r="815" spans="16:23" ht="16.95" customHeight="1" x14ac:dyDescent="0.35">
      <c r="P815" s="46">
        <v>9</v>
      </c>
      <c r="Q815" s="65" t="s">
        <v>50</v>
      </c>
      <c r="R815" s="55">
        <f>'Specs and Initial PMs'!D727</f>
        <v>0</v>
      </c>
      <c r="S815" s="5">
        <f t="shared" si="142"/>
        <v>0</v>
      </c>
      <c r="T815" s="65"/>
      <c r="U815" s="58" t="e">
        <f t="shared" si="138"/>
        <v>#DIV/0!</v>
      </c>
      <c r="V815" s="58" t="e">
        <f t="shared" si="137"/>
        <v>#DIV/0!</v>
      </c>
      <c r="W815" s="174"/>
    </row>
    <row r="816" spans="16:23" ht="16.95" customHeight="1" x14ac:dyDescent="0.35">
      <c r="P816" s="46">
        <v>9</v>
      </c>
      <c r="Q816" s="65" t="s">
        <v>51</v>
      </c>
      <c r="R816" s="55">
        <f>'Specs and Initial PMs'!D728</f>
        <v>0</v>
      </c>
      <c r="S816" s="5">
        <f t="shared" si="142"/>
        <v>0</v>
      </c>
      <c r="T816" s="65"/>
      <c r="U816" s="58" t="e">
        <f t="shared" si="138"/>
        <v>#DIV/0!</v>
      </c>
      <c r="V816" s="58" t="e">
        <f t="shared" si="137"/>
        <v>#DIV/0!</v>
      </c>
      <c r="W816" s="174"/>
    </row>
    <row r="817" spans="16:23" ht="16.95" customHeight="1" x14ac:dyDescent="0.35">
      <c r="P817" s="46">
        <v>9</v>
      </c>
      <c r="Q817" s="65" t="s">
        <v>52</v>
      </c>
      <c r="R817" s="55">
        <f>'Specs and Initial PMs'!D729</f>
        <v>0</v>
      </c>
      <c r="S817" s="5">
        <f t="shared" si="142"/>
        <v>0</v>
      </c>
      <c r="T817" s="65"/>
      <c r="U817" s="58" t="e">
        <f t="shared" si="138"/>
        <v>#DIV/0!</v>
      </c>
      <c r="V817" s="58" t="e">
        <f t="shared" si="137"/>
        <v>#DIV/0!</v>
      </c>
      <c r="W817" s="174"/>
    </row>
    <row r="818" spans="16:23" ht="16.95" customHeight="1" x14ac:dyDescent="0.35">
      <c r="P818" s="46">
        <v>9</v>
      </c>
      <c r="Q818" s="65" t="s">
        <v>53</v>
      </c>
      <c r="R818" s="55">
        <f>'Specs and Initial PMs'!D730</f>
        <v>0</v>
      </c>
      <c r="S818" s="5">
        <f t="shared" si="142"/>
        <v>0</v>
      </c>
      <c r="T818" s="65"/>
      <c r="U818" s="58" t="e">
        <f t="shared" si="138"/>
        <v>#DIV/0!</v>
      </c>
      <c r="V818" s="58" t="e">
        <f t="shared" si="137"/>
        <v>#DIV/0!</v>
      </c>
      <c r="W818" s="174"/>
    </row>
    <row r="819" spans="16:23" ht="16.95" customHeight="1" x14ac:dyDescent="0.35">
      <c r="P819" s="46">
        <v>9</v>
      </c>
      <c r="Q819" s="65" t="s">
        <v>54</v>
      </c>
      <c r="R819" s="55">
        <f>'Specs and Initial PMs'!D731</f>
        <v>0</v>
      </c>
      <c r="S819" s="5">
        <f t="shared" si="142"/>
        <v>0</v>
      </c>
      <c r="T819" s="65"/>
      <c r="U819" s="58" t="e">
        <f t="shared" si="138"/>
        <v>#DIV/0!</v>
      </c>
      <c r="V819" s="58" t="e">
        <f t="shared" si="137"/>
        <v>#DIV/0!</v>
      </c>
      <c r="W819" s="174"/>
    </row>
    <row r="820" spans="16:23" ht="16.95" customHeight="1" x14ac:dyDescent="0.35">
      <c r="P820" s="46">
        <v>9</v>
      </c>
      <c r="Q820" s="65" t="s">
        <v>55</v>
      </c>
      <c r="R820" s="55">
        <f>'Specs and Initial PMs'!D732</f>
        <v>0</v>
      </c>
      <c r="S820" s="5">
        <f t="shared" si="142"/>
        <v>0</v>
      </c>
      <c r="T820" s="65"/>
      <c r="U820" s="58" t="e">
        <f t="shared" si="138"/>
        <v>#DIV/0!</v>
      </c>
      <c r="V820" s="58" t="e">
        <f t="shared" si="137"/>
        <v>#DIV/0!</v>
      </c>
      <c r="W820" s="174"/>
    </row>
    <row r="821" spans="16:23" ht="16.95" customHeight="1" x14ac:dyDescent="0.35">
      <c r="P821" s="46">
        <v>9</v>
      </c>
      <c r="Q821" s="65" t="s">
        <v>56</v>
      </c>
      <c r="R821" s="55">
        <f>'Specs and Initial PMs'!D733</f>
        <v>0</v>
      </c>
      <c r="S821" s="5">
        <f t="shared" si="142"/>
        <v>0</v>
      </c>
      <c r="T821" s="65"/>
      <c r="U821" s="58" t="e">
        <f t="shared" si="138"/>
        <v>#DIV/0!</v>
      </c>
      <c r="V821" s="58" t="e">
        <f t="shared" si="137"/>
        <v>#DIV/0!</v>
      </c>
      <c r="W821" s="174"/>
    </row>
    <row r="822" spans="16:23" ht="16.95" customHeight="1" x14ac:dyDescent="0.35">
      <c r="P822" s="46">
        <v>9</v>
      </c>
      <c r="Q822" s="65" t="s">
        <v>57</v>
      </c>
      <c r="R822" s="55">
        <f>'Specs and Initial PMs'!D734</f>
        <v>0</v>
      </c>
      <c r="S822" s="5">
        <f t="shared" ref="S822:S829" si="143">IF(ISTEXT(H98),$F$5,IF(H98&gt;$F$5,$F$5,H98))</f>
        <v>0</v>
      </c>
      <c r="T822" s="65"/>
      <c r="U822" s="58" t="e">
        <f t="shared" si="138"/>
        <v>#DIV/0!</v>
      </c>
      <c r="V822" s="58" t="e">
        <f t="shared" si="137"/>
        <v>#DIV/0!</v>
      </c>
      <c r="W822" s="174"/>
    </row>
    <row r="823" spans="16:23" ht="16.95" customHeight="1" x14ac:dyDescent="0.35">
      <c r="P823" s="46">
        <v>9</v>
      </c>
      <c r="Q823" s="65" t="s">
        <v>58</v>
      </c>
      <c r="R823" s="55">
        <f>'Specs and Initial PMs'!D735</f>
        <v>0</v>
      </c>
      <c r="S823" s="5">
        <f t="shared" si="143"/>
        <v>0</v>
      </c>
      <c r="T823" s="65"/>
      <c r="U823" s="58" t="e">
        <f t="shared" si="138"/>
        <v>#DIV/0!</v>
      </c>
      <c r="V823" s="58" t="e">
        <f t="shared" si="137"/>
        <v>#DIV/0!</v>
      </c>
      <c r="W823" s="174"/>
    </row>
    <row r="824" spans="16:23" ht="16.95" customHeight="1" x14ac:dyDescent="0.35">
      <c r="P824" s="46">
        <v>9</v>
      </c>
      <c r="Q824" s="65" t="s">
        <v>59</v>
      </c>
      <c r="R824" s="55">
        <f>'Specs and Initial PMs'!D736</f>
        <v>0</v>
      </c>
      <c r="S824" s="5">
        <f t="shared" si="143"/>
        <v>0</v>
      </c>
      <c r="T824" s="65"/>
      <c r="U824" s="58" t="e">
        <f t="shared" si="138"/>
        <v>#DIV/0!</v>
      </c>
      <c r="V824" s="58" t="e">
        <f t="shared" si="137"/>
        <v>#DIV/0!</v>
      </c>
      <c r="W824" s="174"/>
    </row>
    <row r="825" spans="16:23" ht="16.95" customHeight="1" x14ac:dyDescent="0.35">
      <c r="P825" s="46">
        <v>9</v>
      </c>
      <c r="Q825" s="65" t="s">
        <v>60</v>
      </c>
      <c r="R825" s="55">
        <f>'Specs and Initial PMs'!D737</f>
        <v>0</v>
      </c>
      <c r="S825" s="5">
        <f t="shared" si="143"/>
        <v>0</v>
      </c>
      <c r="T825" s="65"/>
      <c r="U825" s="58" t="e">
        <f t="shared" si="138"/>
        <v>#DIV/0!</v>
      </c>
      <c r="V825" s="58" t="e">
        <f t="shared" si="137"/>
        <v>#DIV/0!</v>
      </c>
      <c r="W825" s="174"/>
    </row>
    <row r="826" spans="16:23" ht="16.95" customHeight="1" x14ac:dyDescent="0.35">
      <c r="P826" s="46">
        <v>9</v>
      </c>
      <c r="Q826" s="65" t="s">
        <v>61</v>
      </c>
      <c r="R826" s="55">
        <f>'Specs and Initial PMs'!D738</f>
        <v>0</v>
      </c>
      <c r="S826" s="5">
        <f t="shared" si="143"/>
        <v>0</v>
      </c>
      <c r="T826" s="65"/>
      <c r="U826" s="58" t="e">
        <f t="shared" si="138"/>
        <v>#DIV/0!</v>
      </c>
      <c r="V826" s="58" t="e">
        <f t="shared" si="137"/>
        <v>#DIV/0!</v>
      </c>
      <c r="W826" s="174"/>
    </row>
    <row r="827" spans="16:23" ht="16.95" customHeight="1" x14ac:dyDescent="0.35">
      <c r="P827" s="46">
        <v>9</v>
      </c>
      <c r="Q827" s="65" t="s">
        <v>62</v>
      </c>
      <c r="R827" s="55">
        <f>'Specs and Initial PMs'!D739</f>
        <v>0</v>
      </c>
      <c r="S827" s="5">
        <f t="shared" si="143"/>
        <v>0</v>
      </c>
      <c r="T827" s="65"/>
      <c r="U827" s="58" t="e">
        <f t="shared" si="138"/>
        <v>#DIV/0!</v>
      </c>
      <c r="V827" s="58" t="e">
        <f t="shared" si="137"/>
        <v>#DIV/0!</v>
      </c>
      <c r="W827" s="174"/>
    </row>
    <row r="828" spans="16:23" ht="16.95" customHeight="1" x14ac:dyDescent="0.35">
      <c r="P828" s="46">
        <v>9</v>
      </c>
      <c r="Q828" s="65" t="s">
        <v>63</v>
      </c>
      <c r="R828" s="55">
        <f>'Specs and Initial PMs'!D740</f>
        <v>0</v>
      </c>
      <c r="S828" s="5">
        <f t="shared" si="143"/>
        <v>0</v>
      </c>
      <c r="T828" s="65"/>
      <c r="U828" s="58" t="e">
        <f t="shared" si="138"/>
        <v>#DIV/0!</v>
      </c>
      <c r="V828" s="58" t="e">
        <f t="shared" si="137"/>
        <v>#DIV/0!</v>
      </c>
      <c r="W828" s="174"/>
    </row>
    <row r="829" spans="16:23" ht="16.95" customHeight="1" x14ac:dyDescent="0.35">
      <c r="P829" s="46">
        <v>9</v>
      </c>
      <c r="Q829" s="65" t="s">
        <v>64</v>
      </c>
      <c r="R829" s="55">
        <f>'Specs and Initial PMs'!D741</f>
        <v>0</v>
      </c>
      <c r="S829" s="5">
        <f t="shared" si="143"/>
        <v>0</v>
      </c>
      <c r="T829" s="65"/>
      <c r="U829" s="58" t="e">
        <f t="shared" si="138"/>
        <v>#DIV/0!</v>
      </c>
      <c r="V829" s="58" t="e">
        <f t="shared" si="137"/>
        <v>#DIV/0!</v>
      </c>
      <c r="W829" s="174"/>
    </row>
    <row r="830" spans="16:23" ht="16.95" customHeight="1" x14ac:dyDescent="0.35">
      <c r="P830" s="46">
        <v>9</v>
      </c>
      <c r="Q830" s="65" t="s">
        <v>65</v>
      </c>
      <c r="R830" s="55">
        <f>'Specs and Initial PMs'!D742</f>
        <v>0</v>
      </c>
      <c r="S830" s="5">
        <f t="shared" ref="S830:S837" si="144">IF(ISTEXT(I98),$F$5,IF(I98&gt;$F$5,$F$5,I98))</f>
        <v>0</v>
      </c>
      <c r="T830" s="65"/>
      <c r="U830" s="58" t="e">
        <f t="shared" si="138"/>
        <v>#DIV/0!</v>
      </c>
      <c r="V830" s="58" t="e">
        <f t="shared" si="137"/>
        <v>#DIV/0!</v>
      </c>
      <c r="W830" s="174"/>
    </row>
    <row r="831" spans="16:23" ht="16.95" customHeight="1" x14ac:dyDescent="0.35">
      <c r="P831" s="46">
        <v>9</v>
      </c>
      <c r="Q831" s="65" t="s">
        <v>66</v>
      </c>
      <c r="R831" s="55">
        <f>'Specs and Initial PMs'!D743</f>
        <v>0</v>
      </c>
      <c r="S831" s="5">
        <f t="shared" si="144"/>
        <v>0</v>
      </c>
      <c r="T831" s="65"/>
      <c r="U831" s="58" t="e">
        <f t="shared" si="138"/>
        <v>#DIV/0!</v>
      </c>
      <c r="V831" s="58" t="e">
        <f t="shared" si="137"/>
        <v>#DIV/0!</v>
      </c>
      <c r="W831" s="174"/>
    </row>
    <row r="832" spans="16:23" ht="16.95" customHeight="1" x14ac:dyDescent="0.35">
      <c r="P832" s="46">
        <v>9</v>
      </c>
      <c r="Q832" s="65" t="s">
        <v>67</v>
      </c>
      <c r="R832" s="55">
        <f>'Specs and Initial PMs'!D744</f>
        <v>0</v>
      </c>
      <c r="S832" s="5">
        <f t="shared" si="144"/>
        <v>0</v>
      </c>
      <c r="T832" s="65"/>
      <c r="U832" s="58" t="e">
        <f t="shared" si="138"/>
        <v>#DIV/0!</v>
      </c>
      <c r="V832" s="58" t="e">
        <f t="shared" si="137"/>
        <v>#DIV/0!</v>
      </c>
      <c r="W832" s="174"/>
    </row>
    <row r="833" spans="16:23" ht="16.95" customHeight="1" x14ac:dyDescent="0.35">
      <c r="P833" s="46">
        <v>9</v>
      </c>
      <c r="Q833" s="65" t="s">
        <v>68</v>
      </c>
      <c r="R833" s="55">
        <f>'Specs and Initial PMs'!D745</f>
        <v>0</v>
      </c>
      <c r="S833" s="5">
        <f t="shared" si="144"/>
        <v>0</v>
      </c>
      <c r="T833" s="65"/>
      <c r="U833" s="58" t="e">
        <f t="shared" si="138"/>
        <v>#DIV/0!</v>
      </c>
      <c r="V833" s="58" t="e">
        <f t="shared" si="137"/>
        <v>#DIV/0!</v>
      </c>
      <c r="W833" s="174"/>
    </row>
    <row r="834" spans="16:23" ht="16.95" customHeight="1" x14ac:dyDescent="0.35">
      <c r="P834" s="46">
        <v>9</v>
      </c>
      <c r="Q834" s="65" t="s">
        <v>69</v>
      </c>
      <c r="R834" s="55">
        <f>'Specs and Initial PMs'!D746</f>
        <v>0</v>
      </c>
      <c r="S834" s="5">
        <f t="shared" si="144"/>
        <v>0</v>
      </c>
      <c r="T834" s="65"/>
      <c r="U834" s="58" t="e">
        <f t="shared" si="138"/>
        <v>#DIV/0!</v>
      </c>
      <c r="V834" s="58" t="e">
        <f t="shared" si="137"/>
        <v>#DIV/0!</v>
      </c>
      <c r="W834" s="174"/>
    </row>
    <row r="835" spans="16:23" ht="16.95" customHeight="1" x14ac:dyDescent="0.35">
      <c r="P835" s="46">
        <v>9</v>
      </c>
      <c r="Q835" s="65" t="s">
        <v>70</v>
      </c>
      <c r="R835" s="55">
        <f>'Specs and Initial PMs'!D747</f>
        <v>0</v>
      </c>
      <c r="S835" s="5">
        <f t="shared" si="144"/>
        <v>0</v>
      </c>
      <c r="T835" s="65"/>
      <c r="U835" s="58" t="e">
        <f t="shared" si="138"/>
        <v>#DIV/0!</v>
      </c>
      <c r="V835" s="58" t="e">
        <f t="shared" si="137"/>
        <v>#DIV/0!</v>
      </c>
      <c r="W835" s="174"/>
    </row>
    <row r="836" spans="16:23" ht="16.95" customHeight="1" x14ac:dyDescent="0.35">
      <c r="P836" s="46">
        <v>9</v>
      </c>
      <c r="Q836" s="65" t="s">
        <v>71</v>
      </c>
      <c r="R836" s="55">
        <f>'Specs and Initial PMs'!D748</f>
        <v>0</v>
      </c>
      <c r="S836" s="5">
        <f t="shared" si="144"/>
        <v>0</v>
      </c>
      <c r="T836" s="65"/>
      <c r="U836" s="58" t="e">
        <f t="shared" si="138"/>
        <v>#DIV/0!</v>
      </c>
      <c r="V836" s="58" t="e">
        <f t="shared" si="137"/>
        <v>#DIV/0!</v>
      </c>
      <c r="W836" s="174"/>
    </row>
    <row r="837" spans="16:23" ht="16.95" customHeight="1" x14ac:dyDescent="0.35">
      <c r="P837" s="46">
        <v>9</v>
      </c>
      <c r="Q837" s="65" t="s">
        <v>72</v>
      </c>
      <c r="R837" s="55">
        <f>'Specs and Initial PMs'!D749</f>
        <v>0</v>
      </c>
      <c r="S837" s="5">
        <f t="shared" si="144"/>
        <v>0</v>
      </c>
      <c r="T837" s="65"/>
      <c r="U837" s="58" t="e">
        <f t="shared" si="138"/>
        <v>#DIV/0!</v>
      </c>
      <c r="V837" s="58" t="e">
        <f t="shared" si="137"/>
        <v>#DIV/0!</v>
      </c>
      <c r="W837" s="174"/>
    </row>
    <row r="838" spans="16:23" ht="16.95" customHeight="1" x14ac:dyDescent="0.35">
      <c r="P838" s="46">
        <v>9</v>
      </c>
      <c r="Q838" s="65" t="s">
        <v>73</v>
      </c>
      <c r="R838" s="55">
        <f>'Specs and Initial PMs'!D750</f>
        <v>0</v>
      </c>
      <c r="S838" s="5">
        <f t="shared" ref="S838:S845" si="145">IF(ISTEXT(J98),$F$5,IF(J98&gt;$F$5,$F$5,J98))</f>
        <v>0</v>
      </c>
      <c r="T838" s="65"/>
      <c r="U838" s="58" t="e">
        <f t="shared" si="138"/>
        <v>#DIV/0!</v>
      </c>
      <c r="V838" s="58" t="e">
        <f t="shared" si="137"/>
        <v>#DIV/0!</v>
      </c>
      <c r="W838" s="174"/>
    </row>
    <row r="839" spans="16:23" ht="16.95" customHeight="1" x14ac:dyDescent="0.35">
      <c r="P839" s="46">
        <v>9</v>
      </c>
      <c r="Q839" s="65" t="s">
        <v>74</v>
      </c>
      <c r="R839" s="55">
        <f>'Specs and Initial PMs'!D751</f>
        <v>0</v>
      </c>
      <c r="S839" s="5">
        <f t="shared" si="145"/>
        <v>0</v>
      </c>
      <c r="T839" s="65"/>
      <c r="U839" s="58" t="e">
        <f t="shared" si="138"/>
        <v>#DIV/0!</v>
      </c>
      <c r="V839" s="58" t="e">
        <f t="shared" si="137"/>
        <v>#DIV/0!</v>
      </c>
      <c r="W839" s="174"/>
    </row>
    <row r="840" spans="16:23" ht="16.95" customHeight="1" x14ac:dyDescent="0.35">
      <c r="P840" s="46">
        <v>9</v>
      </c>
      <c r="Q840" s="65" t="s">
        <v>75</v>
      </c>
      <c r="R840" s="55">
        <f>'Specs and Initial PMs'!D752</f>
        <v>0</v>
      </c>
      <c r="S840" s="5">
        <f t="shared" si="145"/>
        <v>0</v>
      </c>
      <c r="T840" s="65"/>
      <c r="U840" s="58" t="e">
        <f t="shared" si="138"/>
        <v>#DIV/0!</v>
      </c>
      <c r="V840" s="58" t="e">
        <f t="shared" si="137"/>
        <v>#DIV/0!</v>
      </c>
      <c r="W840" s="174"/>
    </row>
    <row r="841" spans="16:23" ht="16.95" customHeight="1" x14ac:dyDescent="0.35">
      <c r="P841" s="46">
        <v>9</v>
      </c>
      <c r="Q841" s="65" t="s">
        <v>76</v>
      </c>
      <c r="R841" s="55">
        <f>'Specs and Initial PMs'!D753</f>
        <v>0</v>
      </c>
      <c r="S841" s="5">
        <f t="shared" si="145"/>
        <v>0</v>
      </c>
      <c r="T841" s="65"/>
      <c r="U841" s="58" t="e">
        <f t="shared" si="138"/>
        <v>#DIV/0!</v>
      </c>
      <c r="V841" s="58" t="e">
        <f t="shared" si="137"/>
        <v>#DIV/0!</v>
      </c>
      <c r="W841" s="174"/>
    </row>
    <row r="842" spans="16:23" ht="16.95" customHeight="1" x14ac:dyDescent="0.35">
      <c r="P842" s="46">
        <v>9</v>
      </c>
      <c r="Q842" s="65" t="s">
        <v>77</v>
      </c>
      <c r="R842" s="55">
        <f>'Specs and Initial PMs'!D754</f>
        <v>0</v>
      </c>
      <c r="S842" s="5">
        <f t="shared" si="145"/>
        <v>0</v>
      </c>
      <c r="T842" s="65"/>
      <c r="U842" s="58" t="e">
        <f t="shared" si="138"/>
        <v>#DIV/0!</v>
      </c>
      <c r="V842" s="58" t="e">
        <f t="shared" si="137"/>
        <v>#DIV/0!</v>
      </c>
      <c r="W842" s="174"/>
    </row>
    <row r="843" spans="16:23" ht="16.95" customHeight="1" x14ac:dyDescent="0.35">
      <c r="P843" s="46">
        <v>9</v>
      </c>
      <c r="Q843" s="65" t="s">
        <v>78</v>
      </c>
      <c r="R843" s="55">
        <f>'Specs and Initial PMs'!D755</f>
        <v>0</v>
      </c>
      <c r="S843" s="5">
        <f t="shared" si="145"/>
        <v>0</v>
      </c>
      <c r="T843" s="65"/>
      <c r="U843" s="58" t="e">
        <f t="shared" si="138"/>
        <v>#DIV/0!</v>
      </c>
      <c r="V843" s="58" t="e">
        <f t="shared" si="137"/>
        <v>#DIV/0!</v>
      </c>
      <c r="W843" s="174"/>
    </row>
    <row r="844" spans="16:23" ht="16.95" customHeight="1" x14ac:dyDescent="0.35">
      <c r="P844" s="46">
        <v>9</v>
      </c>
      <c r="Q844" s="65" t="s">
        <v>79</v>
      </c>
      <c r="R844" s="55">
        <f>'Specs and Initial PMs'!D756</f>
        <v>0</v>
      </c>
      <c r="S844" s="5">
        <f t="shared" si="145"/>
        <v>0</v>
      </c>
      <c r="T844" s="65"/>
      <c r="U844" s="58" t="e">
        <f t="shared" si="138"/>
        <v>#DIV/0!</v>
      </c>
      <c r="V844" s="58" t="e">
        <f t="shared" si="137"/>
        <v>#DIV/0!</v>
      </c>
      <c r="W844" s="174"/>
    </row>
    <row r="845" spans="16:23" ht="16.95" customHeight="1" x14ac:dyDescent="0.35">
      <c r="P845" s="46">
        <v>9</v>
      </c>
      <c r="Q845" s="65" t="s">
        <v>80</v>
      </c>
      <c r="R845" s="55">
        <f>'Specs and Initial PMs'!D757</f>
        <v>0</v>
      </c>
      <c r="S845" s="5">
        <f t="shared" si="145"/>
        <v>0</v>
      </c>
      <c r="T845" s="65"/>
      <c r="U845" s="58" t="e">
        <f t="shared" si="138"/>
        <v>#DIV/0!</v>
      </c>
      <c r="V845" s="58" t="e">
        <f t="shared" si="137"/>
        <v>#DIV/0!</v>
      </c>
      <c r="W845" s="174"/>
    </row>
    <row r="846" spans="16:23" ht="16.95" customHeight="1" x14ac:dyDescent="0.35">
      <c r="P846" s="46">
        <v>9</v>
      </c>
      <c r="Q846" s="65" t="s">
        <v>81</v>
      </c>
      <c r="R846" s="55">
        <f>'Specs and Initial PMs'!D758</f>
        <v>0</v>
      </c>
      <c r="S846" s="5">
        <f t="shared" ref="S846:S853" si="146">IF(ISTEXT(K98),$F$5,IF(K98&gt;$F$5,$F$5,K98))</f>
        <v>0</v>
      </c>
      <c r="T846" s="65"/>
      <c r="U846" s="58" t="e">
        <f t="shared" si="138"/>
        <v>#DIV/0!</v>
      </c>
      <c r="V846" s="58" t="e">
        <f t="shared" si="137"/>
        <v>#DIV/0!</v>
      </c>
      <c r="W846" s="174"/>
    </row>
    <row r="847" spans="16:23" ht="16.95" customHeight="1" x14ac:dyDescent="0.35">
      <c r="P847" s="46">
        <v>9</v>
      </c>
      <c r="Q847" s="65" t="s">
        <v>82</v>
      </c>
      <c r="R847" s="55">
        <f>'Specs and Initial PMs'!D759</f>
        <v>0</v>
      </c>
      <c r="S847" s="5">
        <f t="shared" si="146"/>
        <v>0</v>
      </c>
      <c r="T847" s="65"/>
      <c r="U847" s="58" t="e">
        <f t="shared" si="138"/>
        <v>#DIV/0!</v>
      </c>
      <c r="V847" s="58" t="e">
        <f t="shared" si="137"/>
        <v>#DIV/0!</v>
      </c>
      <c r="W847" s="174"/>
    </row>
    <row r="848" spans="16:23" ht="16.95" customHeight="1" x14ac:dyDescent="0.35">
      <c r="P848" s="46">
        <v>9</v>
      </c>
      <c r="Q848" s="65" t="s">
        <v>83</v>
      </c>
      <c r="R848" s="55">
        <f>'Specs and Initial PMs'!D760</f>
        <v>0</v>
      </c>
      <c r="S848" s="5">
        <f t="shared" si="146"/>
        <v>0</v>
      </c>
      <c r="T848" s="65"/>
      <c r="U848" s="58" t="e">
        <f t="shared" si="138"/>
        <v>#DIV/0!</v>
      </c>
      <c r="V848" s="58" t="e">
        <f t="shared" si="137"/>
        <v>#DIV/0!</v>
      </c>
      <c r="W848" s="174"/>
    </row>
    <row r="849" spans="16:23" ht="16.95" customHeight="1" x14ac:dyDescent="0.35">
      <c r="P849" s="46">
        <v>9</v>
      </c>
      <c r="Q849" s="65" t="s">
        <v>84</v>
      </c>
      <c r="R849" s="55">
        <f>'Specs and Initial PMs'!D761</f>
        <v>0</v>
      </c>
      <c r="S849" s="5">
        <f t="shared" si="146"/>
        <v>0</v>
      </c>
      <c r="T849" s="65"/>
      <c r="U849" s="58" t="e">
        <f t="shared" si="138"/>
        <v>#DIV/0!</v>
      </c>
      <c r="V849" s="58" t="e">
        <f t="shared" ref="V849:V869" si="147">IF(U849&gt;2,"LT","CONFIRM")</f>
        <v>#DIV/0!</v>
      </c>
      <c r="W849" s="174"/>
    </row>
    <row r="850" spans="16:23" ht="16.95" customHeight="1" x14ac:dyDescent="0.35">
      <c r="P850" s="46">
        <v>9</v>
      </c>
      <c r="Q850" s="65" t="s">
        <v>85</v>
      </c>
      <c r="R850" s="55">
        <f>'Specs and Initial PMs'!D762</f>
        <v>0</v>
      </c>
      <c r="S850" s="5">
        <f t="shared" si="146"/>
        <v>0</v>
      </c>
      <c r="T850" s="65"/>
      <c r="U850" s="58" t="e">
        <f t="shared" ref="U850:U869" si="148">S850/$T$776</f>
        <v>#DIV/0!</v>
      </c>
      <c r="V850" s="58" t="e">
        <f t="shared" si="147"/>
        <v>#DIV/0!</v>
      </c>
      <c r="W850" s="174"/>
    </row>
    <row r="851" spans="16:23" ht="16.95" customHeight="1" x14ac:dyDescent="0.35">
      <c r="P851" s="46">
        <v>9</v>
      </c>
      <c r="Q851" s="65" t="s">
        <v>86</v>
      </c>
      <c r="R851" s="55">
        <f>'Specs and Initial PMs'!D763</f>
        <v>0</v>
      </c>
      <c r="S851" s="5">
        <f t="shared" si="146"/>
        <v>0</v>
      </c>
      <c r="T851" s="65"/>
      <c r="U851" s="58" t="e">
        <f t="shared" si="148"/>
        <v>#DIV/0!</v>
      </c>
      <c r="V851" s="58" t="e">
        <f t="shared" si="147"/>
        <v>#DIV/0!</v>
      </c>
      <c r="W851" s="174"/>
    </row>
    <row r="852" spans="16:23" ht="16.95" customHeight="1" x14ac:dyDescent="0.35">
      <c r="P852" s="46">
        <v>9</v>
      </c>
      <c r="Q852" s="65" t="s">
        <v>87</v>
      </c>
      <c r="R852" s="55">
        <f>'Specs and Initial PMs'!D764</f>
        <v>0</v>
      </c>
      <c r="S852" s="5">
        <f t="shared" si="146"/>
        <v>0</v>
      </c>
      <c r="T852" s="65"/>
      <c r="U852" s="58" t="e">
        <f t="shared" si="148"/>
        <v>#DIV/0!</v>
      </c>
      <c r="V852" s="58" t="e">
        <f t="shared" si="147"/>
        <v>#DIV/0!</v>
      </c>
      <c r="W852" s="174"/>
    </row>
    <row r="853" spans="16:23" ht="16.95" customHeight="1" x14ac:dyDescent="0.35">
      <c r="P853" s="46">
        <v>9</v>
      </c>
      <c r="Q853" s="65" t="s">
        <v>88</v>
      </c>
      <c r="R853" s="55">
        <f>'Specs and Initial PMs'!D765</f>
        <v>0</v>
      </c>
      <c r="S853" s="5">
        <f t="shared" si="146"/>
        <v>0</v>
      </c>
      <c r="T853" s="65"/>
      <c r="U853" s="58" t="e">
        <f t="shared" si="148"/>
        <v>#DIV/0!</v>
      </c>
      <c r="V853" s="58" t="e">
        <f t="shared" si="147"/>
        <v>#DIV/0!</v>
      </c>
      <c r="W853" s="174"/>
    </row>
    <row r="854" spans="16:23" ht="16.95" customHeight="1" x14ac:dyDescent="0.35">
      <c r="P854" s="46">
        <v>9</v>
      </c>
      <c r="Q854" s="65" t="s">
        <v>89</v>
      </c>
      <c r="R854" s="55">
        <f>'Specs and Initial PMs'!D766</f>
        <v>0</v>
      </c>
      <c r="S854" s="5">
        <f t="shared" ref="S854:S861" si="149">IF(ISTEXT(L98),$F$5,IF(L98&gt;$F$5,$F$5,L98))</f>
        <v>0</v>
      </c>
      <c r="T854" s="65"/>
      <c r="U854" s="58" t="e">
        <f t="shared" si="148"/>
        <v>#DIV/0!</v>
      </c>
      <c r="V854" s="58" t="e">
        <f t="shared" si="147"/>
        <v>#DIV/0!</v>
      </c>
      <c r="W854" s="174"/>
    </row>
    <row r="855" spans="16:23" ht="16.95" customHeight="1" x14ac:dyDescent="0.35">
      <c r="P855" s="46">
        <v>9</v>
      </c>
      <c r="Q855" s="65" t="s">
        <v>90</v>
      </c>
      <c r="R855" s="55">
        <f>'Specs and Initial PMs'!D767</f>
        <v>0</v>
      </c>
      <c r="S855" s="5">
        <f t="shared" si="149"/>
        <v>0</v>
      </c>
      <c r="T855" s="65"/>
      <c r="U855" s="58" t="e">
        <f t="shared" si="148"/>
        <v>#DIV/0!</v>
      </c>
      <c r="V855" s="58" t="e">
        <f t="shared" si="147"/>
        <v>#DIV/0!</v>
      </c>
      <c r="W855" s="174"/>
    </row>
    <row r="856" spans="16:23" ht="16.95" customHeight="1" x14ac:dyDescent="0.35">
      <c r="P856" s="46">
        <v>9</v>
      </c>
      <c r="Q856" s="65" t="s">
        <v>91</v>
      </c>
      <c r="R856" s="55">
        <f>'Specs and Initial PMs'!D768</f>
        <v>0</v>
      </c>
      <c r="S856" s="5">
        <f t="shared" si="149"/>
        <v>0</v>
      </c>
      <c r="T856" s="65"/>
      <c r="U856" s="58" t="e">
        <f t="shared" si="148"/>
        <v>#DIV/0!</v>
      </c>
      <c r="V856" s="58" t="e">
        <f t="shared" si="147"/>
        <v>#DIV/0!</v>
      </c>
      <c r="W856" s="174"/>
    </row>
    <row r="857" spans="16:23" ht="16.95" customHeight="1" x14ac:dyDescent="0.35">
      <c r="P857" s="46">
        <v>9</v>
      </c>
      <c r="Q857" s="65" t="s">
        <v>92</v>
      </c>
      <c r="R857" s="55">
        <f>'Specs and Initial PMs'!D769</f>
        <v>0</v>
      </c>
      <c r="S857" s="5">
        <f t="shared" si="149"/>
        <v>0</v>
      </c>
      <c r="T857" s="65"/>
      <c r="U857" s="58" t="e">
        <f t="shared" si="148"/>
        <v>#DIV/0!</v>
      </c>
      <c r="V857" s="58" t="e">
        <f t="shared" si="147"/>
        <v>#DIV/0!</v>
      </c>
      <c r="W857" s="174"/>
    </row>
    <row r="858" spans="16:23" ht="16.95" customHeight="1" x14ac:dyDescent="0.35">
      <c r="P858" s="46">
        <v>9</v>
      </c>
      <c r="Q858" s="65" t="s">
        <v>93</v>
      </c>
      <c r="R858" s="55">
        <f>'Specs and Initial PMs'!D770</f>
        <v>0</v>
      </c>
      <c r="S858" s="5">
        <f t="shared" si="149"/>
        <v>0</v>
      </c>
      <c r="T858" s="65"/>
      <c r="U858" s="58" t="e">
        <f t="shared" si="148"/>
        <v>#DIV/0!</v>
      </c>
      <c r="V858" s="58" t="e">
        <f t="shared" si="147"/>
        <v>#DIV/0!</v>
      </c>
      <c r="W858" s="174"/>
    </row>
    <row r="859" spans="16:23" ht="16.95" customHeight="1" x14ac:dyDescent="0.35">
      <c r="P859" s="46">
        <v>9</v>
      </c>
      <c r="Q859" s="65" t="s">
        <v>94</v>
      </c>
      <c r="R859" s="55">
        <f>'Specs and Initial PMs'!D771</f>
        <v>0</v>
      </c>
      <c r="S859" s="5">
        <f t="shared" si="149"/>
        <v>0</v>
      </c>
      <c r="T859" s="65"/>
      <c r="U859" s="58" t="e">
        <f t="shared" si="148"/>
        <v>#DIV/0!</v>
      </c>
      <c r="V859" s="58" t="e">
        <f t="shared" si="147"/>
        <v>#DIV/0!</v>
      </c>
      <c r="W859" s="174"/>
    </row>
    <row r="860" spans="16:23" ht="16.95" customHeight="1" x14ac:dyDescent="0.35">
      <c r="P860" s="46">
        <v>9</v>
      </c>
      <c r="Q860" s="65" t="s">
        <v>95</v>
      </c>
      <c r="R860" s="55">
        <f>'Specs and Initial PMs'!D772</f>
        <v>0</v>
      </c>
      <c r="S860" s="5">
        <f t="shared" si="149"/>
        <v>0</v>
      </c>
      <c r="T860" s="65"/>
      <c r="U860" s="58" t="e">
        <f t="shared" si="148"/>
        <v>#DIV/0!</v>
      </c>
      <c r="V860" s="58" t="e">
        <f t="shared" si="147"/>
        <v>#DIV/0!</v>
      </c>
      <c r="W860" s="174"/>
    </row>
    <row r="861" spans="16:23" ht="16.95" customHeight="1" x14ac:dyDescent="0.35">
      <c r="P861" s="46">
        <v>9</v>
      </c>
      <c r="Q861" s="65" t="s">
        <v>96</v>
      </c>
      <c r="R861" s="55">
        <f>'Specs and Initial PMs'!D773</f>
        <v>0</v>
      </c>
      <c r="S861" s="5">
        <f t="shared" si="149"/>
        <v>0</v>
      </c>
      <c r="T861" s="65"/>
      <c r="U861" s="58" t="e">
        <f t="shared" si="148"/>
        <v>#DIV/0!</v>
      </c>
      <c r="V861" s="58" t="e">
        <f t="shared" si="147"/>
        <v>#DIV/0!</v>
      </c>
      <c r="W861" s="174"/>
    </row>
    <row r="862" spans="16:23" ht="16.95" customHeight="1" x14ac:dyDescent="0.35">
      <c r="P862" s="46">
        <v>9</v>
      </c>
      <c r="Q862" s="65" t="s">
        <v>97</v>
      </c>
      <c r="R862" s="55">
        <f>'Specs and Initial PMs'!D774</f>
        <v>0</v>
      </c>
      <c r="S862" s="5">
        <f t="shared" ref="S862:S869" si="150">IF(ISTEXT(M98),$F$5,IF(M98&gt;$F$5,$F$5,M98))</f>
        <v>0</v>
      </c>
      <c r="T862" s="65"/>
      <c r="U862" s="58" t="e">
        <f t="shared" si="148"/>
        <v>#DIV/0!</v>
      </c>
      <c r="V862" s="58" t="e">
        <f t="shared" si="147"/>
        <v>#DIV/0!</v>
      </c>
      <c r="W862" s="174"/>
    </row>
    <row r="863" spans="16:23" ht="16.95" customHeight="1" x14ac:dyDescent="0.35">
      <c r="P863" s="46">
        <v>9</v>
      </c>
      <c r="Q863" s="65" t="s">
        <v>98</v>
      </c>
      <c r="R863" s="55">
        <f>'Specs and Initial PMs'!D775</f>
        <v>0</v>
      </c>
      <c r="S863" s="5">
        <f t="shared" si="150"/>
        <v>0</v>
      </c>
      <c r="T863" s="65"/>
      <c r="U863" s="58" t="e">
        <f t="shared" si="148"/>
        <v>#DIV/0!</v>
      </c>
      <c r="V863" s="58" t="e">
        <f t="shared" si="147"/>
        <v>#DIV/0!</v>
      </c>
      <c r="W863" s="174"/>
    </row>
    <row r="864" spans="16:23" ht="16.95" customHeight="1" x14ac:dyDescent="0.35">
      <c r="P864" s="46">
        <v>9</v>
      </c>
      <c r="Q864" s="65" t="s">
        <v>99</v>
      </c>
      <c r="R864" s="55">
        <f>'Specs and Initial PMs'!D776</f>
        <v>0</v>
      </c>
      <c r="S864" s="5">
        <f t="shared" si="150"/>
        <v>0</v>
      </c>
      <c r="T864" s="65"/>
      <c r="U864" s="58" t="e">
        <f t="shared" si="148"/>
        <v>#DIV/0!</v>
      </c>
      <c r="V864" s="58" t="e">
        <f t="shared" si="147"/>
        <v>#DIV/0!</v>
      </c>
      <c r="W864" s="174"/>
    </row>
    <row r="865" spans="16:23" ht="16.95" customHeight="1" x14ac:dyDescent="0.35">
      <c r="P865" s="46">
        <v>9</v>
      </c>
      <c r="Q865" s="65" t="s">
        <v>100</v>
      </c>
      <c r="R865" s="55">
        <f>'Specs and Initial PMs'!D777</f>
        <v>0</v>
      </c>
      <c r="S865" s="5">
        <f t="shared" si="150"/>
        <v>0</v>
      </c>
      <c r="T865" s="65"/>
      <c r="U865" s="58" t="e">
        <f t="shared" si="148"/>
        <v>#DIV/0!</v>
      </c>
      <c r="V865" s="58" t="e">
        <f t="shared" si="147"/>
        <v>#DIV/0!</v>
      </c>
      <c r="W865" s="174"/>
    </row>
    <row r="866" spans="16:23" ht="16.95" customHeight="1" x14ac:dyDescent="0.35">
      <c r="P866" s="46">
        <v>9</v>
      </c>
      <c r="Q866" s="65" t="s">
        <v>101</v>
      </c>
      <c r="R866" s="55">
        <f>'Specs and Initial PMs'!D778</f>
        <v>0</v>
      </c>
      <c r="S866" s="5">
        <f t="shared" si="150"/>
        <v>0</v>
      </c>
      <c r="T866" s="65"/>
      <c r="U866" s="58" t="e">
        <f t="shared" si="148"/>
        <v>#DIV/0!</v>
      </c>
      <c r="V866" s="58" t="e">
        <f t="shared" si="147"/>
        <v>#DIV/0!</v>
      </c>
      <c r="W866" s="174"/>
    </row>
    <row r="867" spans="16:23" ht="16.95" customHeight="1" x14ac:dyDescent="0.35">
      <c r="P867" s="46">
        <v>9</v>
      </c>
      <c r="Q867" s="65" t="s">
        <v>102</v>
      </c>
      <c r="R867" s="55">
        <f>'Specs and Initial PMs'!D779</f>
        <v>0</v>
      </c>
      <c r="S867" s="5">
        <f t="shared" si="150"/>
        <v>0</v>
      </c>
      <c r="T867" s="65"/>
      <c r="U867" s="58" t="e">
        <f t="shared" si="148"/>
        <v>#DIV/0!</v>
      </c>
      <c r="V867" s="58" t="e">
        <f t="shared" si="147"/>
        <v>#DIV/0!</v>
      </c>
      <c r="W867" s="174"/>
    </row>
    <row r="868" spans="16:23" ht="16.95" customHeight="1" x14ac:dyDescent="0.35">
      <c r="P868" s="46">
        <v>9</v>
      </c>
      <c r="Q868" s="65" t="s">
        <v>103</v>
      </c>
      <c r="R868" s="55">
        <f>'Specs and Initial PMs'!D780</f>
        <v>0</v>
      </c>
      <c r="S868" s="5">
        <f t="shared" si="150"/>
        <v>0</v>
      </c>
      <c r="T868" s="65"/>
      <c r="U868" s="58" t="e">
        <f t="shared" si="148"/>
        <v>#DIV/0!</v>
      </c>
      <c r="V868" s="58" t="e">
        <f t="shared" si="147"/>
        <v>#DIV/0!</v>
      </c>
      <c r="W868" s="174"/>
    </row>
    <row r="869" spans="16:23" ht="16.95" customHeight="1" x14ac:dyDescent="0.35">
      <c r="P869" s="46">
        <v>9</v>
      </c>
      <c r="Q869" s="65" t="s">
        <v>104</v>
      </c>
      <c r="R869" s="55">
        <f>'Specs and Initial PMs'!D781</f>
        <v>0</v>
      </c>
      <c r="S869" s="5">
        <f t="shared" si="150"/>
        <v>0</v>
      </c>
      <c r="U869" s="58" t="e">
        <f t="shared" si="148"/>
        <v>#DIV/0!</v>
      </c>
      <c r="V869" s="58" t="e">
        <f t="shared" si="147"/>
        <v>#DIV/0!</v>
      </c>
      <c r="W869" s="174"/>
    </row>
    <row r="870" spans="16:23" ht="16.95" customHeight="1" x14ac:dyDescent="0.4">
      <c r="P870" s="46">
        <v>10</v>
      </c>
      <c r="Q870" s="65" t="s">
        <v>9</v>
      </c>
      <c r="R870" s="54" t="s">
        <v>256</v>
      </c>
      <c r="S870" s="5">
        <f t="shared" ref="S870:S877" si="151">IF(ISTEXT(B109),$F$5,IF(B109&gt;$F$5,$F$5,B109))</f>
        <v>0</v>
      </c>
      <c r="T870" s="56">
        <f>MEDIAN(S870:S871)</f>
        <v>0</v>
      </c>
      <c r="U870" s="56" t="e">
        <f>T870/$T$872</f>
        <v>#DIV/0!</v>
      </c>
      <c r="V870" s="53" t="str">
        <f>IF(T870&gt;0,IF(T870&lt;$AD$7, "INVALID OD", IF(T870&gt;$AD$8,"INVALID OD", "VALID OD")),"")</f>
        <v/>
      </c>
      <c r="W870" s="174"/>
    </row>
    <row r="871" spans="16:23" ht="16.95" customHeight="1" x14ac:dyDescent="0.4">
      <c r="P871" s="46">
        <v>10</v>
      </c>
      <c r="Q871" s="65" t="s">
        <v>10</v>
      </c>
      <c r="R871" s="54" t="s">
        <v>257</v>
      </c>
      <c r="S871" s="5">
        <f t="shared" si="151"/>
        <v>0</v>
      </c>
      <c r="T871" s="57"/>
      <c r="U871" s="57"/>
      <c r="V871" s="53" t="str">
        <f>IF(T870&gt;0,IF(U870&lt;AD$9, "INVALID ODn", IF(U870&gt;$AD$10,"INVALID ODn", "VALID ODn")),"")</f>
        <v/>
      </c>
      <c r="W871" s="174"/>
    </row>
    <row r="872" spans="16:23" ht="16.95" customHeight="1" x14ac:dyDescent="0.4">
      <c r="P872" s="46">
        <v>10</v>
      </c>
      <c r="Q872" s="65" t="s">
        <v>11</v>
      </c>
      <c r="R872" s="74" t="s">
        <v>258</v>
      </c>
      <c r="S872" s="5">
        <f t="shared" si="151"/>
        <v>0</v>
      </c>
      <c r="T872" s="59">
        <f>MEDIAN(S872:S874)</f>
        <v>0</v>
      </c>
      <c r="U872" s="59" t="e">
        <f>T872/$T$872</f>
        <v>#DIV/0!</v>
      </c>
      <c r="V872" s="53" t="str">
        <f>IF(T872&gt;0, IF(T872&lt;$AE$7, "INVALID OD", IF(T872&gt;$AE$8,"INVALID OD", "VALID OD")), "")</f>
        <v/>
      </c>
      <c r="W872" s="174"/>
    </row>
    <row r="873" spans="16:23" ht="16.95" customHeight="1" x14ac:dyDescent="0.4">
      <c r="P873" s="46">
        <v>10</v>
      </c>
      <c r="Q873" s="65" t="s">
        <v>12</v>
      </c>
      <c r="R873" s="74" t="s">
        <v>259</v>
      </c>
      <c r="S873" s="5">
        <f t="shared" si="151"/>
        <v>0</v>
      </c>
      <c r="T873" s="60"/>
      <c r="U873" s="61"/>
      <c r="V873" s="53" t="str">
        <f>IF(T872&gt;0,IF(U872&lt;1, "INVALID ODn", IF(U872&gt;1,"INVALID ODn", "VALID ODn")),"")</f>
        <v/>
      </c>
      <c r="W873" s="174"/>
    </row>
    <row r="874" spans="16:23" ht="16.95" customHeight="1" x14ac:dyDescent="0.4">
      <c r="P874" s="46">
        <v>10</v>
      </c>
      <c r="Q874" s="65" t="s">
        <v>13</v>
      </c>
      <c r="R874" s="74" t="s">
        <v>260</v>
      </c>
      <c r="S874" s="5">
        <f t="shared" si="151"/>
        <v>0</v>
      </c>
      <c r="T874" s="60"/>
      <c r="U874" s="61"/>
      <c r="V874" s="53"/>
      <c r="W874" s="174"/>
    </row>
    <row r="875" spans="16:23" ht="16.95" customHeight="1" x14ac:dyDescent="0.4">
      <c r="P875" s="46">
        <v>10</v>
      </c>
      <c r="Q875" s="65" t="s">
        <v>14</v>
      </c>
      <c r="R875" s="75" t="s">
        <v>261</v>
      </c>
      <c r="S875" s="5">
        <f t="shared" si="151"/>
        <v>0</v>
      </c>
      <c r="T875" s="62">
        <f>MEDIAN(S875:S877)</f>
        <v>0</v>
      </c>
      <c r="U875" s="62" t="e">
        <f>T875/$T$872</f>
        <v>#DIV/0!</v>
      </c>
      <c r="V875" s="53" t="str">
        <f>IF(T875&gt;0, IF(T875&lt;$AF$7, "INVALID OD", IF(T875&gt;$AF$8,"INVALID OD", "VALID OD")), "")</f>
        <v/>
      </c>
      <c r="W875" s="174"/>
    </row>
    <row r="876" spans="16:23" ht="16.95" customHeight="1" x14ac:dyDescent="0.4">
      <c r="P876" s="46">
        <v>10</v>
      </c>
      <c r="Q876" s="65" t="s">
        <v>15</v>
      </c>
      <c r="R876" s="75" t="s">
        <v>262</v>
      </c>
      <c r="S876" s="5">
        <f t="shared" si="151"/>
        <v>0</v>
      </c>
      <c r="T876" s="60"/>
      <c r="U876" s="61"/>
      <c r="V876" s="53" t="str">
        <f>IF(T875&gt;0,IF(U875&lt;$AF$9, "INVALID ODn", IF(U875&gt;$AF$10,"INVALID ODn", "VALID ODn")),"")</f>
        <v/>
      </c>
      <c r="W876" s="174"/>
    </row>
    <row r="877" spans="16:23" ht="16.95" customHeight="1" x14ac:dyDescent="0.4">
      <c r="P877" s="46">
        <v>10</v>
      </c>
      <c r="Q877" s="65" t="s">
        <v>16</v>
      </c>
      <c r="R877" s="75" t="s">
        <v>263</v>
      </c>
      <c r="S877" s="5">
        <f t="shared" si="151"/>
        <v>0</v>
      </c>
      <c r="T877" s="60"/>
      <c r="U877" s="61"/>
      <c r="V877" s="147"/>
      <c r="W877" s="174"/>
    </row>
    <row r="878" spans="16:23" ht="16.95" customHeight="1" x14ac:dyDescent="0.4">
      <c r="P878" s="46">
        <v>10</v>
      </c>
      <c r="Q878" s="65" t="s">
        <v>17</v>
      </c>
      <c r="R878" s="76" t="s">
        <v>264</v>
      </c>
      <c r="S878" s="5">
        <f t="shared" ref="S878:S885" si="152">IF(ISTEXT(C109),$F$5,IF(C109&gt;$F$5,$F$5,C109))</f>
        <v>0</v>
      </c>
      <c r="T878" s="64">
        <f>MEDIAN(S878:S880)</f>
        <v>0</v>
      </c>
      <c r="U878" s="64" t="e">
        <f>T878/$T$872</f>
        <v>#DIV/0!</v>
      </c>
      <c r="V878" s="53" t="str">
        <f>IF(T878&gt;0, IF(T878&lt;$AG$7, "INVALID OD", IF(T878&gt;$AG$8,"INVALID OD", "VALID OD")), "")</f>
        <v/>
      </c>
      <c r="W878" s="174"/>
    </row>
    <row r="879" spans="16:23" ht="16.95" customHeight="1" x14ac:dyDescent="0.4">
      <c r="P879" s="46">
        <v>10</v>
      </c>
      <c r="Q879" s="65" t="s">
        <v>18</v>
      </c>
      <c r="R879" s="76" t="s">
        <v>265</v>
      </c>
      <c r="S879" s="5">
        <f t="shared" si="152"/>
        <v>0</v>
      </c>
      <c r="T879" s="60"/>
      <c r="U879" s="61"/>
      <c r="V879" s="53" t="str">
        <f>IF(T878&gt;0,IF(U878&lt;$AG$9, "INVALID ODn", IF(U878&gt;$AG$10,"INVALID ODn", "VALID ODn")),"")</f>
        <v/>
      </c>
      <c r="W879" s="174"/>
    </row>
    <row r="880" spans="16:23" ht="16.95" customHeight="1" x14ac:dyDescent="0.4">
      <c r="P880" s="46">
        <v>10</v>
      </c>
      <c r="Q880" s="65" t="s">
        <v>19</v>
      </c>
      <c r="R880" s="76" t="s">
        <v>266</v>
      </c>
      <c r="S880" s="5">
        <f t="shared" si="152"/>
        <v>0</v>
      </c>
      <c r="T880" s="60"/>
      <c r="U880" s="61"/>
      <c r="V880" s="53"/>
      <c r="W880" s="174"/>
    </row>
    <row r="881" spans="16:23" ht="16.95" customHeight="1" x14ac:dyDescent="0.35">
      <c r="P881" s="46">
        <v>10</v>
      </c>
      <c r="Q881" s="65" t="s">
        <v>20</v>
      </c>
      <c r="R881" s="55">
        <f>'Specs and Initial PMs'!D782</f>
        <v>0</v>
      </c>
      <c r="S881" s="5">
        <f t="shared" si="152"/>
        <v>0</v>
      </c>
      <c r="T881" s="55"/>
      <c r="U881" s="58" t="e">
        <f>S881/$T$872</f>
        <v>#DIV/0!</v>
      </c>
      <c r="V881" s="58" t="e">
        <f t="shared" ref="V881:V944" si="153">IF(U881&gt;2,"LT","CONFIRM")</f>
        <v>#DIV/0!</v>
      </c>
      <c r="W881" s="174"/>
    </row>
    <row r="882" spans="16:23" ht="16.95" customHeight="1" x14ac:dyDescent="0.35">
      <c r="P882" s="46">
        <v>10</v>
      </c>
      <c r="Q882" s="65" t="s">
        <v>21</v>
      </c>
      <c r="R882" s="55">
        <f>'Specs and Initial PMs'!D783</f>
        <v>0</v>
      </c>
      <c r="S882" s="5">
        <f t="shared" si="152"/>
        <v>0</v>
      </c>
      <c r="T882" s="65"/>
      <c r="U882" s="58" t="e">
        <f t="shared" ref="U882:U945" si="154">S882/$T$872</f>
        <v>#DIV/0!</v>
      </c>
      <c r="V882" s="58" t="e">
        <f t="shared" si="153"/>
        <v>#DIV/0!</v>
      </c>
      <c r="W882" s="174"/>
    </row>
    <row r="883" spans="16:23" ht="16.95" customHeight="1" x14ac:dyDescent="0.35">
      <c r="P883" s="46">
        <v>10</v>
      </c>
      <c r="Q883" s="65" t="s">
        <v>22</v>
      </c>
      <c r="R883" s="55">
        <f>'Specs and Initial PMs'!D784</f>
        <v>0</v>
      </c>
      <c r="S883" s="5">
        <f t="shared" si="152"/>
        <v>0</v>
      </c>
      <c r="T883" s="65"/>
      <c r="U883" s="58" t="e">
        <f t="shared" si="154"/>
        <v>#DIV/0!</v>
      </c>
      <c r="V883" s="58" t="e">
        <f t="shared" si="153"/>
        <v>#DIV/0!</v>
      </c>
      <c r="W883" s="174"/>
    </row>
    <row r="884" spans="16:23" ht="16.95" customHeight="1" x14ac:dyDescent="0.35">
      <c r="P884" s="46">
        <v>10</v>
      </c>
      <c r="Q884" s="65" t="s">
        <v>23</v>
      </c>
      <c r="R884" s="55">
        <f>'Specs and Initial PMs'!D785</f>
        <v>0</v>
      </c>
      <c r="S884" s="5">
        <f t="shared" si="152"/>
        <v>0</v>
      </c>
      <c r="T884" s="65"/>
      <c r="U884" s="58" t="e">
        <f t="shared" si="154"/>
        <v>#DIV/0!</v>
      </c>
      <c r="V884" s="58" t="e">
        <f t="shared" si="153"/>
        <v>#DIV/0!</v>
      </c>
      <c r="W884" s="174"/>
    </row>
    <row r="885" spans="16:23" ht="16.95" customHeight="1" x14ac:dyDescent="0.35">
      <c r="P885" s="46">
        <v>10</v>
      </c>
      <c r="Q885" s="65" t="s">
        <v>24</v>
      </c>
      <c r="R885" s="55">
        <f>'Specs and Initial PMs'!D786</f>
        <v>0</v>
      </c>
      <c r="S885" s="5">
        <f t="shared" si="152"/>
        <v>0</v>
      </c>
      <c r="T885" s="65"/>
      <c r="U885" s="58" t="e">
        <f t="shared" si="154"/>
        <v>#DIV/0!</v>
      </c>
      <c r="V885" s="58" t="e">
        <f t="shared" si="153"/>
        <v>#DIV/0!</v>
      </c>
      <c r="W885" s="174"/>
    </row>
    <row r="886" spans="16:23" ht="16.95" customHeight="1" x14ac:dyDescent="0.35">
      <c r="P886" s="46">
        <v>10</v>
      </c>
      <c r="Q886" s="65" t="s">
        <v>25</v>
      </c>
      <c r="R886" s="55">
        <f>'Specs and Initial PMs'!D787</f>
        <v>0</v>
      </c>
      <c r="S886" s="5">
        <f t="shared" ref="S886:S893" si="155">IF(ISTEXT(D109),$F$5,IF(D109&gt;$F$5,$F$5,D109))</f>
        <v>0</v>
      </c>
      <c r="T886" s="65"/>
      <c r="U886" s="58" t="e">
        <f t="shared" si="154"/>
        <v>#DIV/0!</v>
      </c>
      <c r="V886" s="58" t="e">
        <f t="shared" si="153"/>
        <v>#DIV/0!</v>
      </c>
      <c r="W886" s="174"/>
    </row>
    <row r="887" spans="16:23" ht="16.95" customHeight="1" x14ac:dyDescent="0.35">
      <c r="P887" s="46">
        <v>10</v>
      </c>
      <c r="Q887" s="65" t="s">
        <v>26</v>
      </c>
      <c r="R887" s="55">
        <f>'Specs and Initial PMs'!D788</f>
        <v>0</v>
      </c>
      <c r="S887" s="5">
        <f t="shared" si="155"/>
        <v>0</v>
      </c>
      <c r="T887" s="65"/>
      <c r="U887" s="58" t="e">
        <f t="shared" si="154"/>
        <v>#DIV/0!</v>
      </c>
      <c r="V887" s="58" t="e">
        <f t="shared" si="153"/>
        <v>#DIV/0!</v>
      </c>
      <c r="W887" s="174"/>
    </row>
    <row r="888" spans="16:23" ht="16.95" customHeight="1" x14ac:dyDescent="0.35">
      <c r="P888" s="46">
        <v>10</v>
      </c>
      <c r="Q888" s="65" t="s">
        <v>27</v>
      </c>
      <c r="R888" s="55">
        <f>'Specs and Initial PMs'!D789</f>
        <v>0</v>
      </c>
      <c r="S888" s="5">
        <f t="shared" si="155"/>
        <v>0</v>
      </c>
      <c r="T888" s="65"/>
      <c r="U888" s="58" t="e">
        <f t="shared" si="154"/>
        <v>#DIV/0!</v>
      </c>
      <c r="V888" s="58" t="e">
        <f t="shared" si="153"/>
        <v>#DIV/0!</v>
      </c>
      <c r="W888" s="174"/>
    </row>
    <row r="889" spans="16:23" ht="16.95" customHeight="1" x14ac:dyDescent="0.35">
      <c r="P889" s="46">
        <v>10</v>
      </c>
      <c r="Q889" s="65" t="s">
        <v>28</v>
      </c>
      <c r="R889" s="55">
        <f>'Specs and Initial PMs'!D790</f>
        <v>0</v>
      </c>
      <c r="S889" s="5">
        <f t="shared" si="155"/>
        <v>0</v>
      </c>
      <c r="T889" s="65"/>
      <c r="U889" s="58" t="e">
        <f t="shared" si="154"/>
        <v>#DIV/0!</v>
      </c>
      <c r="V889" s="58" t="e">
        <f t="shared" si="153"/>
        <v>#DIV/0!</v>
      </c>
      <c r="W889" s="174"/>
    </row>
    <row r="890" spans="16:23" ht="16.95" customHeight="1" x14ac:dyDescent="0.35">
      <c r="P890" s="46">
        <v>10</v>
      </c>
      <c r="Q890" s="65" t="s">
        <v>29</v>
      </c>
      <c r="R890" s="55">
        <f>'Specs and Initial PMs'!D791</f>
        <v>0</v>
      </c>
      <c r="S890" s="5">
        <f t="shared" si="155"/>
        <v>0</v>
      </c>
      <c r="T890" s="65"/>
      <c r="U890" s="58" t="e">
        <f t="shared" si="154"/>
        <v>#DIV/0!</v>
      </c>
      <c r="V890" s="58" t="e">
        <f t="shared" si="153"/>
        <v>#DIV/0!</v>
      </c>
      <c r="W890" s="174"/>
    </row>
    <row r="891" spans="16:23" ht="16.95" customHeight="1" x14ac:dyDescent="0.35">
      <c r="P891" s="46">
        <v>10</v>
      </c>
      <c r="Q891" s="65" t="s">
        <v>30</v>
      </c>
      <c r="R891" s="55">
        <f>'Specs and Initial PMs'!D792</f>
        <v>0</v>
      </c>
      <c r="S891" s="5">
        <f t="shared" si="155"/>
        <v>0</v>
      </c>
      <c r="T891" s="65"/>
      <c r="U891" s="58" t="e">
        <f t="shared" si="154"/>
        <v>#DIV/0!</v>
      </c>
      <c r="V891" s="58" t="e">
        <f t="shared" si="153"/>
        <v>#DIV/0!</v>
      </c>
      <c r="W891" s="174"/>
    </row>
    <row r="892" spans="16:23" ht="16.95" customHeight="1" x14ac:dyDescent="0.35">
      <c r="P892" s="46">
        <v>10</v>
      </c>
      <c r="Q892" s="65" t="s">
        <v>31</v>
      </c>
      <c r="R892" s="55">
        <f>'Specs and Initial PMs'!D793</f>
        <v>0</v>
      </c>
      <c r="S892" s="5">
        <f t="shared" si="155"/>
        <v>0</v>
      </c>
      <c r="T892" s="65"/>
      <c r="U892" s="58" t="e">
        <f t="shared" si="154"/>
        <v>#DIV/0!</v>
      </c>
      <c r="V892" s="58" t="e">
        <f t="shared" si="153"/>
        <v>#DIV/0!</v>
      </c>
      <c r="W892" s="174"/>
    </row>
    <row r="893" spans="16:23" ht="16.95" customHeight="1" x14ac:dyDescent="0.35">
      <c r="P893" s="46">
        <v>10</v>
      </c>
      <c r="Q893" s="65" t="s">
        <v>32</v>
      </c>
      <c r="R893" s="55">
        <f>'Specs and Initial PMs'!D794</f>
        <v>0</v>
      </c>
      <c r="S893" s="5">
        <f t="shared" si="155"/>
        <v>0</v>
      </c>
      <c r="T893" s="65"/>
      <c r="U893" s="58" t="e">
        <f t="shared" si="154"/>
        <v>#DIV/0!</v>
      </c>
      <c r="V893" s="58" t="e">
        <f t="shared" si="153"/>
        <v>#DIV/0!</v>
      </c>
      <c r="W893" s="174"/>
    </row>
    <row r="894" spans="16:23" ht="16.95" customHeight="1" x14ac:dyDescent="0.35">
      <c r="P894" s="46">
        <v>10</v>
      </c>
      <c r="Q894" s="65" t="s">
        <v>33</v>
      </c>
      <c r="R894" s="55">
        <f>'Specs and Initial PMs'!D795</f>
        <v>0</v>
      </c>
      <c r="S894" s="5">
        <f t="shared" ref="S894:S901" si="156">IF(ISTEXT(E109),$F$5,IF(E109&gt;$F$5,$F$5,E109))</f>
        <v>0</v>
      </c>
      <c r="T894" s="65"/>
      <c r="U894" s="58" t="e">
        <f t="shared" si="154"/>
        <v>#DIV/0!</v>
      </c>
      <c r="V894" s="58" t="e">
        <f t="shared" si="153"/>
        <v>#DIV/0!</v>
      </c>
      <c r="W894" s="174"/>
    </row>
    <row r="895" spans="16:23" ht="16.95" customHeight="1" x14ac:dyDescent="0.35">
      <c r="P895" s="46">
        <v>10</v>
      </c>
      <c r="Q895" s="65" t="s">
        <v>34</v>
      </c>
      <c r="R895" s="55">
        <f>'Specs and Initial PMs'!D796</f>
        <v>0</v>
      </c>
      <c r="S895" s="5">
        <f t="shared" si="156"/>
        <v>0</v>
      </c>
      <c r="T895" s="65"/>
      <c r="U895" s="58" t="e">
        <f t="shared" si="154"/>
        <v>#DIV/0!</v>
      </c>
      <c r="V895" s="58" t="e">
        <f t="shared" si="153"/>
        <v>#DIV/0!</v>
      </c>
      <c r="W895" s="174"/>
    </row>
    <row r="896" spans="16:23" ht="16.95" customHeight="1" x14ac:dyDescent="0.35">
      <c r="P896" s="46">
        <v>10</v>
      </c>
      <c r="Q896" s="65" t="s">
        <v>35</v>
      </c>
      <c r="R896" s="55">
        <f>'Specs and Initial PMs'!D797</f>
        <v>0</v>
      </c>
      <c r="S896" s="5">
        <f t="shared" si="156"/>
        <v>0</v>
      </c>
      <c r="T896" s="65"/>
      <c r="U896" s="58" t="e">
        <f t="shared" si="154"/>
        <v>#DIV/0!</v>
      </c>
      <c r="V896" s="58" t="e">
        <f t="shared" si="153"/>
        <v>#DIV/0!</v>
      </c>
      <c r="W896" s="174"/>
    </row>
    <row r="897" spans="16:23" ht="16.95" customHeight="1" x14ac:dyDescent="0.35">
      <c r="P897" s="46">
        <v>10</v>
      </c>
      <c r="Q897" s="65" t="s">
        <v>36</v>
      </c>
      <c r="R897" s="55">
        <f>'Specs and Initial PMs'!D798</f>
        <v>0</v>
      </c>
      <c r="S897" s="5">
        <f t="shared" si="156"/>
        <v>0</v>
      </c>
      <c r="T897" s="65"/>
      <c r="U897" s="58" t="e">
        <f t="shared" si="154"/>
        <v>#DIV/0!</v>
      </c>
      <c r="V897" s="58" t="e">
        <f t="shared" si="153"/>
        <v>#DIV/0!</v>
      </c>
      <c r="W897" s="174"/>
    </row>
    <row r="898" spans="16:23" ht="16.95" customHeight="1" x14ac:dyDescent="0.35">
      <c r="P898" s="46">
        <v>10</v>
      </c>
      <c r="Q898" s="65" t="s">
        <v>37</v>
      </c>
      <c r="R898" s="55">
        <f>'Specs and Initial PMs'!D799</f>
        <v>0</v>
      </c>
      <c r="S898" s="5">
        <f t="shared" si="156"/>
        <v>0</v>
      </c>
      <c r="T898" s="65"/>
      <c r="U898" s="58" t="e">
        <f t="shared" si="154"/>
        <v>#DIV/0!</v>
      </c>
      <c r="V898" s="58" t="e">
        <f t="shared" si="153"/>
        <v>#DIV/0!</v>
      </c>
      <c r="W898" s="174"/>
    </row>
    <row r="899" spans="16:23" ht="16.95" customHeight="1" x14ac:dyDescent="0.35">
      <c r="P899" s="46">
        <v>10</v>
      </c>
      <c r="Q899" s="65" t="s">
        <v>38</v>
      </c>
      <c r="R899" s="55">
        <f>'Specs and Initial PMs'!D800</f>
        <v>0</v>
      </c>
      <c r="S899" s="5">
        <f t="shared" si="156"/>
        <v>0</v>
      </c>
      <c r="T899" s="65"/>
      <c r="U899" s="58" t="e">
        <f t="shared" si="154"/>
        <v>#DIV/0!</v>
      </c>
      <c r="V899" s="58" t="e">
        <f t="shared" si="153"/>
        <v>#DIV/0!</v>
      </c>
      <c r="W899" s="174"/>
    </row>
    <row r="900" spans="16:23" ht="16.95" customHeight="1" x14ac:dyDescent="0.35">
      <c r="P900" s="46">
        <v>10</v>
      </c>
      <c r="Q900" s="65" t="s">
        <v>39</v>
      </c>
      <c r="R900" s="55">
        <f>'Specs and Initial PMs'!D801</f>
        <v>0</v>
      </c>
      <c r="S900" s="5">
        <f t="shared" si="156"/>
        <v>0</v>
      </c>
      <c r="T900" s="65"/>
      <c r="U900" s="58" t="e">
        <f t="shared" si="154"/>
        <v>#DIV/0!</v>
      </c>
      <c r="V900" s="58" t="e">
        <f t="shared" si="153"/>
        <v>#DIV/0!</v>
      </c>
      <c r="W900" s="174"/>
    </row>
    <row r="901" spans="16:23" ht="16.95" customHeight="1" x14ac:dyDescent="0.35">
      <c r="P901" s="46">
        <v>10</v>
      </c>
      <c r="Q901" s="65" t="s">
        <v>40</v>
      </c>
      <c r="R901" s="55">
        <f>'Specs and Initial PMs'!D802</f>
        <v>0</v>
      </c>
      <c r="S901" s="5">
        <f t="shared" si="156"/>
        <v>0</v>
      </c>
      <c r="T901" s="65"/>
      <c r="U901" s="58" t="e">
        <f t="shared" si="154"/>
        <v>#DIV/0!</v>
      </c>
      <c r="V901" s="58" t="e">
        <f t="shared" si="153"/>
        <v>#DIV/0!</v>
      </c>
      <c r="W901" s="174"/>
    </row>
    <row r="902" spans="16:23" ht="16.95" customHeight="1" x14ac:dyDescent="0.35">
      <c r="P902" s="46">
        <v>10</v>
      </c>
      <c r="Q902" s="65" t="s">
        <v>41</v>
      </c>
      <c r="R902" s="55">
        <f>'Specs and Initial PMs'!D803</f>
        <v>0</v>
      </c>
      <c r="S902" s="5">
        <f t="shared" ref="S902:S909" si="157">IF(ISTEXT(F109),$F$5,IF(F109&gt;$F$5,$F$5,F109))</f>
        <v>0</v>
      </c>
      <c r="T902" s="65"/>
      <c r="U902" s="58" t="e">
        <f t="shared" si="154"/>
        <v>#DIV/0!</v>
      </c>
      <c r="V902" s="58" t="e">
        <f t="shared" si="153"/>
        <v>#DIV/0!</v>
      </c>
      <c r="W902" s="174"/>
    </row>
    <row r="903" spans="16:23" ht="16.95" customHeight="1" x14ac:dyDescent="0.35">
      <c r="P903" s="46">
        <v>10</v>
      </c>
      <c r="Q903" s="65" t="s">
        <v>42</v>
      </c>
      <c r="R903" s="55">
        <f>'Specs and Initial PMs'!D804</f>
        <v>0</v>
      </c>
      <c r="S903" s="5">
        <f t="shared" si="157"/>
        <v>0</v>
      </c>
      <c r="T903" s="65"/>
      <c r="U903" s="58" t="e">
        <f t="shared" si="154"/>
        <v>#DIV/0!</v>
      </c>
      <c r="V903" s="58" t="e">
        <f t="shared" si="153"/>
        <v>#DIV/0!</v>
      </c>
      <c r="W903" s="174"/>
    </row>
    <row r="904" spans="16:23" ht="16.95" customHeight="1" x14ac:dyDescent="0.35">
      <c r="P904" s="46">
        <v>10</v>
      </c>
      <c r="Q904" s="65" t="s">
        <v>43</v>
      </c>
      <c r="R904" s="55">
        <f>'Specs and Initial PMs'!D805</f>
        <v>0</v>
      </c>
      <c r="S904" s="5">
        <f t="shared" si="157"/>
        <v>0</v>
      </c>
      <c r="T904" s="65"/>
      <c r="U904" s="58" t="e">
        <f t="shared" si="154"/>
        <v>#DIV/0!</v>
      </c>
      <c r="V904" s="58" t="e">
        <f t="shared" si="153"/>
        <v>#DIV/0!</v>
      </c>
      <c r="W904" s="174"/>
    </row>
    <row r="905" spans="16:23" ht="16.95" customHeight="1" x14ac:dyDescent="0.35">
      <c r="P905" s="46">
        <v>10</v>
      </c>
      <c r="Q905" s="65" t="s">
        <v>44</v>
      </c>
      <c r="R905" s="55">
        <f>'Specs and Initial PMs'!D806</f>
        <v>0</v>
      </c>
      <c r="S905" s="5">
        <f t="shared" si="157"/>
        <v>0</v>
      </c>
      <c r="T905" s="65"/>
      <c r="U905" s="58" t="e">
        <f t="shared" si="154"/>
        <v>#DIV/0!</v>
      </c>
      <c r="V905" s="58" t="e">
        <f t="shared" si="153"/>
        <v>#DIV/0!</v>
      </c>
      <c r="W905" s="174"/>
    </row>
    <row r="906" spans="16:23" ht="16.95" customHeight="1" x14ac:dyDescent="0.35">
      <c r="P906" s="46">
        <v>10</v>
      </c>
      <c r="Q906" s="65" t="s">
        <v>45</v>
      </c>
      <c r="R906" s="55">
        <f>'Specs and Initial PMs'!D807</f>
        <v>0</v>
      </c>
      <c r="S906" s="5">
        <f t="shared" si="157"/>
        <v>0</v>
      </c>
      <c r="T906" s="65"/>
      <c r="U906" s="58" t="e">
        <f t="shared" si="154"/>
        <v>#DIV/0!</v>
      </c>
      <c r="V906" s="58" t="e">
        <f t="shared" si="153"/>
        <v>#DIV/0!</v>
      </c>
      <c r="W906" s="174"/>
    </row>
    <row r="907" spans="16:23" ht="16.95" customHeight="1" x14ac:dyDescent="0.35">
      <c r="P907" s="46">
        <v>10</v>
      </c>
      <c r="Q907" s="65" t="s">
        <v>46</v>
      </c>
      <c r="R907" s="55">
        <f>'Specs and Initial PMs'!D808</f>
        <v>0</v>
      </c>
      <c r="S907" s="5">
        <f t="shared" si="157"/>
        <v>0</v>
      </c>
      <c r="T907" s="65"/>
      <c r="U907" s="58" t="e">
        <f t="shared" si="154"/>
        <v>#DIV/0!</v>
      </c>
      <c r="V907" s="58" t="e">
        <f t="shared" si="153"/>
        <v>#DIV/0!</v>
      </c>
      <c r="W907" s="174"/>
    </row>
    <row r="908" spans="16:23" ht="16.95" customHeight="1" x14ac:dyDescent="0.35">
      <c r="P908" s="46">
        <v>10</v>
      </c>
      <c r="Q908" s="65" t="s">
        <v>47</v>
      </c>
      <c r="R908" s="55">
        <f>'Specs and Initial PMs'!D809</f>
        <v>0</v>
      </c>
      <c r="S908" s="5">
        <f t="shared" si="157"/>
        <v>0</v>
      </c>
      <c r="T908" s="65"/>
      <c r="U908" s="58" t="e">
        <f t="shared" si="154"/>
        <v>#DIV/0!</v>
      </c>
      <c r="V908" s="58" t="e">
        <f t="shared" si="153"/>
        <v>#DIV/0!</v>
      </c>
      <c r="W908" s="174"/>
    </row>
    <row r="909" spans="16:23" ht="16.95" customHeight="1" x14ac:dyDescent="0.35">
      <c r="P909" s="46">
        <v>10</v>
      </c>
      <c r="Q909" s="65" t="s">
        <v>48</v>
      </c>
      <c r="R909" s="55">
        <f>'Specs and Initial PMs'!D810</f>
        <v>0</v>
      </c>
      <c r="S909" s="5">
        <f t="shared" si="157"/>
        <v>0</v>
      </c>
      <c r="T909" s="65"/>
      <c r="U909" s="58" t="e">
        <f t="shared" si="154"/>
        <v>#DIV/0!</v>
      </c>
      <c r="V909" s="58" t="e">
        <f t="shared" si="153"/>
        <v>#DIV/0!</v>
      </c>
      <c r="W909" s="174"/>
    </row>
    <row r="910" spans="16:23" ht="16.95" customHeight="1" x14ac:dyDescent="0.35">
      <c r="P910" s="46">
        <v>10</v>
      </c>
      <c r="Q910" s="65" t="s">
        <v>49</v>
      </c>
      <c r="R910" s="55">
        <f>'Specs and Initial PMs'!D811</f>
        <v>0</v>
      </c>
      <c r="S910" s="5">
        <f t="shared" ref="S910:S917" si="158">IF(ISTEXT(G109),$F$5,IF(G109&gt;$F$5,$F$5,G109))</f>
        <v>0</v>
      </c>
      <c r="T910" s="65"/>
      <c r="U910" s="58" t="e">
        <f t="shared" si="154"/>
        <v>#DIV/0!</v>
      </c>
      <c r="V910" s="58" t="e">
        <f t="shared" si="153"/>
        <v>#DIV/0!</v>
      </c>
      <c r="W910" s="174"/>
    </row>
    <row r="911" spans="16:23" ht="16.95" customHeight="1" x14ac:dyDescent="0.35">
      <c r="P911" s="46">
        <v>10</v>
      </c>
      <c r="Q911" s="65" t="s">
        <v>50</v>
      </c>
      <c r="R911" s="55">
        <f>'Specs and Initial PMs'!D812</f>
        <v>0</v>
      </c>
      <c r="S911" s="5">
        <f t="shared" si="158"/>
        <v>0</v>
      </c>
      <c r="T911" s="65"/>
      <c r="U911" s="58" t="e">
        <f t="shared" si="154"/>
        <v>#DIV/0!</v>
      </c>
      <c r="V911" s="58" t="e">
        <f t="shared" si="153"/>
        <v>#DIV/0!</v>
      </c>
      <c r="W911" s="174"/>
    </row>
    <row r="912" spans="16:23" ht="16.95" customHeight="1" x14ac:dyDescent="0.35">
      <c r="P912" s="46">
        <v>10</v>
      </c>
      <c r="Q912" s="65" t="s">
        <v>51</v>
      </c>
      <c r="R912" s="55">
        <f>'Specs and Initial PMs'!D813</f>
        <v>0</v>
      </c>
      <c r="S912" s="5">
        <f t="shared" si="158"/>
        <v>0</v>
      </c>
      <c r="T912" s="65"/>
      <c r="U912" s="58" t="e">
        <f t="shared" si="154"/>
        <v>#DIV/0!</v>
      </c>
      <c r="V912" s="58" t="e">
        <f t="shared" si="153"/>
        <v>#DIV/0!</v>
      </c>
      <c r="W912" s="174"/>
    </row>
    <row r="913" spans="16:23" ht="16.95" customHeight="1" x14ac:dyDescent="0.35">
      <c r="P913" s="46">
        <v>10</v>
      </c>
      <c r="Q913" s="65" t="s">
        <v>52</v>
      </c>
      <c r="R913" s="55">
        <f>'Specs and Initial PMs'!D814</f>
        <v>0</v>
      </c>
      <c r="S913" s="5">
        <f t="shared" si="158"/>
        <v>0</v>
      </c>
      <c r="T913" s="65"/>
      <c r="U913" s="58" t="e">
        <f t="shared" si="154"/>
        <v>#DIV/0!</v>
      </c>
      <c r="V913" s="58" t="e">
        <f t="shared" si="153"/>
        <v>#DIV/0!</v>
      </c>
      <c r="W913" s="174"/>
    </row>
    <row r="914" spans="16:23" ht="16.95" customHeight="1" x14ac:dyDescent="0.35">
      <c r="P914" s="46">
        <v>10</v>
      </c>
      <c r="Q914" s="65" t="s">
        <v>53</v>
      </c>
      <c r="R914" s="55">
        <f>'Specs and Initial PMs'!D815</f>
        <v>0</v>
      </c>
      <c r="S914" s="5">
        <f t="shared" si="158"/>
        <v>0</v>
      </c>
      <c r="T914" s="65"/>
      <c r="U914" s="58" t="e">
        <f t="shared" si="154"/>
        <v>#DIV/0!</v>
      </c>
      <c r="V914" s="58" t="e">
        <f t="shared" si="153"/>
        <v>#DIV/0!</v>
      </c>
      <c r="W914" s="174"/>
    </row>
    <row r="915" spans="16:23" ht="16.95" customHeight="1" x14ac:dyDescent="0.35">
      <c r="P915" s="46">
        <v>10</v>
      </c>
      <c r="Q915" s="65" t="s">
        <v>54</v>
      </c>
      <c r="R915" s="55">
        <f>'Specs and Initial PMs'!D816</f>
        <v>0</v>
      </c>
      <c r="S915" s="5">
        <f t="shared" si="158"/>
        <v>0</v>
      </c>
      <c r="T915" s="65"/>
      <c r="U915" s="58" t="e">
        <f t="shared" si="154"/>
        <v>#DIV/0!</v>
      </c>
      <c r="V915" s="58" t="e">
        <f t="shared" si="153"/>
        <v>#DIV/0!</v>
      </c>
      <c r="W915" s="174"/>
    </row>
    <row r="916" spans="16:23" ht="16.95" customHeight="1" x14ac:dyDescent="0.35">
      <c r="P916" s="46">
        <v>10</v>
      </c>
      <c r="Q916" s="65" t="s">
        <v>55</v>
      </c>
      <c r="R916" s="55">
        <f>'Specs and Initial PMs'!D817</f>
        <v>0</v>
      </c>
      <c r="S916" s="5">
        <f t="shared" si="158"/>
        <v>0</v>
      </c>
      <c r="T916" s="65"/>
      <c r="U916" s="58" t="e">
        <f t="shared" si="154"/>
        <v>#DIV/0!</v>
      </c>
      <c r="V916" s="58" t="e">
        <f t="shared" si="153"/>
        <v>#DIV/0!</v>
      </c>
      <c r="W916" s="174"/>
    </row>
    <row r="917" spans="16:23" ht="16.95" customHeight="1" x14ac:dyDescent="0.35">
      <c r="P917" s="46">
        <v>10</v>
      </c>
      <c r="Q917" s="65" t="s">
        <v>56</v>
      </c>
      <c r="R917" s="55">
        <f>'Specs and Initial PMs'!D818</f>
        <v>0</v>
      </c>
      <c r="S917" s="5">
        <f t="shared" si="158"/>
        <v>0</v>
      </c>
      <c r="T917" s="65"/>
      <c r="U917" s="58" t="e">
        <f t="shared" si="154"/>
        <v>#DIV/0!</v>
      </c>
      <c r="V917" s="58" t="e">
        <f t="shared" si="153"/>
        <v>#DIV/0!</v>
      </c>
      <c r="W917" s="174"/>
    </row>
    <row r="918" spans="16:23" ht="16.95" customHeight="1" x14ac:dyDescent="0.35">
      <c r="P918" s="46">
        <v>10</v>
      </c>
      <c r="Q918" s="65" t="s">
        <v>57</v>
      </c>
      <c r="R918" s="55">
        <f>'Specs and Initial PMs'!D819</f>
        <v>0</v>
      </c>
      <c r="S918" s="5">
        <f t="shared" ref="S918:S925" si="159">IF(ISTEXT(H109),$F$5,IF(H109&gt;$F$5,$F$5,H109))</f>
        <v>0</v>
      </c>
      <c r="T918" s="65"/>
      <c r="U918" s="58" t="e">
        <f t="shared" si="154"/>
        <v>#DIV/0!</v>
      </c>
      <c r="V918" s="58" t="e">
        <f t="shared" si="153"/>
        <v>#DIV/0!</v>
      </c>
      <c r="W918" s="174"/>
    </row>
    <row r="919" spans="16:23" ht="16.95" customHeight="1" x14ac:dyDescent="0.35">
      <c r="P919" s="46">
        <v>10</v>
      </c>
      <c r="Q919" s="65" t="s">
        <v>58</v>
      </c>
      <c r="R919" s="55">
        <f>'Specs and Initial PMs'!D820</f>
        <v>0</v>
      </c>
      <c r="S919" s="5">
        <f t="shared" si="159"/>
        <v>0</v>
      </c>
      <c r="T919" s="65"/>
      <c r="U919" s="58" t="e">
        <f t="shared" si="154"/>
        <v>#DIV/0!</v>
      </c>
      <c r="V919" s="58" t="e">
        <f t="shared" si="153"/>
        <v>#DIV/0!</v>
      </c>
      <c r="W919" s="174"/>
    </row>
    <row r="920" spans="16:23" ht="16.95" customHeight="1" x14ac:dyDescent="0.35">
      <c r="P920" s="46">
        <v>10</v>
      </c>
      <c r="Q920" s="65" t="s">
        <v>59</v>
      </c>
      <c r="R920" s="55">
        <f>'Specs and Initial PMs'!D821</f>
        <v>0</v>
      </c>
      <c r="S920" s="5">
        <f t="shared" si="159"/>
        <v>0</v>
      </c>
      <c r="T920" s="65"/>
      <c r="U920" s="58" t="e">
        <f t="shared" si="154"/>
        <v>#DIV/0!</v>
      </c>
      <c r="V920" s="58" t="e">
        <f t="shared" si="153"/>
        <v>#DIV/0!</v>
      </c>
      <c r="W920" s="174"/>
    </row>
    <row r="921" spans="16:23" ht="16.95" customHeight="1" x14ac:dyDescent="0.35">
      <c r="P921" s="46">
        <v>10</v>
      </c>
      <c r="Q921" s="65" t="s">
        <v>60</v>
      </c>
      <c r="R921" s="55">
        <f>'Specs and Initial PMs'!D822</f>
        <v>0</v>
      </c>
      <c r="S921" s="5">
        <f t="shared" si="159"/>
        <v>0</v>
      </c>
      <c r="T921" s="65"/>
      <c r="U921" s="58" t="e">
        <f t="shared" si="154"/>
        <v>#DIV/0!</v>
      </c>
      <c r="V921" s="58" t="e">
        <f t="shared" si="153"/>
        <v>#DIV/0!</v>
      </c>
      <c r="W921" s="174"/>
    </row>
    <row r="922" spans="16:23" ht="16.95" customHeight="1" x14ac:dyDescent="0.35">
      <c r="P922" s="46">
        <v>10</v>
      </c>
      <c r="Q922" s="65" t="s">
        <v>61</v>
      </c>
      <c r="R922" s="55">
        <f>'Specs and Initial PMs'!D823</f>
        <v>0</v>
      </c>
      <c r="S922" s="5">
        <f t="shared" si="159"/>
        <v>0</v>
      </c>
      <c r="T922" s="65"/>
      <c r="U922" s="58" t="e">
        <f t="shared" si="154"/>
        <v>#DIV/0!</v>
      </c>
      <c r="V922" s="58" t="e">
        <f t="shared" si="153"/>
        <v>#DIV/0!</v>
      </c>
      <c r="W922" s="174"/>
    </row>
    <row r="923" spans="16:23" ht="16.95" customHeight="1" x14ac:dyDescent="0.35">
      <c r="P923" s="46">
        <v>10</v>
      </c>
      <c r="Q923" s="65" t="s">
        <v>62</v>
      </c>
      <c r="R923" s="55">
        <f>'Specs and Initial PMs'!D824</f>
        <v>0</v>
      </c>
      <c r="S923" s="5">
        <f t="shared" si="159"/>
        <v>0</v>
      </c>
      <c r="T923" s="65"/>
      <c r="U923" s="58" t="e">
        <f t="shared" si="154"/>
        <v>#DIV/0!</v>
      </c>
      <c r="V923" s="58" t="e">
        <f t="shared" si="153"/>
        <v>#DIV/0!</v>
      </c>
      <c r="W923" s="174"/>
    </row>
    <row r="924" spans="16:23" ht="16.95" customHeight="1" x14ac:dyDescent="0.35">
      <c r="P924" s="46">
        <v>10</v>
      </c>
      <c r="Q924" s="65" t="s">
        <v>63</v>
      </c>
      <c r="R924" s="55">
        <f>'Specs and Initial PMs'!D825</f>
        <v>0</v>
      </c>
      <c r="S924" s="5">
        <f t="shared" si="159"/>
        <v>0</v>
      </c>
      <c r="T924" s="65"/>
      <c r="U924" s="58" t="e">
        <f t="shared" si="154"/>
        <v>#DIV/0!</v>
      </c>
      <c r="V924" s="58" t="e">
        <f t="shared" si="153"/>
        <v>#DIV/0!</v>
      </c>
      <c r="W924" s="174"/>
    </row>
    <row r="925" spans="16:23" ht="16.95" customHeight="1" x14ac:dyDescent="0.35">
      <c r="P925" s="46">
        <v>10</v>
      </c>
      <c r="Q925" s="65" t="s">
        <v>64</v>
      </c>
      <c r="R925" s="55">
        <f>'Specs and Initial PMs'!D826</f>
        <v>0</v>
      </c>
      <c r="S925" s="5">
        <f t="shared" si="159"/>
        <v>0</v>
      </c>
      <c r="T925" s="65"/>
      <c r="U925" s="58" t="e">
        <f t="shared" si="154"/>
        <v>#DIV/0!</v>
      </c>
      <c r="V925" s="58" t="e">
        <f t="shared" si="153"/>
        <v>#DIV/0!</v>
      </c>
      <c r="W925" s="174"/>
    </row>
    <row r="926" spans="16:23" ht="16.95" customHeight="1" x14ac:dyDescent="0.35">
      <c r="P926" s="46">
        <v>10</v>
      </c>
      <c r="Q926" s="65" t="s">
        <v>65</v>
      </c>
      <c r="R926" s="55">
        <f>'Specs and Initial PMs'!D827</f>
        <v>0</v>
      </c>
      <c r="S926" s="5">
        <f t="shared" ref="S926:S933" si="160">IF(ISTEXT(I109),$F$5,IF(I109&gt;$F$5,$F$5,I109))</f>
        <v>0</v>
      </c>
      <c r="T926" s="65"/>
      <c r="U926" s="58" t="e">
        <f t="shared" si="154"/>
        <v>#DIV/0!</v>
      </c>
      <c r="V926" s="58" t="e">
        <f t="shared" si="153"/>
        <v>#DIV/0!</v>
      </c>
      <c r="W926" s="174"/>
    </row>
    <row r="927" spans="16:23" ht="16.95" customHeight="1" x14ac:dyDescent="0.35">
      <c r="P927" s="46">
        <v>10</v>
      </c>
      <c r="Q927" s="65" t="s">
        <v>66</v>
      </c>
      <c r="R927" s="55">
        <f>'Specs and Initial PMs'!D828</f>
        <v>0</v>
      </c>
      <c r="S927" s="5">
        <f t="shared" si="160"/>
        <v>0</v>
      </c>
      <c r="T927" s="65"/>
      <c r="U927" s="58" t="e">
        <f t="shared" si="154"/>
        <v>#DIV/0!</v>
      </c>
      <c r="V927" s="58" t="e">
        <f t="shared" si="153"/>
        <v>#DIV/0!</v>
      </c>
      <c r="W927" s="174"/>
    </row>
    <row r="928" spans="16:23" ht="16.95" customHeight="1" x14ac:dyDescent="0.35">
      <c r="P928" s="46">
        <v>10</v>
      </c>
      <c r="Q928" s="65" t="s">
        <v>67</v>
      </c>
      <c r="R928" s="55">
        <f>'Specs and Initial PMs'!D829</f>
        <v>0</v>
      </c>
      <c r="S928" s="5">
        <f t="shared" si="160"/>
        <v>0</v>
      </c>
      <c r="T928" s="65"/>
      <c r="U928" s="58" t="e">
        <f t="shared" si="154"/>
        <v>#DIV/0!</v>
      </c>
      <c r="V928" s="58" t="e">
        <f t="shared" si="153"/>
        <v>#DIV/0!</v>
      </c>
      <c r="W928" s="174"/>
    </row>
    <row r="929" spans="16:23" ht="16.95" customHeight="1" x14ac:dyDescent="0.35">
      <c r="P929" s="46">
        <v>10</v>
      </c>
      <c r="Q929" s="65" t="s">
        <v>68</v>
      </c>
      <c r="R929" s="55">
        <f>'Specs and Initial PMs'!D830</f>
        <v>0</v>
      </c>
      <c r="S929" s="5">
        <f t="shared" si="160"/>
        <v>0</v>
      </c>
      <c r="T929" s="65"/>
      <c r="U929" s="58" t="e">
        <f t="shared" si="154"/>
        <v>#DIV/0!</v>
      </c>
      <c r="V929" s="58" t="e">
        <f t="shared" si="153"/>
        <v>#DIV/0!</v>
      </c>
      <c r="W929" s="174"/>
    </row>
    <row r="930" spans="16:23" ht="16.95" customHeight="1" x14ac:dyDescent="0.35">
      <c r="P930" s="46">
        <v>10</v>
      </c>
      <c r="Q930" s="65" t="s">
        <v>69</v>
      </c>
      <c r="R930" s="55">
        <f>'Specs and Initial PMs'!D831</f>
        <v>0</v>
      </c>
      <c r="S930" s="5">
        <f t="shared" si="160"/>
        <v>0</v>
      </c>
      <c r="T930" s="65"/>
      <c r="U930" s="58" t="e">
        <f t="shared" si="154"/>
        <v>#DIV/0!</v>
      </c>
      <c r="V930" s="58" t="e">
        <f t="shared" si="153"/>
        <v>#DIV/0!</v>
      </c>
      <c r="W930" s="174"/>
    </row>
    <row r="931" spans="16:23" ht="16.95" customHeight="1" x14ac:dyDescent="0.35">
      <c r="P931" s="46">
        <v>10</v>
      </c>
      <c r="Q931" s="65" t="s">
        <v>70</v>
      </c>
      <c r="R931" s="55">
        <f>'Specs and Initial PMs'!D832</f>
        <v>0</v>
      </c>
      <c r="S931" s="5">
        <f t="shared" si="160"/>
        <v>0</v>
      </c>
      <c r="T931" s="65"/>
      <c r="U931" s="58" t="e">
        <f t="shared" si="154"/>
        <v>#DIV/0!</v>
      </c>
      <c r="V931" s="58" t="e">
        <f t="shared" si="153"/>
        <v>#DIV/0!</v>
      </c>
      <c r="W931" s="174"/>
    </row>
    <row r="932" spans="16:23" ht="16.95" customHeight="1" x14ac:dyDescent="0.35">
      <c r="P932" s="46">
        <v>10</v>
      </c>
      <c r="Q932" s="65" t="s">
        <v>71</v>
      </c>
      <c r="R932" s="55">
        <f>'Specs and Initial PMs'!D833</f>
        <v>0</v>
      </c>
      <c r="S932" s="5">
        <f t="shared" si="160"/>
        <v>0</v>
      </c>
      <c r="T932" s="65"/>
      <c r="U932" s="58" t="e">
        <f t="shared" si="154"/>
        <v>#DIV/0!</v>
      </c>
      <c r="V932" s="58" t="e">
        <f t="shared" si="153"/>
        <v>#DIV/0!</v>
      </c>
      <c r="W932" s="174"/>
    </row>
    <row r="933" spans="16:23" ht="16.95" customHeight="1" x14ac:dyDescent="0.35">
      <c r="P933" s="46">
        <v>10</v>
      </c>
      <c r="Q933" s="65" t="s">
        <v>72</v>
      </c>
      <c r="R933" s="55">
        <f>'Specs and Initial PMs'!D834</f>
        <v>0</v>
      </c>
      <c r="S933" s="5">
        <f t="shared" si="160"/>
        <v>0</v>
      </c>
      <c r="T933" s="65"/>
      <c r="U933" s="58" t="e">
        <f t="shared" si="154"/>
        <v>#DIV/0!</v>
      </c>
      <c r="V933" s="58" t="e">
        <f t="shared" si="153"/>
        <v>#DIV/0!</v>
      </c>
      <c r="W933" s="174"/>
    </row>
    <row r="934" spans="16:23" ht="16.95" customHeight="1" x14ac:dyDescent="0.35">
      <c r="P934" s="46">
        <v>10</v>
      </c>
      <c r="Q934" s="65" t="s">
        <v>73</v>
      </c>
      <c r="R934" s="55">
        <f>'Specs and Initial PMs'!D835</f>
        <v>0</v>
      </c>
      <c r="S934" s="5">
        <f t="shared" ref="S934:S941" si="161">IF(ISTEXT(J109),$F$5,IF(J109&gt;$F$5,$F$5,J109))</f>
        <v>0</v>
      </c>
      <c r="T934" s="65"/>
      <c r="U934" s="58" t="e">
        <f t="shared" si="154"/>
        <v>#DIV/0!</v>
      </c>
      <c r="V934" s="58" t="e">
        <f t="shared" si="153"/>
        <v>#DIV/0!</v>
      </c>
      <c r="W934" s="174"/>
    </row>
    <row r="935" spans="16:23" ht="16.95" customHeight="1" x14ac:dyDescent="0.35">
      <c r="P935" s="46">
        <v>10</v>
      </c>
      <c r="Q935" s="65" t="s">
        <v>74</v>
      </c>
      <c r="R935" s="55">
        <f>'Specs and Initial PMs'!D836</f>
        <v>0</v>
      </c>
      <c r="S935" s="5">
        <f t="shared" si="161"/>
        <v>0</v>
      </c>
      <c r="T935" s="65"/>
      <c r="U935" s="58" t="e">
        <f t="shared" si="154"/>
        <v>#DIV/0!</v>
      </c>
      <c r="V935" s="58" t="e">
        <f t="shared" si="153"/>
        <v>#DIV/0!</v>
      </c>
      <c r="W935" s="174"/>
    </row>
    <row r="936" spans="16:23" ht="16.95" customHeight="1" x14ac:dyDescent="0.35">
      <c r="P936" s="46">
        <v>10</v>
      </c>
      <c r="Q936" s="65" t="s">
        <v>75</v>
      </c>
      <c r="R936" s="55">
        <f>'Specs and Initial PMs'!D837</f>
        <v>0</v>
      </c>
      <c r="S936" s="5">
        <f t="shared" si="161"/>
        <v>0</v>
      </c>
      <c r="T936" s="65"/>
      <c r="U936" s="58" t="e">
        <f t="shared" si="154"/>
        <v>#DIV/0!</v>
      </c>
      <c r="V936" s="58" t="e">
        <f t="shared" si="153"/>
        <v>#DIV/0!</v>
      </c>
      <c r="W936" s="174"/>
    </row>
    <row r="937" spans="16:23" ht="16.95" customHeight="1" x14ac:dyDescent="0.35">
      <c r="P937" s="46">
        <v>10</v>
      </c>
      <c r="Q937" s="65" t="s">
        <v>76</v>
      </c>
      <c r="R937" s="55">
        <f>'Specs and Initial PMs'!D838</f>
        <v>0</v>
      </c>
      <c r="S937" s="5">
        <f t="shared" si="161"/>
        <v>0</v>
      </c>
      <c r="T937" s="65"/>
      <c r="U937" s="58" t="e">
        <f t="shared" si="154"/>
        <v>#DIV/0!</v>
      </c>
      <c r="V937" s="58" t="e">
        <f t="shared" si="153"/>
        <v>#DIV/0!</v>
      </c>
      <c r="W937" s="174"/>
    </row>
    <row r="938" spans="16:23" ht="16.95" customHeight="1" x14ac:dyDescent="0.35">
      <c r="P938" s="46">
        <v>10</v>
      </c>
      <c r="Q938" s="65" t="s">
        <v>77</v>
      </c>
      <c r="R938" s="55">
        <f>'Specs and Initial PMs'!D839</f>
        <v>0</v>
      </c>
      <c r="S938" s="5">
        <f t="shared" si="161"/>
        <v>0</v>
      </c>
      <c r="T938" s="65"/>
      <c r="U938" s="58" t="e">
        <f t="shared" si="154"/>
        <v>#DIV/0!</v>
      </c>
      <c r="V938" s="58" t="e">
        <f t="shared" si="153"/>
        <v>#DIV/0!</v>
      </c>
      <c r="W938" s="174"/>
    </row>
    <row r="939" spans="16:23" ht="16.95" customHeight="1" x14ac:dyDescent="0.35">
      <c r="P939" s="46">
        <v>10</v>
      </c>
      <c r="Q939" s="65" t="s">
        <v>78</v>
      </c>
      <c r="R939" s="55">
        <f>'Specs and Initial PMs'!D840</f>
        <v>0</v>
      </c>
      <c r="S939" s="5">
        <f t="shared" si="161"/>
        <v>0</v>
      </c>
      <c r="T939" s="65"/>
      <c r="U939" s="58" t="e">
        <f t="shared" si="154"/>
        <v>#DIV/0!</v>
      </c>
      <c r="V939" s="58" t="e">
        <f t="shared" si="153"/>
        <v>#DIV/0!</v>
      </c>
      <c r="W939" s="174"/>
    </row>
    <row r="940" spans="16:23" ht="16.95" customHeight="1" x14ac:dyDescent="0.35">
      <c r="P940" s="46">
        <v>10</v>
      </c>
      <c r="Q940" s="65" t="s">
        <v>79</v>
      </c>
      <c r="R940" s="55">
        <f>'Specs and Initial PMs'!D841</f>
        <v>0</v>
      </c>
      <c r="S940" s="5">
        <f t="shared" si="161"/>
        <v>0</v>
      </c>
      <c r="T940" s="65"/>
      <c r="U940" s="58" t="e">
        <f t="shared" si="154"/>
        <v>#DIV/0!</v>
      </c>
      <c r="V940" s="58" t="e">
        <f t="shared" si="153"/>
        <v>#DIV/0!</v>
      </c>
      <c r="W940" s="174"/>
    </row>
    <row r="941" spans="16:23" ht="16.95" customHeight="1" x14ac:dyDescent="0.35">
      <c r="P941" s="46">
        <v>10</v>
      </c>
      <c r="Q941" s="65" t="s">
        <v>80</v>
      </c>
      <c r="R941" s="55">
        <f>'Specs and Initial PMs'!D842</f>
        <v>0</v>
      </c>
      <c r="S941" s="5">
        <f t="shared" si="161"/>
        <v>0</v>
      </c>
      <c r="T941" s="65"/>
      <c r="U941" s="58" t="e">
        <f t="shared" si="154"/>
        <v>#DIV/0!</v>
      </c>
      <c r="V941" s="58" t="e">
        <f t="shared" si="153"/>
        <v>#DIV/0!</v>
      </c>
      <c r="W941" s="174"/>
    </row>
    <row r="942" spans="16:23" ht="16.95" customHeight="1" x14ac:dyDescent="0.35">
      <c r="P942" s="46">
        <v>10</v>
      </c>
      <c r="Q942" s="65" t="s">
        <v>81</v>
      </c>
      <c r="R942" s="55">
        <f>'Specs and Initial PMs'!D843</f>
        <v>0</v>
      </c>
      <c r="S942" s="5">
        <f t="shared" ref="S942:S949" si="162">IF(ISTEXT(K109),$F$5,IF(K109&gt;$F$5,$F$5,K109))</f>
        <v>0</v>
      </c>
      <c r="T942" s="65"/>
      <c r="U942" s="58" t="e">
        <f t="shared" si="154"/>
        <v>#DIV/0!</v>
      </c>
      <c r="V942" s="58" t="e">
        <f t="shared" si="153"/>
        <v>#DIV/0!</v>
      </c>
      <c r="W942" s="174"/>
    </row>
    <row r="943" spans="16:23" ht="16.95" customHeight="1" x14ac:dyDescent="0.35">
      <c r="P943" s="46">
        <v>10</v>
      </c>
      <c r="Q943" s="65" t="s">
        <v>82</v>
      </c>
      <c r="R943" s="55">
        <f>'Specs and Initial PMs'!D844</f>
        <v>0</v>
      </c>
      <c r="S943" s="5">
        <f t="shared" si="162"/>
        <v>0</v>
      </c>
      <c r="T943" s="65"/>
      <c r="U943" s="58" t="e">
        <f t="shared" si="154"/>
        <v>#DIV/0!</v>
      </c>
      <c r="V943" s="58" t="e">
        <f t="shared" si="153"/>
        <v>#DIV/0!</v>
      </c>
      <c r="W943" s="174"/>
    </row>
    <row r="944" spans="16:23" ht="16.95" customHeight="1" x14ac:dyDescent="0.35">
      <c r="P944" s="46">
        <v>10</v>
      </c>
      <c r="Q944" s="65" t="s">
        <v>83</v>
      </c>
      <c r="R944" s="55">
        <f>'Specs and Initial PMs'!D845</f>
        <v>0</v>
      </c>
      <c r="S944" s="5">
        <f t="shared" si="162"/>
        <v>0</v>
      </c>
      <c r="T944" s="65"/>
      <c r="U944" s="58" t="e">
        <f t="shared" si="154"/>
        <v>#DIV/0!</v>
      </c>
      <c r="V944" s="58" t="e">
        <f t="shared" si="153"/>
        <v>#DIV/0!</v>
      </c>
      <c r="W944" s="174"/>
    </row>
    <row r="945" spans="16:23" ht="16.95" customHeight="1" x14ac:dyDescent="0.35">
      <c r="P945" s="46">
        <v>10</v>
      </c>
      <c r="Q945" s="65" t="s">
        <v>84</v>
      </c>
      <c r="R945" s="55">
        <f>'Specs and Initial PMs'!D846</f>
        <v>0</v>
      </c>
      <c r="S945" s="5">
        <f t="shared" si="162"/>
        <v>0</v>
      </c>
      <c r="T945" s="65"/>
      <c r="U945" s="58" t="e">
        <f t="shared" si="154"/>
        <v>#DIV/0!</v>
      </c>
      <c r="V945" s="58" t="e">
        <f t="shared" ref="V945:V965" si="163">IF(U945&gt;2,"LT","CONFIRM")</f>
        <v>#DIV/0!</v>
      </c>
      <c r="W945" s="174"/>
    </row>
    <row r="946" spans="16:23" ht="16.95" customHeight="1" x14ac:dyDescent="0.35">
      <c r="P946" s="46">
        <v>10</v>
      </c>
      <c r="Q946" s="65" t="s">
        <v>85</v>
      </c>
      <c r="R946" s="55">
        <f>'Specs and Initial PMs'!D847</f>
        <v>0</v>
      </c>
      <c r="S946" s="5">
        <f t="shared" si="162"/>
        <v>0</v>
      </c>
      <c r="T946" s="65"/>
      <c r="U946" s="58" t="e">
        <f t="shared" ref="U946:U965" si="164">S946/$T$872</f>
        <v>#DIV/0!</v>
      </c>
      <c r="V946" s="58" t="e">
        <f t="shared" si="163"/>
        <v>#DIV/0!</v>
      </c>
      <c r="W946" s="174"/>
    </row>
    <row r="947" spans="16:23" ht="16.95" customHeight="1" x14ac:dyDescent="0.35">
      <c r="P947" s="46">
        <v>10</v>
      </c>
      <c r="Q947" s="65" t="s">
        <v>86</v>
      </c>
      <c r="R947" s="55">
        <f>'Specs and Initial PMs'!D848</f>
        <v>0</v>
      </c>
      <c r="S947" s="5">
        <f t="shared" si="162"/>
        <v>0</v>
      </c>
      <c r="T947" s="65"/>
      <c r="U947" s="58" t="e">
        <f t="shared" si="164"/>
        <v>#DIV/0!</v>
      </c>
      <c r="V947" s="58" t="e">
        <f t="shared" si="163"/>
        <v>#DIV/0!</v>
      </c>
      <c r="W947" s="174"/>
    </row>
    <row r="948" spans="16:23" ht="16.95" customHeight="1" x14ac:dyDescent="0.35">
      <c r="P948" s="46">
        <v>10</v>
      </c>
      <c r="Q948" s="65" t="s">
        <v>87</v>
      </c>
      <c r="R948" s="55">
        <f>'Specs and Initial PMs'!D849</f>
        <v>0</v>
      </c>
      <c r="S948" s="5">
        <f t="shared" si="162"/>
        <v>0</v>
      </c>
      <c r="T948" s="65"/>
      <c r="U948" s="58" t="e">
        <f t="shared" si="164"/>
        <v>#DIV/0!</v>
      </c>
      <c r="V948" s="58" t="e">
        <f t="shared" si="163"/>
        <v>#DIV/0!</v>
      </c>
      <c r="W948" s="174"/>
    </row>
    <row r="949" spans="16:23" ht="16.95" customHeight="1" x14ac:dyDescent="0.35">
      <c r="P949" s="46">
        <v>10</v>
      </c>
      <c r="Q949" s="65" t="s">
        <v>88</v>
      </c>
      <c r="R949" s="55">
        <f>'Specs and Initial PMs'!D850</f>
        <v>0</v>
      </c>
      <c r="S949" s="5">
        <f t="shared" si="162"/>
        <v>0</v>
      </c>
      <c r="T949" s="65"/>
      <c r="U949" s="58" t="e">
        <f t="shared" si="164"/>
        <v>#DIV/0!</v>
      </c>
      <c r="V949" s="58" t="e">
        <f t="shared" si="163"/>
        <v>#DIV/0!</v>
      </c>
      <c r="W949" s="174"/>
    </row>
    <row r="950" spans="16:23" ht="16.95" customHeight="1" x14ac:dyDescent="0.35">
      <c r="P950" s="46">
        <v>10</v>
      </c>
      <c r="Q950" s="65" t="s">
        <v>89</v>
      </c>
      <c r="R950" s="55">
        <f>'Specs and Initial PMs'!D851</f>
        <v>0</v>
      </c>
      <c r="S950" s="5">
        <f t="shared" ref="S950:S957" si="165">IF(ISTEXT(L109),$F$5,IF(L109&gt;$F$5,$F$5,L109))</f>
        <v>0</v>
      </c>
      <c r="T950" s="65"/>
      <c r="U950" s="58" t="e">
        <f t="shared" si="164"/>
        <v>#DIV/0!</v>
      </c>
      <c r="V950" s="58" t="e">
        <f t="shared" si="163"/>
        <v>#DIV/0!</v>
      </c>
      <c r="W950" s="174"/>
    </row>
    <row r="951" spans="16:23" ht="16.95" customHeight="1" x14ac:dyDescent="0.35">
      <c r="P951" s="46">
        <v>10</v>
      </c>
      <c r="Q951" s="65" t="s">
        <v>90</v>
      </c>
      <c r="R951" s="55">
        <f>'Specs and Initial PMs'!D852</f>
        <v>0</v>
      </c>
      <c r="S951" s="5">
        <f t="shared" si="165"/>
        <v>0</v>
      </c>
      <c r="T951" s="65"/>
      <c r="U951" s="58" t="e">
        <f t="shared" si="164"/>
        <v>#DIV/0!</v>
      </c>
      <c r="V951" s="58" t="e">
        <f t="shared" si="163"/>
        <v>#DIV/0!</v>
      </c>
      <c r="W951" s="174"/>
    </row>
    <row r="952" spans="16:23" ht="16.95" customHeight="1" x14ac:dyDescent="0.35">
      <c r="P952" s="46">
        <v>10</v>
      </c>
      <c r="Q952" s="65" t="s">
        <v>91</v>
      </c>
      <c r="R952" s="55">
        <f>'Specs and Initial PMs'!D853</f>
        <v>0</v>
      </c>
      <c r="S952" s="5">
        <f t="shared" si="165"/>
        <v>0</v>
      </c>
      <c r="T952" s="65"/>
      <c r="U952" s="58" t="e">
        <f t="shared" si="164"/>
        <v>#DIV/0!</v>
      </c>
      <c r="V952" s="58" t="e">
        <f t="shared" si="163"/>
        <v>#DIV/0!</v>
      </c>
      <c r="W952" s="174"/>
    </row>
    <row r="953" spans="16:23" ht="16.95" customHeight="1" x14ac:dyDescent="0.35">
      <c r="P953" s="46">
        <v>10</v>
      </c>
      <c r="Q953" s="65" t="s">
        <v>92</v>
      </c>
      <c r="R953" s="55">
        <f>'Specs and Initial PMs'!D854</f>
        <v>0</v>
      </c>
      <c r="S953" s="5">
        <f t="shared" si="165"/>
        <v>0</v>
      </c>
      <c r="T953" s="65"/>
      <c r="U953" s="58" t="e">
        <f t="shared" si="164"/>
        <v>#DIV/0!</v>
      </c>
      <c r="V953" s="58" t="e">
        <f t="shared" si="163"/>
        <v>#DIV/0!</v>
      </c>
      <c r="W953" s="174"/>
    </row>
    <row r="954" spans="16:23" ht="16.95" customHeight="1" x14ac:dyDescent="0.35">
      <c r="P954" s="46">
        <v>10</v>
      </c>
      <c r="Q954" s="65" t="s">
        <v>93</v>
      </c>
      <c r="R954" s="55">
        <f>'Specs and Initial PMs'!D855</f>
        <v>0</v>
      </c>
      <c r="S954" s="5">
        <f t="shared" si="165"/>
        <v>0</v>
      </c>
      <c r="T954" s="65"/>
      <c r="U954" s="58" t="e">
        <f t="shared" si="164"/>
        <v>#DIV/0!</v>
      </c>
      <c r="V954" s="58" t="e">
        <f t="shared" si="163"/>
        <v>#DIV/0!</v>
      </c>
      <c r="W954" s="174"/>
    </row>
    <row r="955" spans="16:23" ht="16.95" customHeight="1" x14ac:dyDescent="0.35">
      <c r="P955" s="46">
        <v>10</v>
      </c>
      <c r="Q955" s="65" t="s">
        <v>94</v>
      </c>
      <c r="R955" s="55">
        <f>'Specs and Initial PMs'!D856</f>
        <v>0</v>
      </c>
      <c r="S955" s="5">
        <f t="shared" si="165"/>
        <v>0</v>
      </c>
      <c r="T955" s="65"/>
      <c r="U955" s="58" t="e">
        <f t="shared" si="164"/>
        <v>#DIV/0!</v>
      </c>
      <c r="V955" s="58" t="e">
        <f t="shared" si="163"/>
        <v>#DIV/0!</v>
      </c>
      <c r="W955" s="174"/>
    </row>
    <row r="956" spans="16:23" ht="16.95" customHeight="1" x14ac:dyDescent="0.35">
      <c r="P956" s="46">
        <v>10</v>
      </c>
      <c r="Q956" s="65" t="s">
        <v>95</v>
      </c>
      <c r="R956" s="55">
        <f>'Specs and Initial PMs'!D857</f>
        <v>0</v>
      </c>
      <c r="S956" s="5">
        <f t="shared" si="165"/>
        <v>0</v>
      </c>
      <c r="T956" s="65"/>
      <c r="U956" s="58" t="e">
        <f t="shared" si="164"/>
        <v>#DIV/0!</v>
      </c>
      <c r="V956" s="58" t="e">
        <f t="shared" si="163"/>
        <v>#DIV/0!</v>
      </c>
      <c r="W956" s="174"/>
    </row>
    <row r="957" spans="16:23" ht="16.95" customHeight="1" x14ac:dyDescent="0.35">
      <c r="P957" s="46">
        <v>10</v>
      </c>
      <c r="Q957" s="65" t="s">
        <v>96</v>
      </c>
      <c r="R957" s="55">
        <f>'Specs and Initial PMs'!D858</f>
        <v>0</v>
      </c>
      <c r="S957" s="5">
        <f t="shared" si="165"/>
        <v>0</v>
      </c>
      <c r="T957" s="65"/>
      <c r="U957" s="58" t="e">
        <f t="shared" si="164"/>
        <v>#DIV/0!</v>
      </c>
      <c r="V957" s="58" t="e">
        <f t="shared" si="163"/>
        <v>#DIV/0!</v>
      </c>
      <c r="W957" s="174"/>
    </row>
    <row r="958" spans="16:23" ht="16.95" customHeight="1" x14ac:dyDescent="0.35">
      <c r="P958" s="46">
        <v>10</v>
      </c>
      <c r="Q958" s="65" t="s">
        <v>97</v>
      </c>
      <c r="R958" s="55">
        <f>'Specs and Initial PMs'!D859</f>
        <v>0</v>
      </c>
      <c r="S958" s="5">
        <f t="shared" ref="S958:S965" si="166">IF(ISTEXT(M109),$F$5,IF(M109&gt;$F$5,$F$5,M109))</f>
        <v>0</v>
      </c>
      <c r="T958" s="65"/>
      <c r="U958" s="58" t="e">
        <f t="shared" si="164"/>
        <v>#DIV/0!</v>
      </c>
      <c r="V958" s="58" t="e">
        <f t="shared" si="163"/>
        <v>#DIV/0!</v>
      </c>
      <c r="W958" s="174"/>
    </row>
    <row r="959" spans="16:23" ht="16.95" customHeight="1" x14ac:dyDescent="0.35">
      <c r="P959" s="46">
        <v>10</v>
      </c>
      <c r="Q959" s="65" t="s">
        <v>98</v>
      </c>
      <c r="R959" s="55">
        <f>'Specs and Initial PMs'!D860</f>
        <v>0</v>
      </c>
      <c r="S959" s="5">
        <f t="shared" si="166"/>
        <v>0</v>
      </c>
      <c r="T959" s="65"/>
      <c r="U959" s="58" t="e">
        <f t="shared" si="164"/>
        <v>#DIV/0!</v>
      </c>
      <c r="V959" s="58" t="e">
        <f t="shared" si="163"/>
        <v>#DIV/0!</v>
      </c>
      <c r="W959" s="174"/>
    </row>
    <row r="960" spans="16:23" ht="16.95" customHeight="1" x14ac:dyDescent="0.35">
      <c r="P960" s="46">
        <v>10</v>
      </c>
      <c r="Q960" s="65" t="s">
        <v>99</v>
      </c>
      <c r="R960" s="55">
        <f>'Specs and Initial PMs'!D861</f>
        <v>0</v>
      </c>
      <c r="S960" s="5">
        <f t="shared" si="166"/>
        <v>0</v>
      </c>
      <c r="T960" s="65"/>
      <c r="U960" s="58" t="e">
        <f t="shared" si="164"/>
        <v>#DIV/0!</v>
      </c>
      <c r="V960" s="58" t="e">
        <f t="shared" si="163"/>
        <v>#DIV/0!</v>
      </c>
      <c r="W960" s="174"/>
    </row>
    <row r="961" spans="16:23" ht="16.95" customHeight="1" x14ac:dyDescent="0.35">
      <c r="P961" s="46">
        <v>10</v>
      </c>
      <c r="Q961" s="65" t="s">
        <v>100</v>
      </c>
      <c r="R961" s="55">
        <f>'Specs and Initial PMs'!D862</f>
        <v>0</v>
      </c>
      <c r="S961" s="5">
        <f t="shared" si="166"/>
        <v>0</v>
      </c>
      <c r="T961" s="65"/>
      <c r="U961" s="58" t="e">
        <f t="shared" si="164"/>
        <v>#DIV/0!</v>
      </c>
      <c r="V961" s="58" t="e">
        <f t="shared" si="163"/>
        <v>#DIV/0!</v>
      </c>
      <c r="W961" s="174"/>
    </row>
    <row r="962" spans="16:23" ht="16.95" customHeight="1" x14ac:dyDescent="0.35">
      <c r="P962" s="46">
        <v>10</v>
      </c>
      <c r="Q962" s="65" t="s">
        <v>101</v>
      </c>
      <c r="R962" s="55">
        <f>'Specs and Initial PMs'!D863</f>
        <v>0</v>
      </c>
      <c r="S962" s="5">
        <f t="shared" si="166"/>
        <v>0</v>
      </c>
      <c r="T962" s="65"/>
      <c r="U962" s="58" t="e">
        <f t="shared" si="164"/>
        <v>#DIV/0!</v>
      </c>
      <c r="V962" s="58" t="e">
        <f t="shared" si="163"/>
        <v>#DIV/0!</v>
      </c>
      <c r="W962" s="174"/>
    </row>
    <row r="963" spans="16:23" ht="16.95" customHeight="1" x14ac:dyDescent="0.35">
      <c r="P963" s="46">
        <v>10</v>
      </c>
      <c r="Q963" s="65" t="s">
        <v>102</v>
      </c>
      <c r="R963" s="55">
        <f>'Specs and Initial PMs'!D864</f>
        <v>0</v>
      </c>
      <c r="S963" s="5">
        <f t="shared" si="166"/>
        <v>0</v>
      </c>
      <c r="T963" s="65"/>
      <c r="U963" s="58" t="e">
        <f t="shared" si="164"/>
        <v>#DIV/0!</v>
      </c>
      <c r="V963" s="58" t="e">
        <f t="shared" si="163"/>
        <v>#DIV/0!</v>
      </c>
      <c r="W963" s="174"/>
    </row>
    <row r="964" spans="16:23" ht="16.95" customHeight="1" x14ac:dyDescent="0.35">
      <c r="P964" s="46">
        <v>10</v>
      </c>
      <c r="Q964" s="65" t="s">
        <v>103</v>
      </c>
      <c r="R964" s="55">
        <f>'Specs and Initial PMs'!D865</f>
        <v>0</v>
      </c>
      <c r="S964" s="5">
        <f t="shared" si="166"/>
        <v>0</v>
      </c>
      <c r="T964" s="65"/>
      <c r="U964" s="58" t="e">
        <f t="shared" si="164"/>
        <v>#DIV/0!</v>
      </c>
      <c r="V964" s="58" t="e">
        <f t="shared" si="163"/>
        <v>#DIV/0!</v>
      </c>
      <c r="W964" s="174"/>
    </row>
    <row r="965" spans="16:23" ht="16.95" customHeight="1" x14ac:dyDescent="0.35">
      <c r="P965" s="46">
        <v>10</v>
      </c>
      <c r="Q965" s="65" t="s">
        <v>104</v>
      </c>
      <c r="R965" s="55">
        <f>'Specs and Initial PMs'!D866</f>
        <v>0</v>
      </c>
      <c r="S965" s="5">
        <f t="shared" si="166"/>
        <v>0</v>
      </c>
      <c r="U965" s="58" t="e">
        <f t="shared" si="164"/>
        <v>#DIV/0!</v>
      </c>
      <c r="V965" s="58" t="e">
        <f t="shared" si="163"/>
        <v>#DIV/0!</v>
      </c>
      <c r="W965" s="174"/>
    </row>
    <row r="966" spans="16:23" ht="16.95" customHeight="1" x14ac:dyDescent="0.4">
      <c r="P966" s="46">
        <v>11</v>
      </c>
      <c r="Q966" s="65" t="s">
        <v>9</v>
      </c>
      <c r="R966" s="54" t="s">
        <v>267</v>
      </c>
      <c r="S966" s="5">
        <f t="shared" ref="S966:S973" si="167">IF(ISTEXT(B120),$F$5,IF(B120&gt;$F$5,$F$5,B120))</f>
        <v>0</v>
      </c>
      <c r="T966" s="56">
        <f>MEDIAN(S966:S967)</f>
        <v>0</v>
      </c>
      <c r="U966" s="56" t="e">
        <f>T966/$T$968</f>
        <v>#DIV/0!</v>
      </c>
      <c r="V966" s="53" t="str">
        <f>IF(T966&gt;0,IF(T966&lt;$AD$7, "INVALID OD", IF(T966&gt;$AD$8,"INVALID OD", "VALID OD")),"")</f>
        <v/>
      </c>
      <c r="W966" s="174"/>
    </row>
    <row r="967" spans="16:23" ht="16.95" customHeight="1" x14ac:dyDescent="0.4">
      <c r="P967" s="46">
        <v>11</v>
      </c>
      <c r="Q967" s="65" t="s">
        <v>10</v>
      </c>
      <c r="R967" s="54" t="s">
        <v>268</v>
      </c>
      <c r="S967" s="5">
        <f t="shared" si="167"/>
        <v>0</v>
      </c>
      <c r="T967" s="57"/>
      <c r="U967" s="57"/>
      <c r="V967" s="53" t="str">
        <f>IF(T966&gt;0,IF(U966&lt;AD$9, "INVALID ODn", IF(U966&gt;$AD$10,"INVALID ODn", "VALID ODn")),"")</f>
        <v/>
      </c>
      <c r="W967" s="174"/>
    </row>
    <row r="968" spans="16:23" ht="16.95" customHeight="1" x14ac:dyDescent="0.4">
      <c r="P968" s="46">
        <v>11</v>
      </c>
      <c r="Q968" s="65" t="s">
        <v>11</v>
      </c>
      <c r="R968" s="74" t="s">
        <v>269</v>
      </c>
      <c r="S968" s="5">
        <f t="shared" si="167"/>
        <v>0</v>
      </c>
      <c r="T968" s="59">
        <f>MEDIAN(S968:S970)</f>
        <v>0</v>
      </c>
      <c r="U968" s="59" t="e">
        <f>T968/$T$968</f>
        <v>#DIV/0!</v>
      </c>
      <c r="V968" s="53" t="str">
        <f>IF(T968&gt;0, IF(T968&lt;$AE$7, "INVALID OD", IF(T968&gt;$AE$8,"INVALID OD", "VALID OD")), "")</f>
        <v/>
      </c>
      <c r="W968" s="174"/>
    </row>
    <row r="969" spans="16:23" ht="16.95" customHeight="1" x14ac:dyDescent="0.4">
      <c r="P969" s="46">
        <v>11</v>
      </c>
      <c r="Q969" s="65" t="s">
        <v>12</v>
      </c>
      <c r="R969" s="74" t="s">
        <v>270</v>
      </c>
      <c r="S969" s="5">
        <f t="shared" si="167"/>
        <v>0</v>
      </c>
      <c r="T969" s="60"/>
      <c r="U969" s="61"/>
      <c r="V969" s="53" t="str">
        <f>IF(T968&gt;0,IF(U968&lt;1, "INVALID ODn", IF(U968&gt;1,"INVALID ODn", "VALID ODn")),"")</f>
        <v/>
      </c>
      <c r="W969" s="174"/>
    </row>
    <row r="970" spans="16:23" ht="16.95" customHeight="1" x14ac:dyDescent="0.4">
      <c r="P970" s="46">
        <v>11</v>
      </c>
      <c r="Q970" s="65" t="s">
        <v>13</v>
      </c>
      <c r="R970" s="74" t="s">
        <v>271</v>
      </c>
      <c r="S970" s="5">
        <f t="shared" si="167"/>
        <v>0</v>
      </c>
      <c r="T970" s="60"/>
      <c r="U970" s="61"/>
      <c r="V970" s="53"/>
      <c r="W970" s="174"/>
    </row>
    <row r="971" spans="16:23" ht="16.95" customHeight="1" x14ac:dyDescent="0.4">
      <c r="P971" s="46">
        <v>11</v>
      </c>
      <c r="Q971" s="65" t="s">
        <v>14</v>
      </c>
      <c r="R971" s="75" t="s">
        <v>272</v>
      </c>
      <c r="S971" s="5">
        <f t="shared" si="167"/>
        <v>0</v>
      </c>
      <c r="T971" s="62">
        <f>MEDIAN(S971:S973)</f>
        <v>0</v>
      </c>
      <c r="U971" s="62" t="e">
        <f>T971/$T$968</f>
        <v>#DIV/0!</v>
      </c>
      <c r="V971" s="53" t="str">
        <f>IF(T971&gt;0, IF(T971&lt;$AF$7, "INVALID OD", IF(T971&gt;$AF$8,"INVALID OD", "VALID OD")), "")</f>
        <v/>
      </c>
      <c r="W971" s="174"/>
    </row>
    <row r="972" spans="16:23" ht="16.95" customHeight="1" x14ac:dyDescent="0.4">
      <c r="P972" s="46">
        <v>11</v>
      </c>
      <c r="Q972" s="65" t="s">
        <v>15</v>
      </c>
      <c r="R972" s="75" t="s">
        <v>273</v>
      </c>
      <c r="S972" s="5">
        <f t="shared" si="167"/>
        <v>0</v>
      </c>
      <c r="T972" s="60"/>
      <c r="U972" s="61"/>
      <c r="V972" s="53" t="str">
        <f>IF(T971&gt;0,IF(U971&lt;$AF$9, "INVALID ODn", IF(U971&gt;$AF$10,"INVALID ODn", "VALID ODn")),"")</f>
        <v/>
      </c>
      <c r="W972" s="174"/>
    </row>
    <row r="973" spans="16:23" ht="16.95" customHeight="1" x14ac:dyDescent="0.4">
      <c r="P973" s="46">
        <v>11</v>
      </c>
      <c r="Q973" s="65" t="s">
        <v>16</v>
      </c>
      <c r="R973" s="75" t="s">
        <v>274</v>
      </c>
      <c r="S973" s="5">
        <f t="shared" si="167"/>
        <v>0</v>
      </c>
      <c r="T973" s="60"/>
      <c r="U973" s="61"/>
      <c r="V973" s="147"/>
      <c r="W973" s="174"/>
    </row>
    <row r="974" spans="16:23" ht="16.95" customHeight="1" x14ac:dyDescent="0.4">
      <c r="P974" s="46">
        <v>11</v>
      </c>
      <c r="Q974" s="65" t="s">
        <v>17</v>
      </c>
      <c r="R974" s="76" t="s">
        <v>275</v>
      </c>
      <c r="S974" s="5">
        <f t="shared" ref="S974:S981" si="168">IF(ISTEXT(C120),$F$5,IF(C120&gt;$F$5,$F$5,C120))</f>
        <v>0</v>
      </c>
      <c r="T974" s="64">
        <f>MEDIAN(S974:S976)</f>
        <v>0</v>
      </c>
      <c r="U974" s="64" t="e">
        <f>T974/$T$968</f>
        <v>#DIV/0!</v>
      </c>
      <c r="V974" s="53" t="str">
        <f>IF(T974&gt;0, IF(T974&lt;$AG$7, "INVALID OD", IF(T974&gt;$AG$8,"INVALID OD", "VALID OD")), "")</f>
        <v/>
      </c>
      <c r="W974" s="174"/>
    </row>
    <row r="975" spans="16:23" ht="16.95" customHeight="1" x14ac:dyDescent="0.4">
      <c r="P975" s="46">
        <v>11</v>
      </c>
      <c r="Q975" s="65" t="s">
        <v>18</v>
      </c>
      <c r="R975" s="76" t="s">
        <v>276</v>
      </c>
      <c r="S975" s="5">
        <f t="shared" si="168"/>
        <v>0</v>
      </c>
      <c r="T975" s="60"/>
      <c r="U975" s="61"/>
      <c r="V975" s="53" t="str">
        <f>IF(T974&gt;0,IF(U974&lt;$AG$9, "INVALID ODn", IF(U974&gt;$AG$10,"INVALID ODn", "VALID ODn")),"")</f>
        <v/>
      </c>
      <c r="W975" s="174"/>
    </row>
    <row r="976" spans="16:23" ht="16.95" customHeight="1" x14ac:dyDescent="0.4">
      <c r="P976" s="46">
        <v>11</v>
      </c>
      <c r="Q976" s="65" t="s">
        <v>19</v>
      </c>
      <c r="R976" s="76" t="s">
        <v>277</v>
      </c>
      <c r="S976" s="5">
        <f t="shared" si="168"/>
        <v>0</v>
      </c>
      <c r="T976" s="60"/>
      <c r="U976" s="61"/>
      <c r="V976" s="53"/>
      <c r="W976" s="174"/>
    </row>
    <row r="977" spans="16:23" ht="16.95" customHeight="1" x14ac:dyDescent="0.35">
      <c r="P977" s="46">
        <v>11</v>
      </c>
      <c r="Q977" s="65" t="s">
        <v>20</v>
      </c>
      <c r="R977" s="55">
        <f>'Specs and Initial PMs'!D867</f>
        <v>0</v>
      </c>
      <c r="S977" s="5">
        <f t="shared" si="168"/>
        <v>0</v>
      </c>
      <c r="T977" s="55"/>
      <c r="U977" s="58" t="e">
        <f>S977/$T$968</f>
        <v>#DIV/0!</v>
      </c>
      <c r="V977" s="58" t="e">
        <f t="shared" ref="V977:V1040" si="169">IF(U977&gt;2,"LT","CONFIRM")</f>
        <v>#DIV/0!</v>
      </c>
      <c r="W977" s="174"/>
    </row>
    <row r="978" spans="16:23" ht="16.95" customHeight="1" x14ac:dyDescent="0.35">
      <c r="P978" s="46">
        <v>11</v>
      </c>
      <c r="Q978" s="65" t="s">
        <v>21</v>
      </c>
      <c r="R978" s="55">
        <f>'Specs and Initial PMs'!D868</f>
        <v>0</v>
      </c>
      <c r="S978" s="5">
        <f t="shared" si="168"/>
        <v>0</v>
      </c>
      <c r="T978" s="65"/>
      <c r="U978" s="58" t="e">
        <f t="shared" ref="U978:U1041" si="170">S978/$T$968</f>
        <v>#DIV/0!</v>
      </c>
      <c r="V978" s="58" t="e">
        <f t="shared" si="169"/>
        <v>#DIV/0!</v>
      </c>
      <c r="W978" s="174"/>
    </row>
    <row r="979" spans="16:23" ht="16.95" customHeight="1" x14ac:dyDescent="0.35">
      <c r="P979" s="46">
        <v>11</v>
      </c>
      <c r="Q979" s="65" t="s">
        <v>22</v>
      </c>
      <c r="R979" s="55">
        <f>'Specs and Initial PMs'!D869</f>
        <v>0</v>
      </c>
      <c r="S979" s="5">
        <f t="shared" si="168"/>
        <v>0</v>
      </c>
      <c r="T979" s="65"/>
      <c r="U979" s="58" t="e">
        <f t="shared" si="170"/>
        <v>#DIV/0!</v>
      </c>
      <c r="V979" s="58" t="e">
        <f t="shared" si="169"/>
        <v>#DIV/0!</v>
      </c>
      <c r="W979" s="174"/>
    </row>
    <row r="980" spans="16:23" ht="16.95" customHeight="1" x14ac:dyDescent="0.35">
      <c r="P980" s="46">
        <v>11</v>
      </c>
      <c r="Q980" s="65" t="s">
        <v>23</v>
      </c>
      <c r="R980" s="55">
        <f>'Specs and Initial PMs'!D870</f>
        <v>0</v>
      </c>
      <c r="S980" s="5">
        <f t="shared" si="168"/>
        <v>0</v>
      </c>
      <c r="T980" s="65"/>
      <c r="U980" s="58" t="e">
        <f t="shared" si="170"/>
        <v>#DIV/0!</v>
      </c>
      <c r="V980" s="58" t="e">
        <f t="shared" si="169"/>
        <v>#DIV/0!</v>
      </c>
      <c r="W980" s="174"/>
    </row>
    <row r="981" spans="16:23" ht="16.95" customHeight="1" x14ac:dyDescent="0.35">
      <c r="P981" s="46">
        <v>11</v>
      </c>
      <c r="Q981" s="65" t="s">
        <v>24</v>
      </c>
      <c r="R981" s="55">
        <f>'Specs and Initial PMs'!D871</f>
        <v>0</v>
      </c>
      <c r="S981" s="5">
        <f t="shared" si="168"/>
        <v>0</v>
      </c>
      <c r="T981" s="65"/>
      <c r="U981" s="58" t="e">
        <f t="shared" si="170"/>
        <v>#DIV/0!</v>
      </c>
      <c r="V981" s="58" t="e">
        <f t="shared" si="169"/>
        <v>#DIV/0!</v>
      </c>
      <c r="W981" s="174"/>
    </row>
    <row r="982" spans="16:23" ht="16.95" customHeight="1" x14ac:dyDescent="0.35">
      <c r="P982" s="46">
        <v>11</v>
      </c>
      <c r="Q982" s="65" t="s">
        <v>25</v>
      </c>
      <c r="R982" s="55">
        <f>'Specs and Initial PMs'!D872</f>
        <v>0</v>
      </c>
      <c r="S982" s="5">
        <f t="shared" ref="S982:S989" si="171">IF(ISTEXT(D120),$F$5,IF(D120&gt;$F$5,$F$5,D120))</f>
        <v>0</v>
      </c>
      <c r="T982" s="65"/>
      <c r="U982" s="58" t="e">
        <f t="shared" si="170"/>
        <v>#DIV/0!</v>
      </c>
      <c r="V982" s="58" t="e">
        <f t="shared" si="169"/>
        <v>#DIV/0!</v>
      </c>
      <c r="W982" s="174"/>
    </row>
    <row r="983" spans="16:23" ht="16.95" customHeight="1" x14ac:dyDescent="0.35">
      <c r="P983" s="46">
        <v>11</v>
      </c>
      <c r="Q983" s="65" t="s">
        <v>26</v>
      </c>
      <c r="R983" s="55">
        <f>'Specs and Initial PMs'!D873</f>
        <v>0</v>
      </c>
      <c r="S983" s="5">
        <f t="shared" si="171"/>
        <v>0</v>
      </c>
      <c r="T983" s="65"/>
      <c r="U983" s="58" t="e">
        <f t="shared" si="170"/>
        <v>#DIV/0!</v>
      </c>
      <c r="V983" s="58" t="e">
        <f t="shared" si="169"/>
        <v>#DIV/0!</v>
      </c>
      <c r="W983" s="174"/>
    </row>
    <row r="984" spans="16:23" ht="16.95" customHeight="1" x14ac:dyDescent="0.35">
      <c r="P984" s="46">
        <v>11</v>
      </c>
      <c r="Q984" s="65" t="s">
        <v>27</v>
      </c>
      <c r="R984" s="55">
        <f>'Specs and Initial PMs'!D874</f>
        <v>0</v>
      </c>
      <c r="S984" s="5">
        <f t="shared" si="171"/>
        <v>0</v>
      </c>
      <c r="T984" s="65"/>
      <c r="U984" s="58" t="e">
        <f t="shared" si="170"/>
        <v>#DIV/0!</v>
      </c>
      <c r="V984" s="58" t="e">
        <f t="shared" si="169"/>
        <v>#DIV/0!</v>
      </c>
      <c r="W984" s="174"/>
    </row>
    <row r="985" spans="16:23" ht="16.95" customHeight="1" x14ac:dyDescent="0.35">
      <c r="P985" s="46">
        <v>11</v>
      </c>
      <c r="Q985" s="65" t="s">
        <v>28</v>
      </c>
      <c r="R985" s="55">
        <f>'Specs and Initial PMs'!D875</f>
        <v>0</v>
      </c>
      <c r="S985" s="5">
        <f t="shared" si="171"/>
        <v>0</v>
      </c>
      <c r="T985" s="65"/>
      <c r="U985" s="58" t="e">
        <f t="shared" si="170"/>
        <v>#DIV/0!</v>
      </c>
      <c r="V985" s="58" t="e">
        <f t="shared" si="169"/>
        <v>#DIV/0!</v>
      </c>
      <c r="W985" s="174"/>
    </row>
    <row r="986" spans="16:23" ht="16.95" customHeight="1" x14ac:dyDescent="0.35">
      <c r="P986" s="46">
        <v>11</v>
      </c>
      <c r="Q986" s="65" t="s">
        <v>29</v>
      </c>
      <c r="R986" s="55">
        <f>'Specs and Initial PMs'!D876</f>
        <v>0</v>
      </c>
      <c r="S986" s="5">
        <f t="shared" si="171"/>
        <v>0</v>
      </c>
      <c r="T986" s="65"/>
      <c r="U986" s="58" t="e">
        <f t="shared" si="170"/>
        <v>#DIV/0!</v>
      </c>
      <c r="V986" s="58" t="e">
        <f t="shared" si="169"/>
        <v>#DIV/0!</v>
      </c>
      <c r="W986" s="174"/>
    </row>
    <row r="987" spans="16:23" ht="16.95" customHeight="1" x14ac:dyDescent="0.35">
      <c r="P987" s="46">
        <v>11</v>
      </c>
      <c r="Q987" s="65" t="s">
        <v>30</v>
      </c>
      <c r="R987" s="55">
        <f>'Specs and Initial PMs'!D877</f>
        <v>0</v>
      </c>
      <c r="S987" s="5">
        <f t="shared" si="171"/>
        <v>0</v>
      </c>
      <c r="T987" s="65"/>
      <c r="U987" s="58" t="e">
        <f t="shared" si="170"/>
        <v>#DIV/0!</v>
      </c>
      <c r="V987" s="58" t="e">
        <f t="shared" si="169"/>
        <v>#DIV/0!</v>
      </c>
      <c r="W987" s="174"/>
    </row>
    <row r="988" spans="16:23" ht="16.95" customHeight="1" x14ac:dyDescent="0.35">
      <c r="P988" s="46">
        <v>11</v>
      </c>
      <c r="Q988" s="65" t="s">
        <v>31</v>
      </c>
      <c r="R988" s="55">
        <f>'Specs and Initial PMs'!D878</f>
        <v>0</v>
      </c>
      <c r="S988" s="5">
        <f t="shared" si="171"/>
        <v>0</v>
      </c>
      <c r="T988" s="65"/>
      <c r="U988" s="58" t="e">
        <f t="shared" si="170"/>
        <v>#DIV/0!</v>
      </c>
      <c r="V988" s="58" t="e">
        <f t="shared" si="169"/>
        <v>#DIV/0!</v>
      </c>
      <c r="W988" s="174"/>
    </row>
    <row r="989" spans="16:23" ht="16.95" customHeight="1" x14ac:dyDescent="0.35">
      <c r="P989" s="46">
        <v>11</v>
      </c>
      <c r="Q989" s="65" t="s">
        <v>32</v>
      </c>
      <c r="R989" s="55">
        <f>'Specs and Initial PMs'!D879</f>
        <v>0</v>
      </c>
      <c r="S989" s="5">
        <f t="shared" si="171"/>
        <v>0</v>
      </c>
      <c r="T989" s="65"/>
      <c r="U989" s="58" t="e">
        <f t="shared" si="170"/>
        <v>#DIV/0!</v>
      </c>
      <c r="V989" s="58" t="e">
        <f t="shared" si="169"/>
        <v>#DIV/0!</v>
      </c>
      <c r="W989" s="174"/>
    </row>
    <row r="990" spans="16:23" ht="16.95" customHeight="1" x14ac:dyDescent="0.35">
      <c r="P990" s="46">
        <v>11</v>
      </c>
      <c r="Q990" s="65" t="s">
        <v>33</v>
      </c>
      <c r="R990" s="55">
        <f>'Specs and Initial PMs'!D880</f>
        <v>0</v>
      </c>
      <c r="S990" s="5">
        <f t="shared" ref="S990:S997" si="172">IF(ISTEXT(E120),$F$5,IF(E120&gt;$F$5,$F$5,E120))</f>
        <v>0</v>
      </c>
      <c r="T990" s="65"/>
      <c r="U990" s="58" t="e">
        <f t="shared" si="170"/>
        <v>#DIV/0!</v>
      </c>
      <c r="V990" s="58" t="e">
        <f t="shared" si="169"/>
        <v>#DIV/0!</v>
      </c>
      <c r="W990" s="174"/>
    </row>
    <row r="991" spans="16:23" ht="16.95" customHeight="1" x14ac:dyDescent="0.35">
      <c r="P991" s="46">
        <v>11</v>
      </c>
      <c r="Q991" s="65" t="s">
        <v>34</v>
      </c>
      <c r="R991" s="55">
        <f>'Specs and Initial PMs'!D881</f>
        <v>0</v>
      </c>
      <c r="S991" s="5">
        <f t="shared" si="172"/>
        <v>0</v>
      </c>
      <c r="T991" s="65"/>
      <c r="U991" s="58" t="e">
        <f t="shared" si="170"/>
        <v>#DIV/0!</v>
      </c>
      <c r="V991" s="58" t="e">
        <f t="shared" si="169"/>
        <v>#DIV/0!</v>
      </c>
      <c r="W991" s="174"/>
    </row>
    <row r="992" spans="16:23" ht="16.95" customHeight="1" x14ac:dyDescent="0.35">
      <c r="P992" s="46">
        <v>11</v>
      </c>
      <c r="Q992" s="65" t="s">
        <v>35</v>
      </c>
      <c r="R992" s="55">
        <f>'Specs and Initial PMs'!D882</f>
        <v>0</v>
      </c>
      <c r="S992" s="5">
        <f t="shared" si="172"/>
        <v>0</v>
      </c>
      <c r="T992" s="65"/>
      <c r="U992" s="58" t="e">
        <f t="shared" si="170"/>
        <v>#DIV/0!</v>
      </c>
      <c r="V992" s="58" t="e">
        <f t="shared" si="169"/>
        <v>#DIV/0!</v>
      </c>
      <c r="W992" s="174"/>
    </row>
    <row r="993" spans="16:23" ht="16.95" customHeight="1" x14ac:dyDescent="0.35">
      <c r="P993" s="46">
        <v>11</v>
      </c>
      <c r="Q993" s="65" t="s">
        <v>36</v>
      </c>
      <c r="R993" s="55">
        <f>'Specs and Initial PMs'!D883</f>
        <v>0</v>
      </c>
      <c r="S993" s="5">
        <f t="shared" si="172"/>
        <v>0</v>
      </c>
      <c r="T993" s="65"/>
      <c r="U993" s="58" t="e">
        <f t="shared" si="170"/>
        <v>#DIV/0!</v>
      </c>
      <c r="V993" s="58" t="e">
        <f t="shared" si="169"/>
        <v>#DIV/0!</v>
      </c>
      <c r="W993" s="174"/>
    </row>
    <row r="994" spans="16:23" ht="16.95" customHeight="1" x14ac:dyDescent="0.35">
      <c r="P994" s="46">
        <v>11</v>
      </c>
      <c r="Q994" s="65" t="s">
        <v>37</v>
      </c>
      <c r="R994" s="55">
        <f>'Specs and Initial PMs'!D884</f>
        <v>0</v>
      </c>
      <c r="S994" s="5">
        <f t="shared" si="172"/>
        <v>0</v>
      </c>
      <c r="T994" s="65"/>
      <c r="U994" s="58" t="e">
        <f t="shared" si="170"/>
        <v>#DIV/0!</v>
      </c>
      <c r="V994" s="58" t="e">
        <f t="shared" si="169"/>
        <v>#DIV/0!</v>
      </c>
      <c r="W994" s="174"/>
    </row>
    <row r="995" spans="16:23" ht="16.95" customHeight="1" x14ac:dyDescent="0.35">
      <c r="P995" s="46">
        <v>11</v>
      </c>
      <c r="Q995" s="65" t="s">
        <v>38</v>
      </c>
      <c r="R995" s="55">
        <f>'Specs and Initial PMs'!D885</f>
        <v>0</v>
      </c>
      <c r="S995" s="5">
        <f t="shared" si="172"/>
        <v>0</v>
      </c>
      <c r="T995" s="65"/>
      <c r="U995" s="58" t="e">
        <f t="shared" si="170"/>
        <v>#DIV/0!</v>
      </c>
      <c r="V995" s="58" t="e">
        <f t="shared" si="169"/>
        <v>#DIV/0!</v>
      </c>
      <c r="W995" s="174"/>
    </row>
    <row r="996" spans="16:23" ht="16.95" customHeight="1" x14ac:dyDescent="0.35">
      <c r="P996" s="46">
        <v>11</v>
      </c>
      <c r="Q996" s="65" t="s">
        <v>39</v>
      </c>
      <c r="R996" s="55">
        <f>'Specs and Initial PMs'!D886</f>
        <v>0</v>
      </c>
      <c r="S996" s="5">
        <f t="shared" si="172"/>
        <v>0</v>
      </c>
      <c r="T996" s="65"/>
      <c r="U996" s="58" t="e">
        <f t="shared" si="170"/>
        <v>#DIV/0!</v>
      </c>
      <c r="V996" s="58" t="e">
        <f t="shared" si="169"/>
        <v>#DIV/0!</v>
      </c>
      <c r="W996" s="174"/>
    </row>
    <row r="997" spans="16:23" ht="16.95" customHeight="1" x14ac:dyDescent="0.35">
      <c r="P997" s="46">
        <v>11</v>
      </c>
      <c r="Q997" s="65" t="s">
        <v>40</v>
      </c>
      <c r="R997" s="55">
        <f>'Specs and Initial PMs'!D887</f>
        <v>0</v>
      </c>
      <c r="S997" s="5">
        <f t="shared" si="172"/>
        <v>0</v>
      </c>
      <c r="T997" s="65"/>
      <c r="U997" s="58" t="e">
        <f t="shared" si="170"/>
        <v>#DIV/0!</v>
      </c>
      <c r="V997" s="58" t="e">
        <f t="shared" si="169"/>
        <v>#DIV/0!</v>
      </c>
      <c r="W997" s="174"/>
    </row>
    <row r="998" spans="16:23" ht="16.95" customHeight="1" x14ac:dyDescent="0.35">
      <c r="P998" s="46">
        <v>11</v>
      </c>
      <c r="Q998" s="65" t="s">
        <v>41</v>
      </c>
      <c r="R998" s="55">
        <f>'Specs and Initial PMs'!D888</f>
        <v>0</v>
      </c>
      <c r="S998" s="5">
        <f t="shared" ref="S998:S1005" si="173">IF(ISTEXT(F120),$F$5,IF(F120&gt;$F$5,$F$5,F120))</f>
        <v>0</v>
      </c>
      <c r="T998" s="65"/>
      <c r="U998" s="58" t="e">
        <f t="shared" si="170"/>
        <v>#DIV/0!</v>
      </c>
      <c r="V998" s="58" t="e">
        <f t="shared" si="169"/>
        <v>#DIV/0!</v>
      </c>
      <c r="W998" s="174"/>
    </row>
    <row r="999" spans="16:23" ht="16.95" customHeight="1" x14ac:dyDescent="0.35">
      <c r="P999" s="46">
        <v>11</v>
      </c>
      <c r="Q999" s="65" t="s">
        <v>42</v>
      </c>
      <c r="R999" s="55">
        <f>'Specs and Initial PMs'!D889</f>
        <v>0</v>
      </c>
      <c r="S999" s="5">
        <f t="shared" si="173"/>
        <v>0</v>
      </c>
      <c r="T999" s="65"/>
      <c r="U999" s="58" t="e">
        <f t="shared" si="170"/>
        <v>#DIV/0!</v>
      </c>
      <c r="V999" s="58" t="e">
        <f t="shared" si="169"/>
        <v>#DIV/0!</v>
      </c>
      <c r="W999" s="174"/>
    </row>
    <row r="1000" spans="16:23" ht="16.95" customHeight="1" x14ac:dyDescent="0.35">
      <c r="P1000" s="46">
        <v>11</v>
      </c>
      <c r="Q1000" s="65" t="s">
        <v>43</v>
      </c>
      <c r="R1000" s="55">
        <f>'Specs and Initial PMs'!D890</f>
        <v>0</v>
      </c>
      <c r="S1000" s="5">
        <f t="shared" si="173"/>
        <v>0</v>
      </c>
      <c r="T1000" s="65"/>
      <c r="U1000" s="58" t="e">
        <f t="shared" si="170"/>
        <v>#DIV/0!</v>
      </c>
      <c r="V1000" s="58" t="e">
        <f t="shared" si="169"/>
        <v>#DIV/0!</v>
      </c>
      <c r="W1000" s="174"/>
    </row>
    <row r="1001" spans="16:23" ht="16.95" customHeight="1" x14ac:dyDescent="0.35">
      <c r="P1001" s="46">
        <v>11</v>
      </c>
      <c r="Q1001" s="65" t="s">
        <v>44</v>
      </c>
      <c r="R1001" s="55">
        <f>'Specs and Initial PMs'!D891</f>
        <v>0</v>
      </c>
      <c r="S1001" s="5">
        <f t="shared" si="173"/>
        <v>0</v>
      </c>
      <c r="T1001" s="65"/>
      <c r="U1001" s="58" t="e">
        <f t="shared" si="170"/>
        <v>#DIV/0!</v>
      </c>
      <c r="V1001" s="58" t="e">
        <f t="shared" si="169"/>
        <v>#DIV/0!</v>
      </c>
      <c r="W1001" s="174"/>
    </row>
    <row r="1002" spans="16:23" ht="16.95" customHeight="1" x14ac:dyDescent="0.35">
      <c r="P1002" s="46">
        <v>11</v>
      </c>
      <c r="Q1002" s="65" t="s">
        <v>45</v>
      </c>
      <c r="R1002" s="55">
        <f>'Specs and Initial PMs'!D892</f>
        <v>0</v>
      </c>
      <c r="S1002" s="5">
        <f t="shared" si="173"/>
        <v>0</v>
      </c>
      <c r="T1002" s="65"/>
      <c r="U1002" s="58" t="e">
        <f t="shared" si="170"/>
        <v>#DIV/0!</v>
      </c>
      <c r="V1002" s="58" t="e">
        <f t="shared" si="169"/>
        <v>#DIV/0!</v>
      </c>
      <c r="W1002" s="174"/>
    </row>
    <row r="1003" spans="16:23" ht="16.95" customHeight="1" x14ac:dyDescent="0.35">
      <c r="P1003" s="46">
        <v>11</v>
      </c>
      <c r="Q1003" s="65" t="s">
        <v>46</v>
      </c>
      <c r="R1003" s="55">
        <f>'Specs and Initial PMs'!D893</f>
        <v>0</v>
      </c>
      <c r="S1003" s="5">
        <f t="shared" si="173"/>
        <v>0</v>
      </c>
      <c r="T1003" s="65"/>
      <c r="U1003" s="58" t="e">
        <f t="shared" si="170"/>
        <v>#DIV/0!</v>
      </c>
      <c r="V1003" s="58" t="e">
        <f t="shared" si="169"/>
        <v>#DIV/0!</v>
      </c>
      <c r="W1003" s="174"/>
    </row>
    <row r="1004" spans="16:23" ht="16.95" customHeight="1" x14ac:dyDescent="0.35">
      <c r="P1004" s="46">
        <v>11</v>
      </c>
      <c r="Q1004" s="65" t="s">
        <v>47</v>
      </c>
      <c r="R1004" s="55">
        <f>'Specs and Initial PMs'!D894</f>
        <v>0</v>
      </c>
      <c r="S1004" s="5">
        <f t="shared" si="173"/>
        <v>0</v>
      </c>
      <c r="T1004" s="65"/>
      <c r="U1004" s="58" t="e">
        <f t="shared" si="170"/>
        <v>#DIV/0!</v>
      </c>
      <c r="V1004" s="58" t="e">
        <f t="shared" si="169"/>
        <v>#DIV/0!</v>
      </c>
      <c r="W1004" s="174"/>
    </row>
    <row r="1005" spans="16:23" ht="16.95" customHeight="1" x14ac:dyDescent="0.35">
      <c r="P1005" s="46">
        <v>11</v>
      </c>
      <c r="Q1005" s="65" t="s">
        <v>48</v>
      </c>
      <c r="R1005" s="55">
        <f>'Specs and Initial PMs'!D895</f>
        <v>0</v>
      </c>
      <c r="S1005" s="5">
        <f t="shared" si="173"/>
        <v>0</v>
      </c>
      <c r="T1005" s="65"/>
      <c r="U1005" s="58" t="e">
        <f t="shared" si="170"/>
        <v>#DIV/0!</v>
      </c>
      <c r="V1005" s="58" t="e">
        <f t="shared" si="169"/>
        <v>#DIV/0!</v>
      </c>
      <c r="W1005" s="174"/>
    </row>
    <row r="1006" spans="16:23" ht="16.95" customHeight="1" x14ac:dyDescent="0.35">
      <c r="P1006" s="46">
        <v>11</v>
      </c>
      <c r="Q1006" s="65" t="s">
        <v>49</v>
      </c>
      <c r="R1006" s="55">
        <f>'Specs and Initial PMs'!D896</f>
        <v>0</v>
      </c>
      <c r="S1006" s="5">
        <f t="shared" ref="S1006:S1013" si="174">IF(ISTEXT(G120),$F$5,IF(G120&gt;$F$5,$F$5,G120))</f>
        <v>0</v>
      </c>
      <c r="T1006" s="65"/>
      <c r="U1006" s="58" t="e">
        <f t="shared" si="170"/>
        <v>#DIV/0!</v>
      </c>
      <c r="V1006" s="58" t="e">
        <f t="shared" si="169"/>
        <v>#DIV/0!</v>
      </c>
      <c r="W1006" s="174"/>
    </row>
    <row r="1007" spans="16:23" ht="16.95" customHeight="1" x14ac:dyDescent="0.35">
      <c r="P1007" s="46">
        <v>11</v>
      </c>
      <c r="Q1007" s="65" t="s">
        <v>50</v>
      </c>
      <c r="R1007" s="55">
        <f>'Specs and Initial PMs'!D897</f>
        <v>0</v>
      </c>
      <c r="S1007" s="5">
        <f t="shared" si="174"/>
        <v>0</v>
      </c>
      <c r="T1007" s="65"/>
      <c r="U1007" s="58" t="e">
        <f t="shared" si="170"/>
        <v>#DIV/0!</v>
      </c>
      <c r="V1007" s="58" t="e">
        <f t="shared" si="169"/>
        <v>#DIV/0!</v>
      </c>
      <c r="W1007" s="174"/>
    </row>
    <row r="1008" spans="16:23" ht="16.95" customHeight="1" x14ac:dyDescent="0.35">
      <c r="P1008" s="46">
        <v>11</v>
      </c>
      <c r="Q1008" s="65" t="s">
        <v>51</v>
      </c>
      <c r="R1008" s="55">
        <f>'Specs and Initial PMs'!D898</f>
        <v>0</v>
      </c>
      <c r="S1008" s="5">
        <f t="shared" si="174"/>
        <v>0</v>
      </c>
      <c r="T1008" s="65"/>
      <c r="U1008" s="58" t="e">
        <f t="shared" si="170"/>
        <v>#DIV/0!</v>
      </c>
      <c r="V1008" s="58" t="e">
        <f t="shared" si="169"/>
        <v>#DIV/0!</v>
      </c>
      <c r="W1008" s="174"/>
    </row>
    <row r="1009" spans="16:23" ht="16.95" customHeight="1" x14ac:dyDescent="0.35">
      <c r="P1009" s="46">
        <v>11</v>
      </c>
      <c r="Q1009" s="65" t="s">
        <v>52</v>
      </c>
      <c r="R1009" s="55">
        <f>'Specs and Initial PMs'!D899</f>
        <v>0</v>
      </c>
      <c r="S1009" s="5">
        <f t="shared" si="174"/>
        <v>0</v>
      </c>
      <c r="T1009" s="65"/>
      <c r="U1009" s="58" t="e">
        <f t="shared" si="170"/>
        <v>#DIV/0!</v>
      </c>
      <c r="V1009" s="58" t="e">
        <f t="shared" si="169"/>
        <v>#DIV/0!</v>
      </c>
      <c r="W1009" s="174"/>
    </row>
    <row r="1010" spans="16:23" ht="16.95" customHeight="1" x14ac:dyDescent="0.35">
      <c r="P1010" s="46">
        <v>11</v>
      </c>
      <c r="Q1010" s="65" t="s">
        <v>53</v>
      </c>
      <c r="R1010" s="55">
        <f>'Specs and Initial PMs'!D900</f>
        <v>0</v>
      </c>
      <c r="S1010" s="5">
        <f t="shared" si="174"/>
        <v>0</v>
      </c>
      <c r="T1010" s="65"/>
      <c r="U1010" s="58" t="e">
        <f t="shared" si="170"/>
        <v>#DIV/0!</v>
      </c>
      <c r="V1010" s="58" t="e">
        <f t="shared" si="169"/>
        <v>#DIV/0!</v>
      </c>
      <c r="W1010" s="174"/>
    </row>
    <row r="1011" spans="16:23" ht="16.95" customHeight="1" x14ac:dyDescent="0.35">
      <c r="P1011" s="46">
        <v>11</v>
      </c>
      <c r="Q1011" s="65" t="s">
        <v>54</v>
      </c>
      <c r="R1011" s="55">
        <f>'Specs and Initial PMs'!D901</f>
        <v>0</v>
      </c>
      <c r="S1011" s="5">
        <f t="shared" si="174"/>
        <v>0</v>
      </c>
      <c r="T1011" s="65"/>
      <c r="U1011" s="58" t="e">
        <f t="shared" si="170"/>
        <v>#DIV/0!</v>
      </c>
      <c r="V1011" s="58" t="e">
        <f t="shared" si="169"/>
        <v>#DIV/0!</v>
      </c>
      <c r="W1011" s="174"/>
    </row>
    <row r="1012" spans="16:23" ht="16.95" customHeight="1" x14ac:dyDescent="0.35">
      <c r="P1012" s="46">
        <v>11</v>
      </c>
      <c r="Q1012" s="65" t="s">
        <v>55</v>
      </c>
      <c r="R1012" s="55">
        <f>'Specs and Initial PMs'!D902</f>
        <v>0</v>
      </c>
      <c r="S1012" s="5">
        <f t="shared" si="174"/>
        <v>0</v>
      </c>
      <c r="T1012" s="65"/>
      <c r="U1012" s="58" t="e">
        <f t="shared" si="170"/>
        <v>#DIV/0!</v>
      </c>
      <c r="V1012" s="58" t="e">
        <f t="shared" si="169"/>
        <v>#DIV/0!</v>
      </c>
      <c r="W1012" s="174"/>
    </row>
    <row r="1013" spans="16:23" ht="16.95" customHeight="1" x14ac:dyDescent="0.35">
      <c r="P1013" s="46">
        <v>11</v>
      </c>
      <c r="Q1013" s="65" t="s">
        <v>56</v>
      </c>
      <c r="R1013" s="55">
        <f>'Specs and Initial PMs'!D903</f>
        <v>0</v>
      </c>
      <c r="S1013" s="5">
        <f t="shared" si="174"/>
        <v>0</v>
      </c>
      <c r="T1013" s="65"/>
      <c r="U1013" s="58" t="e">
        <f t="shared" si="170"/>
        <v>#DIV/0!</v>
      </c>
      <c r="V1013" s="58" t="e">
        <f t="shared" si="169"/>
        <v>#DIV/0!</v>
      </c>
      <c r="W1013" s="174"/>
    </row>
    <row r="1014" spans="16:23" ht="16.95" customHeight="1" x14ac:dyDescent="0.35">
      <c r="P1014" s="46">
        <v>11</v>
      </c>
      <c r="Q1014" s="65" t="s">
        <v>57</v>
      </c>
      <c r="R1014" s="55">
        <f>'Specs and Initial PMs'!D904</f>
        <v>0</v>
      </c>
      <c r="S1014" s="5">
        <f t="shared" ref="S1014:S1021" si="175">IF(ISTEXT(H120),$F$5,IF(H120&gt;$F$5,$F$5,H120))</f>
        <v>0</v>
      </c>
      <c r="T1014" s="65"/>
      <c r="U1014" s="58" t="e">
        <f t="shared" si="170"/>
        <v>#DIV/0!</v>
      </c>
      <c r="V1014" s="58" t="e">
        <f t="shared" si="169"/>
        <v>#DIV/0!</v>
      </c>
      <c r="W1014" s="174"/>
    </row>
    <row r="1015" spans="16:23" ht="16.95" customHeight="1" x14ac:dyDescent="0.35">
      <c r="P1015" s="46">
        <v>11</v>
      </c>
      <c r="Q1015" s="65" t="s">
        <v>58</v>
      </c>
      <c r="R1015" s="55">
        <f>'Specs and Initial PMs'!D905</f>
        <v>0</v>
      </c>
      <c r="S1015" s="5">
        <f t="shared" si="175"/>
        <v>0</v>
      </c>
      <c r="T1015" s="65"/>
      <c r="U1015" s="58" t="e">
        <f t="shared" si="170"/>
        <v>#DIV/0!</v>
      </c>
      <c r="V1015" s="58" t="e">
        <f t="shared" si="169"/>
        <v>#DIV/0!</v>
      </c>
      <c r="W1015" s="174"/>
    </row>
    <row r="1016" spans="16:23" ht="16.95" customHeight="1" x14ac:dyDescent="0.35">
      <c r="P1016" s="46">
        <v>11</v>
      </c>
      <c r="Q1016" s="65" t="s">
        <v>59</v>
      </c>
      <c r="R1016" s="55">
        <f>'Specs and Initial PMs'!D906</f>
        <v>0</v>
      </c>
      <c r="S1016" s="5">
        <f t="shared" si="175"/>
        <v>0</v>
      </c>
      <c r="T1016" s="65"/>
      <c r="U1016" s="58" t="e">
        <f t="shared" si="170"/>
        <v>#DIV/0!</v>
      </c>
      <c r="V1016" s="58" t="e">
        <f t="shared" si="169"/>
        <v>#DIV/0!</v>
      </c>
      <c r="W1016" s="174"/>
    </row>
    <row r="1017" spans="16:23" ht="16.95" customHeight="1" x14ac:dyDescent="0.35">
      <c r="P1017" s="46">
        <v>11</v>
      </c>
      <c r="Q1017" s="65" t="s">
        <v>60</v>
      </c>
      <c r="R1017" s="55">
        <f>'Specs and Initial PMs'!D907</f>
        <v>0</v>
      </c>
      <c r="S1017" s="5">
        <f t="shared" si="175"/>
        <v>0</v>
      </c>
      <c r="T1017" s="65"/>
      <c r="U1017" s="58" t="e">
        <f t="shared" si="170"/>
        <v>#DIV/0!</v>
      </c>
      <c r="V1017" s="58" t="e">
        <f t="shared" si="169"/>
        <v>#DIV/0!</v>
      </c>
      <c r="W1017" s="174"/>
    </row>
    <row r="1018" spans="16:23" ht="16.95" customHeight="1" x14ac:dyDescent="0.35">
      <c r="P1018" s="46">
        <v>11</v>
      </c>
      <c r="Q1018" s="65" t="s">
        <v>61</v>
      </c>
      <c r="R1018" s="55">
        <f>'Specs and Initial PMs'!D908</f>
        <v>0</v>
      </c>
      <c r="S1018" s="5">
        <f t="shared" si="175"/>
        <v>0</v>
      </c>
      <c r="T1018" s="65"/>
      <c r="U1018" s="58" t="e">
        <f t="shared" si="170"/>
        <v>#DIV/0!</v>
      </c>
      <c r="V1018" s="58" t="e">
        <f t="shared" si="169"/>
        <v>#DIV/0!</v>
      </c>
      <c r="W1018" s="174"/>
    </row>
    <row r="1019" spans="16:23" ht="16.95" customHeight="1" x14ac:dyDescent="0.35">
      <c r="P1019" s="46">
        <v>11</v>
      </c>
      <c r="Q1019" s="65" t="s">
        <v>62</v>
      </c>
      <c r="R1019" s="55">
        <f>'Specs and Initial PMs'!D909</f>
        <v>0</v>
      </c>
      <c r="S1019" s="5">
        <f t="shared" si="175"/>
        <v>0</v>
      </c>
      <c r="T1019" s="65"/>
      <c r="U1019" s="58" t="e">
        <f t="shared" si="170"/>
        <v>#DIV/0!</v>
      </c>
      <c r="V1019" s="58" t="e">
        <f t="shared" si="169"/>
        <v>#DIV/0!</v>
      </c>
      <c r="W1019" s="174"/>
    </row>
    <row r="1020" spans="16:23" ht="16.95" customHeight="1" x14ac:dyDescent="0.35">
      <c r="P1020" s="46">
        <v>11</v>
      </c>
      <c r="Q1020" s="65" t="s">
        <v>63</v>
      </c>
      <c r="R1020" s="55">
        <f>'Specs and Initial PMs'!D910</f>
        <v>0</v>
      </c>
      <c r="S1020" s="5">
        <f t="shared" si="175"/>
        <v>0</v>
      </c>
      <c r="T1020" s="65"/>
      <c r="U1020" s="58" t="e">
        <f t="shared" si="170"/>
        <v>#DIV/0!</v>
      </c>
      <c r="V1020" s="58" t="e">
        <f t="shared" si="169"/>
        <v>#DIV/0!</v>
      </c>
      <c r="W1020" s="174"/>
    </row>
    <row r="1021" spans="16:23" ht="16.95" customHeight="1" x14ac:dyDescent="0.35">
      <c r="P1021" s="46">
        <v>11</v>
      </c>
      <c r="Q1021" s="65" t="s">
        <v>64</v>
      </c>
      <c r="R1021" s="55">
        <f>'Specs and Initial PMs'!D911</f>
        <v>0</v>
      </c>
      <c r="S1021" s="5">
        <f t="shared" si="175"/>
        <v>0</v>
      </c>
      <c r="T1021" s="65"/>
      <c r="U1021" s="58" t="e">
        <f t="shared" si="170"/>
        <v>#DIV/0!</v>
      </c>
      <c r="V1021" s="58" t="e">
        <f t="shared" si="169"/>
        <v>#DIV/0!</v>
      </c>
      <c r="W1021" s="174"/>
    </row>
    <row r="1022" spans="16:23" ht="16.95" customHeight="1" x14ac:dyDescent="0.35">
      <c r="P1022" s="46">
        <v>11</v>
      </c>
      <c r="Q1022" s="65" t="s">
        <v>65</v>
      </c>
      <c r="R1022" s="55">
        <f>'Specs and Initial PMs'!D912</f>
        <v>0</v>
      </c>
      <c r="S1022" s="5">
        <f t="shared" ref="S1022:S1029" si="176">IF(ISTEXT(I120),$F$5,IF(I120&gt;$F$5,$F$5,I120))</f>
        <v>0</v>
      </c>
      <c r="T1022" s="65"/>
      <c r="U1022" s="58" t="e">
        <f t="shared" si="170"/>
        <v>#DIV/0!</v>
      </c>
      <c r="V1022" s="58" t="e">
        <f t="shared" si="169"/>
        <v>#DIV/0!</v>
      </c>
      <c r="W1022" s="174"/>
    </row>
    <row r="1023" spans="16:23" ht="16.95" customHeight="1" x14ac:dyDescent="0.35">
      <c r="P1023" s="46">
        <v>11</v>
      </c>
      <c r="Q1023" s="65" t="s">
        <v>66</v>
      </c>
      <c r="R1023" s="55">
        <f>'Specs and Initial PMs'!D913</f>
        <v>0</v>
      </c>
      <c r="S1023" s="5">
        <f t="shared" si="176"/>
        <v>0</v>
      </c>
      <c r="T1023" s="65"/>
      <c r="U1023" s="58" t="e">
        <f t="shared" si="170"/>
        <v>#DIV/0!</v>
      </c>
      <c r="V1023" s="58" t="e">
        <f t="shared" si="169"/>
        <v>#DIV/0!</v>
      </c>
      <c r="W1023" s="174"/>
    </row>
    <row r="1024" spans="16:23" ht="16.95" customHeight="1" x14ac:dyDescent="0.35">
      <c r="P1024" s="46">
        <v>11</v>
      </c>
      <c r="Q1024" s="65" t="s">
        <v>67</v>
      </c>
      <c r="R1024" s="55">
        <f>'Specs and Initial PMs'!D914</f>
        <v>0</v>
      </c>
      <c r="S1024" s="5">
        <f t="shared" si="176"/>
        <v>0</v>
      </c>
      <c r="T1024" s="65"/>
      <c r="U1024" s="58" t="e">
        <f t="shared" si="170"/>
        <v>#DIV/0!</v>
      </c>
      <c r="V1024" s="58" t="e">
        <f t="shared" si="169"/>
        <v>#DIV/0!</v>
      </c>
      <c r="W1024" s="174"/>
    </row>
    <row r="1025" spans="16:23" ht="16.95" customHeight="1" x14ac:dyDescent="0.35">
      <c r="P1025" s="46">
        <v>11</v>
      </c>
      <c r="Q1025" s="65" t="s">
        <v>68</v>
      </c>
      <c r="R1025" s="55">
        <f>'Specs and Initial PMs'!D915</f>
        <v>0</v>
      </c>
      <c r="S1025" s="5">
        <f t="shared" si="176"/>
        <v>0</v>
      </c>
      <c r="T1025" s="65"/>
      <c r="U1025" s="58" t="e">
        <f t="shared" si="170"/>
        <v>#DIV/0!</v>
      </c>
      <c r="V1025" s="58" t="e">
        <f t="shared" si="169"/>
        <v>#DIV/0!</v>
      </c>
      <c r="W1025" s="174"/>
    </row>
    <row r="1026" spans="16:23" ht="16.95" customHeight="1" x14ac:dyDescent="0.35">
      <c r="P1026" s="46">
        <v>11</v>
      </c>
      <c r="Q1026" s="65" t="s">
        <v>69</v>
      </c>
      <c r="R1026" s="55">
        <f>'Specs and Initial PMs'!D916</f>
        <v>0</v>
      </c>
      <c r="S1026" s="5">
        <f t="shared" si="176"/>
        <v>0</v>
      </c>
      <c r="T1026" s="65"/>
      <c r="U1026" s="58" t="e">
        <f t="shared" si="170"/>
        <v>#DIV/0!</v>
      </c>
      <c r="V1026" s="58" t="e">
        <f t="shared" si="169"/>
        <v>#DIV/0!</v>
      </c>
      <c r="W1026" s="174"/>
    </row>
    <row r="1027" spans="16:23" ht="16.95" customHeight="1" x14ac:dyDescent="0.35">
      <c r="P1027" s="46">
        <v>11</v>
      </c>
      <c r="Q1027" s="65" t="s">
        <v>70</v>
      </c>
      <c r="R1027" s="55">
        <f>'Specs and Initial PMs'!D917</f>
        <v>0</v>
      </c>
      <c r="S1027" s="5">
        <f t="shared" si="176"/>
        <v>0</v>
      </c>
      <c r="T1027" s="65"/>
      <c r="U1027" s="58" t="e">
        <f t="shared" si="170"/>
        <v>#DIV/0!</v>
      </c>
      <c r="V1027" s="58" t="e">
        <f t="shared" si="169"/>
        <v>#DIV/0!</v>
      </c>
      <c r="W1027" s="174"/>
    </row>
    <row r="1028" spans="16:23" ht="16.95" customHeight="1" x14ac:dyDescent="0.35">
      <c r="P1028" s="46">
        <v>11</v>
      </c>
      <c r="Q1028" s="65" t="s">
        <v>71</v>
      </c>
      <c r="R1028" s="55">
        <f>'Specs and Initial PMs'!D918</f>
        <v>0</v>
      </c>
      <c r="S1028" s="5">
        <f t="shared" si="176"/>
        <v>0</v>
      </c>
      <c r="T1028" s="65"/>
      <c r="U1028" s="58" t="e">
        <f t="shared" si="170"/>
        <v>#DIV/0!</v>
      </c>
      <c r="V1028" s="58" t="e">
        <f t="shared" si="169"/>
        <v>#DIV/0!</v>
      </c>
      <c r="W1028" s="174"/>
    </row>
    <row r="1029" spans="16:23" ht="16.95" customHeight="1" x14ac:dyDescent="0.35">
      <c r="P1029" s="46">
        <v>11</v>
      </c>
      <c r="Q1029" s="65" t="s">
        <v>72</v>
      </c>
      <c r="R1029" s="55">
        <f>'Specs and Initial PMs'!D919</f>
        <v>0</v>
      </c>
      <c r="S1029" s="5">
        <f t="shared" si="176"/>
        <v>0</v>
      </c>
      <c r="T1029" s="65"/>
      <c r="U1029" s="58" t="e">
        <f t="shared" si="170"/>
        <v>#DIV/0!</v>
      </c>
      <c r="V1029" s="58" t="e">
        <f t="shared" si="169"/>
        <v>#DIV/0!</v>
      </c>
      <c r="W1029" s="174"/>
    </row>
    <row r="1030" spans="16:23" ht="16.95" customHeight="1" x14ac:dyDescent="0.35">
      <c r="P1030" s="46">
        <v>11</v>
      </c>
      <c r="Q1030" s="65" t="s">
        <v>73</v>
      </c>
      <c r="R1030" s="55">
        <f>'Specs and Initial PMs'!D920</f>
        <v>0</v>
      </c>
      <c r="S1030" s="5">
        <f t="shared" ref="S1030:S1037" si="177">IF(ISTEXT(J120),$F$5,IF(J120&gt;$F$5,$F$5,J120))</f>
        <v>0</v>
      </c>
      <c r="T1030" s="65"/>
      <c r="U1030" s="58" t="e">
        <f t="shared" si="170"/>
        <v>#DIV/0!</v>
      </c>
      <c r="V1030" s="58" t="e">
        <f t="shared" si="169"/>
        <v>#DIV/0!</v>
      </c>
      <c r="W1030" s="174"/>
    </row>
    <row r="1031" spans="16:23" ht="16.95" customHeight="1" x14ac:dyDescent="0.35">
      <c r="P1031" s="46">
        <v>11</v>
      </c>
      <c r="Q1031" s="65" t="s">
        <v>74</v>
      </c>
      <c r="R1031" s="55">
        <f>'Specs and Initial PMs'!D921</f>
        <v>0</v>
      </c>
      <c r="S1031" s="5">
        <f t="shared" si="177"/>
        <v>0</v>
      </c>
      <c r="T1031" s="65"/>
      <c r="U1031" s="58" t="e">
        <f t="shared" si="170"/>
        <v>#DIV/0!</v>
      </c>
      <c r="V1031" s="58" t="e">
        <f t="shared" si="169"/>
        <v>#DIV/0!</v>
      </c>
      <c r="W1031" s="174"/>
    </row>
    <row r="1032" spans="16:23" ht="16.95" customHeight="1" x14ac:dyDescent="0.35">
      <c r="P1032" s="46">
        <v>11</v>
      </c>
      <c r="Q1032" s="65" t="s">
        <v>75</v>
      </c>
      <c r="R1032" s="55">
        <f>'Specs and Initial PMs'!D922</f>
        <v>0</v>
      </c>
      <c r="S1032" s="5">
        <f t="shared" si="177"/>
        <v>0</v>
      </c>
      <c r="T1032" s="65"/>
      <c r="U1032" s="58" t="e">
        <f t="shared" si="170"/>
        <v>#DIV/0!</v>
      </c>
      <c r="V1032" s="58" t="e">
        <f t="shared" si="169"/>
        <v>#DIV/0!</v>
      </c>
      <c r="W1032" s="174"/>
    </row>
    <row r="1033" spans="16:23" ht="16.95" customHeight="1" x14ac:dyDescent="0.35">
      <c r="P1033" s="46">
        <v>11</v>
      </c>
      <c r="Q1033" s="65" t="s">
        <v>76</v>
      </c>
      <c r="R1033" s="55">
        <f>'Specs and Initial PMs'!D923</f>
        <v>0</v>
      </c>
      <c r="S1033" s="5">
        <f t="shared" si="177"/>
        <v>0</v>
      </c>
      <c r="T1033" s="65"/>
      <c r="U1033" s="58" t="e">
        <f t="shared" si="170"/>
        <v>#DIV/0!</v>
      </c>
      <c r="V1033" s="58" t="e">
        <f t="shared" si="169"/>
        <v>#DIV/0!</v>
      </c>
      <c r="W1033" s="174"/>
    </row>
    <row r="1034" spans="16:23" ht="16.95" customHeight="1" x14ac:dyDescent="0.35">
      <c r="P1034" s="46">
        <v>11</v>
      </c>
      <c r="Q1034" s="65" t="s">
        <v>77</v>
      </c>
      <c r="R1034" s="55">
        <f>'Specs and Initial PMs'!D924</f>
        <v>0</v>
      </c>
      <c r="S1034" s="5">
        <f t="shared" si="177"/>
        <v>0</v>
      </c>
      <c r="T1034" s="65"/>
      <c r="U1034" s="58" t="e">
        <f t="shared" si="170"/>
        <v>#DIV/0!</v>
      </c>
      <c r="V1034" s="58" t="e">
        <f t="shared" si="169"/>
        <v>#DIV/0!</v>
      </c>
      <c r="W1034" s="174"/>
    </row>
    <row r="1035" spans="16:23" ht="16.95" customHeight="1" x14ac:dyDescent="0.35">
      <c r="P1035" s="46">
        <v>11</v>
      </c>
      <c r="Q1035" s="65" t="s">
        <v>78</v>
      </c>
      <c r="R1035" s="55">
        <f>'Specs and Initial PMs'!D925</f>
        <v>0</v>
      </c>
      <c r="S1035" s="5">
        <f t="shared" si="177"/>
        <v>0</v>
      </c>
      <c r="T1035" s="65"/>
      <c r="U1035" s="58" t="e">
        <f t="shared" si="170"/>
        <v>#DIV/0!</v>
      </c>
      <c r="V1035" s="58" t="e">
        <f t="shared" si="169"/>
        <v>#DIV/0!</v>
      </c>
      <c r="W1035" s="174"/>
    </row>
    <row r="1036" spans="16:23" ht="16.95" customHeight="1" x14ac:dyDescent="0.35">
      <c r="P1036" s="46">
        <v>11</v>
      </c>
      <c r="Q1036" s="65" t="s">
        <v>79</v>
      </c>
      <c r="R1036" s="55">
        <f>'Specs and Initial PMs'!D926</f>
        <v>0</v>
      </c>
      <c r="S1036" s="5">
        <f t="shared" si="177"/>
        <v>0</v>
      </c>
      <c r="T1036" s="65"/>
      <c r="U1036" s="58" t="e">
        <f t="shared" si="170"/>
        <v>#DIV/0!</v>
      </c>
      <c r="V1036" s="58" t="e">
        <f t="shared" si="169"/>
        <v>#DIV/0!</v>
      </c>
      <c r="W1036" s="174"/>
    </row>
    <row r="1037" spans="16:23" ht="16.95" customHeight="1" x14ac:dyDescent="0.35">
      <c r="P1037" s="46">
        <v>11</v>
      </c>
      <c r="Q1037" s="65" t="s">
        <v>80</v>
      </c>
      <c r="R1037" s="55">
        <f>'Specs and Initial PMs'!D927</f>
        <v>0</v>
      </c>
      <c r="S1037" s="5">
        <f t="shared" si="177"/>
        <v>0</v>
      </c>
      <c r="T1037" s="65"/>
      <c r="U1037" s="58" t="e">
        <f t="shared" si="170"/>
        <v>#DIV/0!</v>
      </c>
      <c r="V1037" s="58" t="e">
        <f t="shared" si="169"/>
        <v>#DIV/0!</v>
      </c>
      <c r="W1037" s="174"/>
    </row>
    <row r="1038" spans="16:23" ht="16.95" customHeight="1" x14ac:dyDescent="0.35">
      <c r="P1038" s="46">
        <v>11</v>
      </c>
      <c r="Q1038" s="65" t="s">
        <v>81</v>
      </c>
      <c r="R1038" s="55">
        <f>'Specs and Initial PMs'!D928</f>
        <v>0</v>
      </c>
      <c r="S1038" s="5">
        <f t="shared" ref="S1038:S1045" si="178">IF(ISTEXT(K120),$F$5,IF(K120&gt;$F$5,$F$5,K120))</f>
        <v>0</v>
      </c>
      <c r="T1038" s="65"/>
      <c r="U1038" s="58" t="e">
        <f t="shared" si="170"/>
        <v>#DIV/0!</v>
      </c>
      <c r="V1038" s="58" t="e">
        <f t="shared" si="169"/>
        <v>#DIV/0!</v>
      </c>
      <c r="W1038" s="174"/>
    </row>
    <row r="1039" spans="16:23" ht="16.95" customHeight="1" x14ac:dyDescent="0.35">
      <c r="P1039" s="46">
        <v>11</v>
      </c>
      <c r="Q1039" s="65" t="s">
        <v>82</v>
      </c>
      <c r="R1039" s="55">
        <f>'Specs and Initial PMs'!D929</f>
        <v>0</v>
      </c>
      <c r="S1039" s="5">
        <f t="shared" si="178"/>
        <v>0</v>
      </c>
      <c r="T1039" s="65"/>
      <c r="U1039" s="58" t="e">
        <f t="shared" si="170"/>
        <v>#DIV/0!</v>
      </c>
      <c r="V1039" s="58" t="e">
        <f t="shared" si="169"/>
        <v>#DIV/0!</v>
      </c>
      <c r="W1039" s="174"/>
    </row>
    <row r="1040" spans="16:23" ht="16.95" customHeight="1" x14ac:dyDescent="0.35">
      <c r="P1040" s="46">
        <v>11</v>
      </c>
      <c r="Q1040" s="65" t="s">
        <v>83</v>
      </c>
      <c r="R1040" s="55">
        <f>'Specs and Initial PMs'!D930</f>
        <v>0</v>
      </c>
      <c r="S1040" s="5">
        <f t="shared" si="178"/>
        <v>0</v>
      </c>
      <c r="T1040" s="65"/>
      <c r="U1040" s="58" t="e">
        <f t="shared" si="170"/>
        <v>#DIV/0!</v>
      </c>
      <c r="V1040" s="58" t="e">
        <f t="shared" si="169"/>
        <v>#DIV/0!</v>
      </c>
      <c r="W1040" s="174"/>
    </row>
    <row r="1041" spans="16:23" ht="16.95" customHeight="1" x14ac:dyDescent="0.35">
      <c r="P1041" s="46">
        <v>11</v>
      </c>
      <c r="Q1041" s="65" t="s">
        <v>84</v>
      </c>
      <c r="R1041" s="55">
        <f>'Specs and Initial PMs'!D931</f>
        <v>0</v>
      </c>
      <c r="S1041" s="5">
        <f t="shared" si="178"/>
        <v>0</v>
      </c>
      <c r="T1041" s="65"/>
      <c r="U1041" s="58" t="e">
        <f t="shared" si="170"/>
        <v>#DIV/0!</v>
      </c>
      <c r="V1041" s="58" t="e">
        <f t="shared" ref="V1041:V1061" si="179">IF(U1041&gt;2,"LT","CONFIRM")</f>
        <v>#DIV/0!</v>
      </c>
      <c r="W1041" s="174"/>
    </row>
    <row r="1042" spans="16:23" ht="16.95" customHeight="1" x14ac:dyDescent="0.35">
      <c r="P1042" s="46">
        <v>11</v>
      </c>
      <c r="Q1042" s="65" t="s">
        <v>85</v>
      </c>
      <c r="R1042" s="55">
        <f>'Specs and Initial PMs'!D932</f>
        <v>0</v>
      </c>
      <c r="S1042" s="5">
        <f t="shared" si="178"/>
        <v>0</v>
      </c>
      <c r="T1042" s="65"/>
      <c r="U1042" s="58" t="e">
        <f t="shared" ref="U1042:U1061" si="180">S1042/$T$968</f>
        <v>#DIV/0!</v>
      </c>
      <c r="V1042" s="58" t="e">
        <f t="shared" si="179"/>
        <v>#DIV/0!</v>
      </c>
      <c r="W1042" s="174"/>
    </row>
    <row r="1043" spans="16:23" ht="16.95" customHeight="1" x14ac:dyDescent="0.35">
      <c r="P1043" s="46">
        <v>11</v>
      </c>
      <c r="Q1043" s="65" t="s">
        <v>86</v>
      </c>
      <c r="R1043" s="55">
        <f>'Specs and Initial PMs'!D933</f>
        <v>0</v>
      </c>
      <c r="S1043" s="5">
        <f t="shared" si="178"/>
        <v>0</v>
      </c>
      <c r="T1043" s="65"/>
      <c r="U1043" s="58" t="e">
        <f t="shared" si="180"/>
        <v>#DIV/0!</v>
      </c>
      <c r="V1043" s="58" t="e">
        <f t="shared" si="179"/>
        <v>#DIV/0!</v>
      </c>
      <c r="W1043" s="174"/>
    </row>
    <row r="1044" spans="16:23" ht="16.95" customHeight="1" x14ac:dyDescent="0.35">
      <c r="P1044" s="46">
        <v>11</v>
      </c>
      <c r="Q1044" s="65" t="s">
        <v>87</v>
      </c>
      <c r="R1044" s="55">
        <f>'Specs and Initial PMs'!D934</f>
        <v>0</v>
      </c>
      <c r="S1044" s="5">
        <f t="shared" si="178"/>
        <v>0</v>
      </c>
      <c r="T1044" s="65"/>
      <c r="U1044" s="58" t="e">
        <f t="shared" si="180"/>
        <v>#DIV/0!</v>
      </c>
      <c r="V1044" s="58" t="e">
        <f t="shared" si="179"/>
        <v>#DIV/0!</v>
      </c>
      <c r="W1044" s="174"/>
    </row>
    <row r="1045" spans="16:23" ht="16.95" customHeight="1" x14ac:dyDescent="0.35">
      <c r="P1045" s="46">
        <v>11</v>
      </c>
      <c r="Q1045" s="65" t="s">
        <v>88</v>
      </c>
      <c r="R1045" s="55">
        <f>'Specs and Initial PMs'!D935</f>
        <v>0</v>
      </c>
      <c r="S1045" s="5">
        <f t="shared" si="178"/>
        <v>0</v>
      </c>
      <c r="T1045" s="65"/>
      <c r="U1045" s="58" t="e">
        <f t="shared" si="180"/>
        <v>#DIV/0!</v>
      </c>
      <c r="V1045" s="58" t="e">
        <f t="shared" si="179"/>
        <v>#DIV/0!</v>
      </c>
      <c r="W1045" s="174"/>
    </row>
    <row r="1046" spans="16:23" ht="16.95" customHeight="1" x14ac:dyDescent="0.35">
      <c r="P1046" s="46">
        <v>11</v>
      </c>
      <c r="Q1046" s="65" t="s">
        <v>89</v>
      </c>
      <c r="R1046" s="55">
        <f>'Specs and Initial PMs'!D936</f>
        <v>0</v>
      </c>
      <c r="S1046" s="5">
        <f t="shared" ref="S1046:S1053" si="181">IF(ISTEXT(L120),$F$5,IF(L120&gt;$F$5,$F$5,L120))</f>
        <v>0</v>
      </c>
      <c r="T1046" s="65"/>
      <c r="U1046" s="58" t="e">
        <f t="shared" si="180"/>
        <v>#DIV/0!</v>
      </c>
      <c r="V1046" s="58" t="e">
        <f t="shared" si="179"/>
        <v>#DIV/0!</v>
      </c>
      <c r="W1046" s="174"/>
    </row>
    <row r="1047" spans="16:23" ht="16.95" customHeight="1" x14ac:dyDescent="0.35">
      <c r="P1047" s="46">
        <v>11</v>
      </c>
      <c r="Q1047" s="65" t="s">
        <v>90</v>
      </c>
      <c r="R1047" s="55">
        <f>'Specs and Initial PMs'!D937</f>
        <v>0</v>
      </c>
      <c r="S1047" s="5">
        <f t="shared" si="181"/>
        <v>0</v>
      </c>
      <c r="T1047" s="65"/>
      <c r="U1047" s="58" t="e">
        <f t="shared" si="180"/>
        <v>#DIV/0!</v>
      </c>
      <c r="V1047" s="58" t="e">
        <f t="shared" si="179"/>
        <v>#DIV/0!</v>
      </c>
      <c r="W1047" s="174"/>
    </row>
    <row r="1048" spans="16:23" ht="16.95" customHeight="1" x14ac:dyDescent="0.35">
      <c r="P1048" s="46">
        <v>11</v>
      </c>
      <c r="Q1048" s="65" t="s">
        <v>91</v>
      </c>
      <c r="R1048" s="55">
        <f>'Specs and Initial PMs'!D938</f>
        <v>0</v>
      </c>
      <c r="S1048" s="5">
        <f t="shared" si="181"/>
        <v>0</v>
      </c>
      <c r="T1048" s="65"/>
      <c r="U1048" s="58" t="e">
        <f t="shared" si="180"/>
        <v>#DIV/0!</v>
      </c>
      <c r="V1048" s="58" t="e">
        <f t="shared" si="179"/>
        <v>#DIV/0!</v>
      </c>
      <c r="W1048" s="174"/>
    </row>
    <row r="1049" spans="16:23" ht="16.95" customHeight="1" x14ac:dyDescent="0.35">
      <c r="P1049" s="46">
        <v>11</v>
      </c>
      <c r="Q1049" s="65" t="s">
        <v>92</v>
      </c>
      <c r="R1049" s="55">
        <f>'Specs and Initial PMs'!D939</f>
        <v>0</v>
      </c>
      <c r="S1049" s="5">
        <f t="shared" si="181"/>
        <v>0</v>
      </c>
      <c r="T1049" s="65"/>
      <c r="U1049" s="58" t="e">
        <f t="shared" si="180"/>
        <v>#DIV/0!</v>
      </c>
      <c r="V1049" s="58" t="e">
        <f t="shared" si="179"/>
        <v>#DIV/0!</v>
      </c>
      <c r="W1049" s="174"/>
    </row>
    <row r="1050" spans="16:23" ht="16.95" customHeight="1" x14ac:dyDescent="0.35">
      <c r="P1050" s="46">
        <v>11</v>
      </c>
      <c r="Q1050" s="65" t="s">
        <v>93</v>
      </c>
      <c r="R1050" s="55">
        <f>'Specs and Initial PMs'!D940</f>
        <v>0</v>
      </c>
      <c r="S1050" s="5">
        <f t="shared" si="181"/>
        <v>0</v>
      </c>
      <c r="T1050" s="65"/>
      <c r="U1050" s="58" t="e">
        <f t="shared" si="180"/>
        <v>#DIV/0!</v>
      </c>
      <c r="V1050" s="58" t="e">
        <f t="shared" si="179"/>
        <v>#DIV/0!</v>
      </c>
      <c r="W1050" s="174"/>
    </row>
    <row r="1051" spans="16:23" ht="16.95" customHeight="1" x14ac:dyDescent="0.35">
      <c r="P1051" s="46">
        <v>11</v>
      </c>
      <c r="Q1051" s="65" t="s">
        <v>94</v>
      </c>
      <c r="R1051" s="55">
        <f>'Specs and Initial PMs'!D941</f>
        <v>0</v>
      </c>
      <c r="S1051" s="5">
        <f t="shared" si="181"/>
        <v>0</v>
      </c>
      <c r="T1051" s="65"/>
      <c r="U1051" s="58" t="e">
        <f t="shared" si="180"/>
        <v>#DIV/0!</v>
      </c>
      <c r="V1051" s="58" t="e">
        <f t="shared" si="179"/>
        <v>#DIV/0!</v>
      </c>
      <c r="W1051" s="174"/>
    </row>
    <row r="1052" spans="16:23" ht="16.95" customHeight="1" x14ac:dyDescent="0.35">
      <c r="P1052" s="46">
        <v>11</v>
      </c>
      <c r="Q1052" s="65" t="s">
        <v>95</v>
      </c>
      <c r="R1052" s="55">
        <f>'Specs and Initial PMs'!D942</f>
        <v>0</v>
      </c>
      <c r="S1052" s="5">
        <f t="shared" si="181"/>
        <v>0</v>
      </c>
      <c r="T1052" s="65"/>
      <c r="U1052" s="58" t="e">
        <f t="shared" si="180"/>
        <v>#DIV/0!</v>
      </c>
      <c r="V1052" s="58" t="e">
        <f t="shared" si="179"/>
        <v>#DIV/0!</v>
      </c>
      <c r="W1052" s="174"/>
    </row>
    <row r="1053" spans="16:23" ht="16.95" customHeight="1" x14ac:dyDescent="0.35">
      <c r="P1053" s="46">
        <v>11</v>
      </c>
      <c r="Q1053" s="65" t="s">
        <v>96</v>
      </c>
      <c r="R1053" s="55">
        <f>'Specs and Initial PMs'!D943</f>
        <v>0</v>
      </c>
      <c r="S1053" s="5">
        <f t="shared" si="181"/>
        <v>0</v>
      </c>
      <c r="T1053" s="65"/>
      <c r="U1053" s="58" t="e">
        <f t="shared" si="180"/>
        <v>#DIV/0!</v>
      </c>
      <c r="V1053" s="58" t="e">
        <f t="shared" si="179"/>
        <v>#DIV/0!</v>
      </c>
      <c r="W1053" s="174"/>
    </row>
    <row r="1054" spans="16:23" ht="16.95" customHeight="1" x14ac:dyDescent="0.35">
      <c r="P1054" s="46">
        <v>11</v>
      </c>
      <c r="Q1054" s="65" t="s">
        <v>97</v>
      </c>
      <c r="R1054" s="55">
        <f>'Specs and Initial PMs'!D944</f>
        <v>0</v>
      </c>
      <c r="S1054" s="5">
        <f t="shared" ref="S1054:S1061" si="182">IF(ISTEXT(M120),$F$5,IF(M120&gt;$F$5,$F$5,M120))</f>
        <v>0</v>
      </c>
      <c r="T1054" s="65"/>
      <c r="U1054" s="58" t="e">
        <f t="shared" si="180"/>
        <v>#DIV/0!</v>
      </c>
      <c r="V1054" s="58" t="e">
        <f t="shared" si="179"/>
        <v>#DIV/0!</v>
      </c>
      <c r="W1054" s="174"/>
    </row>
    <row r="1055" spans="16:23" ht="16.95" customHeight="1" x14ac:dyDescent="0.35">
      <c r="P1055" s="46">
        <v>11</v>
      </c>
      <c r="Q1055" s="65" t="s">
        <v>98</v>
      </c>
      <c r="R1055" s="55">
        <f>'Specs and Initial PMs'!D945</f>
        <v>0</v>
      </c>
      <c r="S1055" s="5">
        <f t="shared" si="182"/>
        <v>0</v>
      </c>
      <c r="T1055" s="65"/>
      <c r="U1055" s="58" t="e">
        <f t="shared" si="180"/>
        <v>#DIV/0!</v>
      </c>
      <c r="V1055" s="58" t="e">
        <f t="shared" si="179"/>
        <v>#DIV/0!</v>
      </c>
      <c r="W1055" s="174"/>
    </row>
    <row r="1056" spans="16:23" ht="16.95" customHeight="1" x14ac:dyDescent="0.35">
      <c r="P1056" s="46">
        <v>11</v>
      </c>
      <c r="Q1056" s="65" t="s">
        <v>99</v>
      </c>
      <c r="R1056" s="55">
        <f>'Specs and Initial PMs'!D946</f>
        <v>0</v>
      </c>
      <c r="S1056" s="5">
        <f t="shared" si="182"/>
        <v>0</v>
      </c>
      <c r="T1056" s="65"/>
      <c r="U1056" s="58" t="e">
        <f t="shared" si="180"/>
        <v>#DIV/0!</v>
      </c>
      <c r="V1056" s="58" t="e">
        <f t="shared" si="179"/>
        <v>#DIV/0!</v>
      </c>
      <c r="W1056" s="174"/>
    </row>
    <row r="1057" spans="16:23" ht="16.95" customHeight="1" x14ac:dyDescent="0.35">
      <c r="P1057" s="46">
        <v>11</v>
      </c>
      <c r="Q1057" s="65" t="s">
        <v>100</v>
      </c>
      <c r="R1057" s="55">
        <f>'Specs and Initial PMs'!D947</f>
        <v>0</v>
      </c>
      <c r="S1057" s="5">
        <f t="shared" si="182"/>
        <v>0</v>
      </c>
      <c r="T1057" s="65"/>
      <c r="U1057" s="58" t="e">
        <f t="shared" si="180"/>
        <v>#DIV/0!</v>
      </c>
      <c r="V1057" s="58" t="e">
        <f t="shared" si="179"/>
        <v>#DIV/0!</v>
      </c>
      <c r="W1057" s="174"/>
    </row>
    <row r="1058" spans="16:23" ht="16.95" customHeight="1" x14ac:dyDescent="0.35">
      <c r="P1058" s="46">
        <v>11</v>
      </c>
      <c r="Q1058" s="65" t="s">
        <v>101</v>
      </c>
      <c r="R1058" s="55">
        <f>'Specs and Initial PMs'!D948</f>
        <v>0</v>
      </c>
      <c r="S1058" s="5">
        <f t="shared" si="182"/>
        <v>0</v>
      </c>
      <c r="T1058" s="65"/>
      <c r="U1058" s="58" t="e">
        <f t="shared" si="180"/>
        <v>#DIV/0!</v>
      </c>
      <c r="V1058" s="58" t="e">
        <f t="shared" si="179"/>
        <v>#DIV/0!</v>
      </c>
      <c r="W1058" s="174"/>
    </row>
    <row r="1059" spans="16:23" ht="16.95" customHeight="1" x14ac:dyDescent="0.35">
      <c r="P1059" s="46">
        <v>11</v>
      </c>
      <c r="Q1059" s="65" t="s">
        <v>102</v>
      </c>
      <c r="R1059" s="55">
        <f>'Specs and Initial PMs'!D949</f>
        <v>0</v>
      </c>
      <c r="S1059" s="5">
        <f t="shared" si="182"/>
        <v>0</v>
      </c>
      <c r="T1059" s="65"/>
      <c r="U1059" s="58" t="e">
        <f t="shared" si="180"/>
        <v>#DIV/0!</v>
      </c>
      <c r="V1059" s="58" t="e">
        <f t="shared" si="179"/>
        <v>#DIV/0!</v>
      </c>
      <c r="W1059" s="174"/>
    </row>
    <row r="1060" spans="16:23" ht="16.95" customHeight="1" x14ac:dyDescent="0.35">
      <c r="P1060" s="46">
        <v>11</v>
      </c>
      <c r="Q1060" s="65" t="s">
        <v>103</v>
      </c>
      <c r="R1060" s="55">
        <f>'Specs and Initial PMs'!D950</f>
        <v>0</v>
      </c>
      <c r="S1060" s="5">
        <f t="shared" si="182"/>
        <v>0</v>
      </c>
      <c r="T1060" s="65"/>
      <c r="U1060" s="58" t="e">
        <f t="shared" si="180"/>
        <v>#DIV/0!</v>
      </c>
      <c r="V1060" s="58" t="e">
        <f t="shared" si="179"/>
        <v>#DIV/0!</v>
      </c>
      <c r="W1060" s="174"/>
    </row>
    <row r="1061" spans="16:23" ht="16.95" customHeight="1" x14ac:dyDescent="0.35">
      <c r="P1061" s="46">
        <v>11</v>
      </c>
      <c r="Q1061" s="65" t="s">
        <v>104</v>
      </c>
      <c r="R1061" s="55">
        <f>'Specs and Initial PMs'!D951</f>
        <v>0</v>
      </c>
      <c r="S1061" s="5">
        <f t="shared" si="182"/>
        <v>0</v>
      </c>
      <c r="U1061" s="58" t="e">
        <f t="shared" si="180"/>
        <v>#DIV/0!</v>
      </c>
      <c r="V1061" s="58" t="e">
        <f t="shared" si="179"/>
        <v>#DIV/0!</v>
      </c>
      <c r="W1061" s="174"/>
    </row>
    <row r="1062" spans="16:23" ht="16.95" customHeight="1" x14ac:dyDescent="0.4">
      <c r="P1062" s="46">
        <v>12</v>
      </c>
      <c r="Q1062" s="65" t="s">
        <v>9</v>
      </c>
      <c r="R1062" s="54" t="s">
        <v>278</v>
      </c>
      <c r="S1062" s="5">
        <f t="shared" ref="S1062:S1069" si="183">IF(ISTEXT(B131),$F$5,IF(B131&gt;$F$5,$F$5,B131))</f>
        <v>0</v>
      </c>
      <c r="T1062" s="56">
        <f>MEDIAN(S1062:S1063)</f>
        <v>0</v>
      </c>
      <c r="U1062" s="56" t="e">
        <f>T1062/$T$1064</f>
        <v>#DIV/0!</v>
      </c>
      <c r="V1062" s="53" t="str">
        <f>IF(T1062&gt;0,IF(T1062&lt;$AD$7, "INVALID OD", IF(T1062&gt;$AD$8,"INVALID OD", "VALID OD")),"")</f>
        <v/>
      </c>
      <c r="W1062" s="174"/>
    </row>
    <row r="1063" spans="16:23" ht="16.95" customHeight="1" x14ac:dyDescent="0.4">
      <c r="P1063" s="46">
        <v>12</v>
      </c>
      <c r="Q1063" s="65" t="s">
        <v>10</v>
      </c>
      <c r="R1063" s="54" t="s">
        <v>279</v>
      </c>
      <c r="S1063" s="5">
        <f t="shared" si="183"/>
        <v>0</v>
      </c>
      <c r="T1063" s="57"/>
      <c r="U1063" s="57"/>
      <c r="V1063" s="53" t="str">
        <f>IF(T1062&gt;0,IF(U1062&lt;AD$9, "INVALID ODn", IF(U1062&gt;$AD$10,"INVALID ODn", "VALID ODn")),"")</f>
        <v/>
      </c>
      <c r="W1063" s="174"/>
    </row>
    <row r="1064" spans="16:23" ht="16.95" customHeight="1" x14ac:dyDescent="0.4">
      <c r="P1064" s="46">
        <v>12</v>
      </c>
      <c r="Q1064" s="65" t="s">
        <v>11</v>
      </c>
      <c r="R1064" s="74" t="s">
        <v>280</v>
      </c>
      <c r="S1064" s="5">
        <f t="shared" si="183"/>
        <v>0</v>
      </c>
      <c r="T1064" s="59">
        <f>MEDIAN(S1064:S1066)</f>
        <v>0</v>
      </c>
      <c r="U1064" s="59" t="e">
        <f>T1064/$T$1064</f>
        <v>#DIV/0!</v>
      </c>
      <c r="V1064" s="53" t="str">
        <f>IF(T1064&gt;0, IF(T1064&lt;$AE$7, "INVALID OD", IF(T1064&gt;$AE$8,"INVALID OD", "VALID OD")), "")</f>
        <v/>
      </c>
      <c r="W1064" s="174"/>
    </row>
    <row r="1065" spans="16:23" ht="16.95" customHeight="1" x14ac:dyDescent="0.4">
      <c r="P1065" s="46">
        <v>12</v>
      </c>
      <c r="Q1065" s="65" t="s">
        <v>12</v>
      </c>
      <c r="R1065" s="74" t="s">
        <v>281</v>
      </c>
      <c r="S1065" s="5">
        <f t="shared" si="183"/>
        <v>0</v>
      </c>
      <c r="T1065" s="60"/>
      <c r="U1065" s="61"/>
      <c r="V1065" s="53" t="str">
        <f>IF(T1064&gt;0,IF(U1064&lt;1, "INVALID ODn", IF(U1064&gt;1,"INVALID ODn", "VALID ODn")),"")</f>
        <v/>
      </c>
      <c r="W1065" s="174"/>
    </row>
    <row r="1066" spans="16:23" ht="16.95" customHeight="1" x14ac:dyDescent="0.4">
      <c r="P1066" s="46">
        <v>12</v>
      </c>
      <c r="Q1066" s="65" t="s">
        <v>13</v>
      </c>
      <c r="R1066" s="74" t="s">
        <v>282</v>
      </c>
      <c r="S1066" s="5">
        <f t="shared" si="183"/>
        <v>0</v>
      </c>
      <c r="T1066" s="60"/>
      <c r="U1066" s="61"/>
      <c r="V1066" s="53"/>
      <c r="W1066" s="174"/>
    </row>
    <row r="1067" spans="16:23" ht="16.95" customHeight="1" x14ac:dyDescent="0.4">
      <c r="P1067" s="46">
        <v>12</v>
      </c>
      <c r="Q1067" s="65" t="s">
        <v>14</v>
      </c>
      <c r="R1067" s="75" t="s">
        <v>283</v>
      </c>
      <c r="S1067" s="5">
        <f t="shared" si="183"/>
        <v>0</v>
      </c>
      <c r="T1067" s="62">
        <f>MEDIAN(S1067:S1069)</f>
        <v>0</v>
      </c>
      <c r="U1067" s="62" t="e">
        <f>T1067/$T$1064</f>
        <v>#DIV/0!</v>
      </c>
      <c r="V1067" s="53" t="str">
        <f>IF(T1067&gt;0, IF(T1067&lt;$AF$7, "INVALID OD", IF(T1067&gt;$AF$8,"INVALID OD", "VALID OD")), "")</f>
        <v/>
      </c>
      <c r="W1067" s="174"/>
    </row>
    <row r="1068" spans="16:23" ht="16.95" customHeight="1" x14ac:dyDescent="0.4">
      <c r="P1068" s="46">
        <v>12</v>
      </c>
      <c r="Q1068" s="65" t="s">
        <v>15</v>
      </c>
      <c r="R1068" s="75" t="s">
        <v>284</v>
      </c>
      <c r="S1068" s="5">
        <f t="shared" si="183"/>
        <v>0</v>
      </c>
      <c r="T1068" s="60"/>
      <c r="U1068" s="61"/>
      <c r="V1068" s="53" t="str">
        <f>IF(T1067&gt;0,IF(U1067&lt;$AF$9, "INVALID ODn", IF(U1067&gt;$AF$10,"INVALID ODn", "VALID ODn")),"")</f>
        <v/>
      </c>
      <c r="W1068" s="174"/>
    </row>
    <row r="1069" spans="16:23" ht="16.95" customHeight="1" x14ac:dyDescent="0.4">
      <c r="P1069" s="46">
        <v>12</v>
      </c>
      <c r="Q1069" s="65" t="s">
        <v>16</v>
      </c>
      <c r="R1069" s="75" t="s">
        <v>285</v>
      </c>
      <c r="S1069" s="5">
        <f t="shared" si="183"/>
        <v>0</v>
      </c>
      <c r="T1069" s="60"/>
      <c r="U1069" s="61"/>
      <c r="V1069" s="147"/>
      <c r="W1069" s="174"/>
    </row>
    <row r="1070" spans="16:23" ht="16.95" customHeight="1" x14ac:dyDescent="0.4">
      <c r="P1070" s="46">
        <v>12</v>
      </c>
      <c r="Q1070" s="65" t="s">
        <v>17</v>
      </c>
      <c r="R1070" s="76" t="s">
        <v>286</v>
      </c>
      <c r="S1070" s="5">
        <f t="shared" ref="S1070:S1077" si="184">IF(ISTEXT(C131),$F$5,IF(C131&gt;$F$5,$F$5,C131))</f>
        <v>0</v>
      </c>
      <c r="T1070" s="64">
        <f>MEDIAN(S1070:S1072)</f>
        <v>0</v>
      </c>
      <c r="U1070" s="64" t="e">
        <f>T1070/$T$1064</f>
        <v>#DIV/0!</v>
      </c>
      <c r="V1070" s="53" t="str">
        <f>IF(T1070&gt;0, IF(T1070&lt;$AG$7, "INVALID OD", IF(T1070&gt;$AG$8,"INVALID OD", "VALID OD")), "")</f>
        <v/>
      </c>
      <c r="W1070" s="174"/>
    </row>
    <row r="1071" spans="16:23" ht="16.95" customHeight="1" x14ac:dyDescent="0.4">
      <c r="P1071" s="46">
        <v>12</v>
      </c>
      <c r="Q1071" s="65" t="s">
        <v>18</v>
      </c>
      <c r="R1071" s="76" t="s">
        <v>287</v>
      </c>
      <c r="S1071" s="5">
        <f t="shared" si="184"/>
        <v>0</v>
      </c>
      <c r="T1071" s="60"/>
      <c r="U1071" s="61"/>
      <c r="V1071" s="53" t="str">
        <f>IF(T1070&gt;0,IF(U1070&lt;$AG$9, "INVALID ODn", IF(U1070&gt;$AG$10,"INVALID ODn", "VALID ODn")),"")</f>
        <v/>
      </c>
      <c r="W1071" s="174"/>
    </row>
    <row r="1072" spans="16:23" ht="16.95" customHeight="1" x14ac:dyDescent="0.4">
      <c r="P1072" s="46">
        <v>12</v>
      </c>
      <c r="Q1072" s="65" t="s">
        <v>19</v>
      </c>
      <c r="R1072" s="76" t="s">
        <v>288</v>
      </c>
      <c r="S1072" s="5">
        <f t="shared" si="184"/>
        <v>0</v>
      </c>
      <c r="T1072" s="60"/>
      <c r="U1072" s="61"/>
      <c r="V1072" s="53"/>
      <c r="W1072" s="174"/>
    </row>
    <row r="1073" spans="16:23" ht="16.95" customHeight="1" x14ac:dyDescent="0.35">
      <c r="P1073" s="46">
        <v>12</v>
      </c>
      <c r="Q1073" s="65" t="s">
        <v>20</v>
      </c>
      <c r="R1073" s="55">
        <f>'Specs and Initial PMs'!D952</f>
        <v>0</v>
      </c>
      <c r="S1073" s="5">
        <f t="shared" si="184"/>
        <v>0</v>
      </c>
      <c r="T1073" s="55"/>
      <c r="U1073" s="58" t="e">
        <f>S1073/$T$1064</f>
        <v>#DIV/0!</v>
      </c>
      <c r="V1073" s="58" t="e">
        <f t="shared" ref="V1073:V1136" si="185">IF(U1073&gt;2,"LT","CONFIRM")</f>
        <v>#DIV/0!</v>
      </c>
      <c r="W1073" s="174"/>
    </row>
    <row r="1074" spans="16:23" ht="16.95" customHeight="1" x14ac:dyDescent="0.35">
      <c r="P1074" s="46">
        <v>12</v>
      </c>
      <c r="Q1074" s="65" t="s">
        <v>21</v>
      </c>
      <c r="R1074" s="55">
        <f>'Specs and Initial PMs'!D953</f>
        <v>0</v>
      </c>
      <c r="S1074" s="5">
        <f t="shared" si="184"/>
        <v>0</v>
      </c>
      <c r="T1074" s="65"/>
      <c r="U1074" s="58" t="e">
        <f t="shared" ref="U1074:U1137" si="186">S1074/$T$1064</f>
        <v>#DIV/0!</v>
      </c>
      <c r="V1074" s="58" t="e">
        <f t="shared" si="185"/>
        <v>#DIV/0!</v>
      </c>
      <c r="W1074" s="174"/>
    </row>
    <row r="1075" spans="16:23" ht="16.95" customHeight="1" x14ac:dyDescent="0.35">
      <c r="P1075" s="46">
        <v>12</v>
      </c>
      <c r="Q1075" s="65" t="s">
        <v>22</v>
      </c>
      <c r="R1075" s="55">
        <f>'Specs and Initial PMs'!D954</f>
        <v>0</v>
      </c>
      <c r="S1075" s="5">
        <f t="shared" si="184"/>
        <v>0</v>
      </c>
      <c r="T1075" s="65"/>
      <c r="U1075" s="58" t="e">
        <f t="shared" si="186"/>
        <v>#DIV/0!</v>
      </c>
      <c r="V1075" s="58" t="e">
        <f t="shared" si="185"/>
        <v>#DIV/0!</v>
      </c>
      <c r="W1075" s="174"/>
    </row>
    <row r="1076" spans="16:23" ht="16.95" customHeight="1" x14ac:dyDescent="0.35">
      <c r="P1076" s="46">
        <v>12</v>
      </c>
      <c r="Q1076" s="65" t="s">
        <v>23</v>
      </c>
      <c r="R1076" s="55">
        <f>'Specs and Initial PMs'!D955</f>
        <v>0</v>
      </c>
      <c r="S1076" s="5">
        <f t="shared" si="184"/>
        <v>0</v>
      </c>
      <c r="T1076" s="65"/>
      <c r="U1076" s="58" t="e">
        <f t="shared" si="186"/>
        <v>#DIV/0!</v>
      </c>
      <c r="V1076" s="58" t="e">
        <f t="shared" si="185"/>
        <v>#DIV/0!</v>
      </c>
      <c r="W1076" s="174"/>
    </row>
    <row r="1077" spans="16:23" ht="16.95" customHeight="1" x14ac:dyDescent="0.35">
      <c r="P1077" s="46">
        <v>12</v>
      </c>
      <c r="Q1077" s="65" t="s">
        <v>24</v>
      </c>
      <c r="R1077" s="55">
        <f>'Specs and Initial PMs'!D956</f>
        <v>0</v>
      </c>
      <c r="S1077" s="5">
        <f t="shared" si="184"/>
        <v>0</v>
      </c>
      <c r="T1077" s="65"/>
      <c r="U1077" s="58" t="e">
        <f t="shared" si="186"/>
        <v>#DIV/0!</v>
      </c>
      <c r="V1077" s="58" t="e">
        <f t="shared" si="185"/>
        <v>#DIV/0!</v>
      </c>
      <c r="W1077" s="174"/>
    </row>
    <row r="1078" spans="16:23" ht="16.95" customHeight="1" x14ac:dyDescent="0.35">
      <c r="P1078" s="46">
        <v>12</v>
      </c>
      <c r="Q1078" s="65" t="s">
        <v>25</v>
      </c>
      <c r="R1078" s="55">
        <f>'Specs and Initial PMs'!D957</f>
        <v>0</v>
      </c>
      <c r="S1078" s="5">
        <f t="shared" ref="S1078:S1085" si="187">IF(ISTEXT(D131),$F$5,IF(D131&gt;$F$5,$F$5,D131))</f>
        <v>0</v>
      </c>
      <c r="T1078" s="65"/>
      <c r="U1078" s="58" t="e">
        <f t="shared" si="186"/>
        <v>#DIV/0!</v>
      </c>
      <c r="V1078" s="58" t="e">
        <f t="shared" si="185"/>
        <v>#DIV/0!</v>
      </c>
      <c r="W1078" s="174"/>
    </row>
    <row r="1079" spans="16:23" ht="16.95" customHeight="1" x14ac:dyDescent="0.35">
      <c r="P1079" s="46">
        <v>12</v>
      </c>
      <c r="Q1079" s="65" t="s">
        <v>26</v>
      </c>
      <c r="R1079" s="55">
        <f>'Specs and Initial PMs'!D958</f>
        <v>0</v>
      </c>
      <c r="S1079" s="5">
        <f t="shared" si="187"/>
        <v>0</v>
      </c>
      <c r="T1079" s="65"/>
      <c r="U1079" s="58" t="e">
        <f t="shared" si="186"/>
        <v>#DIV/0!</v>
      </c>
      <c r="V1079" s="58" t="e">
        <f t="shared" si="185"/>
        <v>#DIV/0!</v>
      </c>
      <c r="W1079" s="174"/>
    </row>
    <row r="1080" spans="16:23" ht="16.95" customHeight="1" x14ac:dyDescent="0.35">
      <c r="P1080" s="46">
        <v>12</v>
      </c>
      <c r="Q1080" s="65" t="s">
        <v>27</v>
      </c>
      <c r="R1080" s="55">
        <f>'Specs and Initial PMs'!D959</f>
        <v>0</v>
      </c>
      <c r="S1080" s="5">
        <f t="shared" si="187"/>
        <v>0</v>
      </c>
      <c r="T1080" s="65"/>
      <c r="U1080" s="58" t="e">
        <f t="shared" si="186"/>
        <v>#DIV/0!</v>
      </c>
      <c r="V1080" s="58" t="e">
        <f t="shared" si="185"/>
        <v>#DIV/0!</v>
      </c>
      <c r="W1080" s="174"/>
    </row>
    <row r="1081" spans="16:23" ht="16.95" customHeight="1" x14ac:dyDescent="0.35">
      <c r="P1081" s="46">
        <v>12</v>
      </c>
      <c r="Q1081" s="65" t="s">
        <v>28</v>
      </c>
      <c r="R1081" s="55">
        <f>'Specs and Initial PMs'!D960</f>
        <v>0</v>
      </c>
      <c r="S1081" s="5">
        <f t="shared" si="187"/>
        <v>0</v>
      </c>
      <c r="T1081" s="65"/>
      <c r="U1081" s="58" t="e">
        <f t="shared" si="186"/>
        <v>#DIV/0!</v>
      </c>
      <c r="V1081" s="58" t="e">
        <f t="shared" si="185"/>
        <v>#DIV/0!</v>
      </c>
      <c r="W1081" s="174"/>
    </row>
    <row r="1082" spans="16:23" ht="16.95" customHeight="1" x14ac:dyDescent="0.35">
      <c r="P1082" s="46">
        <v>12</v>
      </c>
      <c r="Q1082" s="65" t="s">
        <v>29</v>
      </c>
      <c r="R1082" s="55">
        <f>'Specs and Initial PMs'!D961</f>
        <v>0</v>
      </c>
      <c r="S1082" s="5">
        <f t="shared" si="187"/>
        <v>0</v>
      </c>
      <c r="T1082" s="65"/>
      <c r="U1082" s="58" t="e">
        <f t="shared" si="186"/>
        <v>#DIV/0!</v>
      </c>
      <c r="V1082" s="58" t="e">
        <f t="shared" si="185"/>
        <v>#DIV/0!</v>
      </c>
      <c r="W1082" s="174"/>
    </row>
    <row r="1083" spans="16:23" ht="16.95" customHeight="1" x14ac:dyDescent="0.35">
      <c r="P1083" s="46">
        <v>12</v>
      </c>
      <c r="Q1083" s="65" t="s">
        <v>30</v>
      </c>
      <c r="R1083" s="55">
        <f>'Specs and Initial PMs'!D962</f>
        <v>0</v>
      </c>
      <c r="S1083" s="5">
        <f t="shared" si="187"/>
        <v>0</v>
      </c>
      <c r="T1083" s="65"/>
      <c r="U1083" s="58" t="e">
        <f t="shared" si="186"/>
        <v>#DIV/0!</v>
      </c>
      <c r="V1083" s="58" t="e">
        <f t="shared" si="185"/>
        <v>#DIV/0!</v>
      </c>
      <c r="W1083" s="174"/>
    </row>
    <row r="1084" spans="16:23" ht="16.95" customHeight="1" x14ac:dyDescent="0.35">
      <c r="P1084" s="46">
        <v>12</v>
      </c>
      <c r="Q1084" s="65" t="s">
        <v>31</v>
      </c>
      <c r="R1084" s="55">
        <f>'Specs and Initial PMs'!D963</f>
        <v>0</v>
      </c>
      <c r="S1084" s="5">
        <f t="shared" si="187"/>
        <v>0</v>
      </c>
      <c r="T1084" s="65"/>
      <c r="U1084" s="58" t="e">
        <f t="shared" si="186"/>
        <v>#DIV/0!</v>
      </c>
      <c r="V1084" s="58" t="e">
        <f t="shared" si="185"/>
        <v>#DIV/0!</v>
      </c>
      <c r="W1084" s="174"/>
    </row>
    <row r="1085" spans="16:23" ht="16.95" customHeight="1" x14ac:dyDescent="0.35">
      <c r="P1085" s="46">
        <v>12</v>
      </c>
      <c r="Q1085" s="65" t="s">
        <v>32</v>
      </c>
      <c r="R1085" s="55">
        <f>'Specs and Initial PMs'!D964</f>
        <v>0</v>
      </c>
      <c r="S1085" s="5">
        <f t="shared" si="187"/>
        <v>0</v>
      </c>
      <c r="T1085" s="65"/>
      <c r="U1085" s="58" t="e">
        <f t="shared" si="186"/>
        <v>#DIV/0!</v>
      </c>
      <c r="V1085" s="58" t="e">
        <f t="shared" si="185"/>
        <v>#DIV/0!</v>
      </c>
      <c r="W1085" s="174"/>
    </row>
    <row r="1086" spans="16:23" ht="16.95" customHeight="1" x14ac:dyDescent="0.35">
      <c r="P1086" s="46">
        <v>12</v>
      </c>
      <c r="Q1086" s="65" t="s">
        <v>33</v>
      </c>
      <c r="R1086" s="55">
        <f>'Specs and Initial PMs'!D965</f>
        <v>0</v>
      </c>
      <c r="S1086" s="5">
        <f t="shared" ref="S1086:S1093" si="188">IF(ISTEXT(E131),$F$5,IF(E131&gt;$F$5,$F$5,E131))</f>
        <v>0</v>
      </c>
      <c r="T1086" s="65"/>
      <c r="U1086" s="58" t="e">
        <f t="shared" si="186"/>
        <v>#DIV/0!</v>
      </c>
      <c r="V1086" s="58" t="e">
        <f t="shared" si="185"/>
        <v>#DIV/0!</v>
      </c>
      <c r="W1086" s="174"/>
    </row>
    <row r="1087" spans="16:23" ht="16.95" customHeight="1" x14ac:dyDescent="0.35">
      <c r="P1087" s="46">
        <v>12</v>
      </c>
      <c r="Q1087" s="65" t="s">
        <v>34</v>
      </c>
      <c r="R1087" s="55">
        <f>'Specs and Initial PMs'!D966</f>
        <v>0</v>
      </c>
      <c r="S1087" s="5">
        <f t="shared" si="188"/>
        <v>0</v>
      </c>
      <c r="T1087" s="65"/>
      <c r="U1087" s="58" t="e">
        <f t="shared" si="186"/>
        <v>#DIV/0!</v>
      </c>
      <c r="V1087" s="58" t="e">
        <f t="shared" si="185"/>
        <v>#DIV/0!</v>
      </c>
      <c r="W1087" s="174"/>
    </row>
    <row r="1088" spans="16:23" ht="16.95" customHeight="1" x14ac:dyDescent="0.35">
      <c r="P1088" s="46">
        <v>12</v>
      </c>
      <c r="Q1088" s="65" t="s">
        <v>35</v>
      </c>
      <c r="R1088" s="55">
        <f>'Specs and Initial PMs'!D967</f>
        <v>0</v>
      </c>
      <c r="S1088" s="5">
        <f t="shared" si="188"/>
        <v>0</v>
      </c>
      <c r="T1088" s="65"/>
      <c r="U1088" s="58" t="e">
        <f t="shared" si="186"/>
        <v>#DIV/0!</v>
      </c>
      <c r="V1088" s="58" t="e">
        <f t="shared" si="185"/>
        <v>#DIV/0!</v>
      </c>
      <c r="W1088" s="174"/>
    </row>
    <row r="1089" spans="16:23" ht="16.95" customHeight="1" x14ac:dyDescent="0.35">
      <c r="P1089" s="46">
        <v>12</v>
      </c>
      <c r="Q1089" s="65" t="s">
        <v>36</v>
      </c>
      <c r="R1089" s="55">
        <f>'Specs and Initial PMs'!D968</f>
        <v>0</v>
      </c>
      <c r="S1089" s="5">
        <f t="shared" si="188"/>
        <v>0</v>
      </c>
      <c r="T1089" s="65"/>
      <c r="U1089" s="58" t="e">
        <f t="shared" si="186"/>
        <v>#DIV/0!</v>
      </c>
      <c r="V1089" s="58" t="e">
        <f t="shared" si="185"/>
        <v>#DIV/0!</v>
      </c>
      <c r="W1089" s="174"/>
    </row>
    <row r="1090" spans="16:23" ht="16.95" customHeight="1" x14ac:dyDescent="0.35">
      <c r="P1090" s="46">
        <v>12</v>
      </c>
      <c r="Q1090" s="65" t="s">
        <v>37</v>
      </c>
      <c r="R1090" s="55">
        <f>'Specs and Initial PMs'!D969</f>
        <v>0</v>
      </c>
      <c r="S1090" s="5">
        <f t="shared" si="188"/>
        <v>0</v>
      </c>
      <c r="T1090" s="65"/>
      <c r="U1090" s="58" t="e">
        <f t="shared" si="186"/>
        <v>#DIV/0!</v>
      </c>
      <c r="V1090" s="58" t="e">
        <f t="shared" si="185"/>
        <v>#DIV/0!</v>
      </c>
      <c r="W1090" s="174"/>
    </row>
    <row r="1091" spans="16:23" ht="16.95" customHeight="1" x14ac:dyDescent="0.35">
      <c r="P1091" s="46">
        <v>12</v>
      </c>
      <c r="Q1091" s="65" t="s">
        <v>38</v>
      </c>
      <c r="R1091" s="55">
        <f>'Specs and Initial PMs'!D970</f>
        <v>0</v>
      </c>
      <c r="S1091" s="5">
        <f t="shared" si="188"/>
        <v>0</v>
      </c>
      <c r="T1091" s="65"/>
      <c r="U1091" s="58" t="e">
        <f t="shared" si="186"/>
        <v>#DIV/0!</v>
      </c>
      <c r="V1091" s="58" t="e">
        <f t="shared" si="185"/>
        <v>#DIV/0!</v>
      </c>
      <c r="W1091" s="174"/>
    </row>
    <row r="1092" spans="16:23" ht="16.95" customHeight="1" x14ac:dyDescent="0.35">
      <c r="P1092" s="46">
        <v>12</v>
      </c>
      <c r="Q1092" s="65" t="s">
        <v>39</v>
      </c>
      <c r="R1092" s="55">
        <f>'Specs and Initial PMs'!D971</f>
        <v>0</v>
      </c>
      <c r="S1092" s="5">
        <f t="shared" si="188"/>
        <v>0</v>
      </c>
      <c r="T1092" s="65"/>
      <c r="U1092" s="58" t="e">
        <f t="shared" si="186"/>
        <v>#DIV/0!</v>
      </c>
      <c r="V1092" s="58" t="e">
        <f t="shared" si="185"/>
        <v>#DIV/0!</v>
      </c>
      <c r="W1092" s="174"/>
    </row>
    <row r="1093" spans="16:23" ht="16.95" customHeight="1" x14ac:dyDescent="0.35">
      <c r="P1093" s="46">
        <v>12</v>
      </c>
      <c r="Q1093" s="65" t="s">
        <v>40</v>
      </c>
      <c r="R1093" s="55">
        <f>'Specs and Initial PMs'!D972</f>
        <v>0</v>
      </c>
      <c r="S1093" s="5">
        <f t="shared" si="188"/>
        <v>0</v>
      </c>
      <c r="T1093" s="65"/>
      <c r="U1093" s="58" t="e">
        <f t="shared" si="186"/>
        <v>#DIV/0!</v>
      </c>
      <c r="V1093" s="58" t="e">
        <f t="shared" si="185"/>
        <v>#DIV/0!</v>
      </c>
      <c r="W1093" s="174"/>
    </row>
    <row r="1094" spans="16:23" ht="16.95" customHeight="1" x14ac:dyDescent="0.35">
      <c r="P1094" s="46">
        <v>12</v>
      </c>
      <c r="Q1094" s="65" t="s">
        <v>41</v>
      </c>
      <c r="R1094" s="55">
        <f>'Specs and Initial PMs'!D973</f>
        <v>0</v>
      </c>
      <c r="S1094" s="5">
        <f t="shared" ref="S1094:S1101" si="189">IF(ISTEXT(F131),$F$5,IF(F131&gt;$F$5,$F$5,F131))</f>
        <v>0</v>
      </c>
      <c r="T1094" s="65"/>
      <c r="U1094" s="58" t="e">
        <f t="shared" si="186"/>
        <v>#DIV/0!</v>
      </c>
      <c r="V1094" s="58" t="e">
        <f t="shared" si="185"/>
        <v>#DIV/0!</v>
      </c>
      <c r="W1094" s="174"/>
    </row>
    <row r="1095" spans="16:23" ht="16.95" customHeight="1" x14ac:dyDescent="0.35">
      <c r="P1095" s="46">
        <v>12</v>
      </c>
      <c r="Q1095" s="65" t="s">
        <v>42</v>
      </c>
      <c r="R1095" s="55">
        <f>'Specs and Initial PMs'!D974</f>
        <v>0</v>
      </c>
      <c r="S1095" s="5">
        <f t="shared" si="189"/>
        <v>0</v>
      </c>
      <c r="T1095" s="65"/>
      <c r="U1095" s="58" t="e">
        <f t="shared" si="186"/>
        <v>#DIV/0!</v>
      </c>
      <c r="V1095" s="58" t="e">
        <f t="shared" si="185"/>
        <v>#DIV/0!</v>
      </c>
      <c r="W1095" s="174"/>
    </row>
    <row r="1096" spans="16:23" ht="16.95" customHeight="1" x14ac:dyDescent="0.35">
      <c r="P1096" s="46">
        <v>12</v>
      </c>
      <c r="Q1096" s="65" t="s">
        <v>43</v>
      </c>
      <c r="R1096" s="55">
        <f>'Specs and Initial PMs'!D975</f>
        <v>0</v>
      </c>
      <c r="S1096" s="5">
        <f t="shared" si="189"/>
        <v>0</v>
      </c>
      <c r="T1096" s="65"/>
      <c r="U1096" s="58" t="e">
        <f t="shared" si="186"/>
        <v>#DIV/0!</v>
      </c>
      <c r="V1096" s="58" t="e">
        <f t="shared" si="185"/>
        <v>#DIV/0!</v>
      </c>
      <c r="W1096" s="174"/>
    </row>
    <row r="1097" spans="16:23" ht="16.95" customHeight="1" x14ac:dyDescent="0.35">
      <c r="P1097" s="46">
        <v>12</v>
      </c>
      <c r="Q1097" s="65" t="s">
        <v>44</v>
      </c>
      <c r="R1097" s="55">
        <f>'Specs and Initial PMs'!D976</f>
        <v>0</v>
      </c>
      <c r="S1097" s="5">
        <f t="shared" si="189"/>
        <v>0</v>
      </c>
      <c r="T1097" s="65"/>
      <c r="U1097" s="58" t="e">
        <f t="shared" si="186"/>
        <v>#DIV/0!</v>
      </c>
      <c r="V1097" s="58" t="e">
        <f t="shared" si="185"/>
        <v>#DIV/0!</v>
      </c>
      <c r="W1097" s="174"/>
    </row>
    <row r="1098" spans="16:23" ht="16.95" customHeight="1" x14ac:dyDescent="0.35">
      <c r="P1098" s="46">
        <v>12</v>
      </c>
      <c r="Q1098" s="65" t="s">
        <v>45</v>
      </c>
      <c r="R1098" s="55">
        <f>'Specs and Initial PMs'!D977</f>
        <v>0</v>
      </c>
      <c r="S1098" s="5">
        <f t="shared" si="189"/>
        <v>0</v>
      </c>
      <c r="T1098" s="65"/>
      <c r="U1098" s="58" t="e">
        <f t="shared" si="186"/>
        <v>#DIV/0!</v>
      </c>
      <c r="V1098" s="58" t="e">
        <f t="shared" si="185"/>
        <v>#DIV/0!</v>
      </c>
      <c r="W1098" s="174"/>
    </row>
    <row r="1099" spans="16:23" ht="16.95" customHeight="1" x14ac:dyDescent="0.35">
      <c r="P1099" s="46">
        <v>12</v>
      </c>
      <c r="Q1099" s="65" t="s">
        <v>46</v>
      </c>
      <c r="R1099" s="55">
        <f>'Specs and Initial PMs'!D978</f>
        <v>0</v>
      </c>
      <c r="S1099" s="5">
        <f t="shared" si="189"/>
        <v>0</v>
      </c>
      <c r="T1099" s="65"/>
      <c r="U1099" s="58" t="e">
        <f t="shared" si="186"/>
        <v>#DIV/0!</v>
      </c>
      <c r="V1099" s="58" t="e">
        <f t="shared" si="185"/>
        <v>#DIV/0!</v>
      </c>
      <c r="W1099" s="174"/>
    </row>
    <row r="1100" spans="16:23" ht="16.95" customHeight="1" x14ac:dyDescent="0.35">
      <c r="P1100" s="46">
        <v>12</v>
      </c>
      <c r="Q1100" s="65" t="s">
        <v>47</v>
      </c>
      <c r="R1100" s="55">
        <f>'Specs and Initial PMs'!D979</f>
        <v>0</v>
      </c>
      <c r="S1100" s="5">
        <f t="shared" si="189"/>
        <v>0</v>
      </c>
      <c r="T1100" s="65"/>
      <c r="U1100" s="58" t="e">
        <f t="shared" si="186"/>
        <v>#DIV/0!</v>
      </c>
      <c r="V1100" s="58" t="e">
        <f t="shared" si="185"/>
        <v>#DIV/0!</v>
      </c>
      <c r="W1100" s="174"/>
    </row>
    <row r="1101" spans="16:23" ht="16.95" customHeight="1" x14ac:dyDescent="0.35">
      <c r="P1101" s="46">
        <v>12</v>
      </c>
      <c r="Q1101" s="65" t="s">
        <v>48</v>
      </c>
      <c r="R1101" s="55">
        <f>'Specs and Initial PMs'!D980</f>
        <v>0</v>
      </c>
      <c r="S1101" s="5">
        <f t="shared" si="189"/>
        <v>0</v>
      </c>
      <c r="T1101" s="65"/>
      <c r="U1101" s="58" t="e">
        <f t="shared" si="186"/>
        <v>#DIV/0!</v>
      </c>
      <c r="V1101" s="58" t="e">
        <f t="shared" si="185"/>
        <v>#DIV/0!</v>
      </c>
      <c r="W1101" s="174"/>
    </row>
    <row r="1102" spans="16:23" ht="16.95" customHeight="1" x14ac:dyDescent="0.35">
      <c r="P1102" s="46">
        <v>12</v>
      </c>
      <c r="Q1102" s="65" t="s">
        <v>49</v>
      </c>
      <c r="R1102" s="55">
        <f>'Specs and Initial PMs'!D981</f>
        <v>0</v>
      </c>
      <c r="S1102" s="5">
        <f t="shared" ref="S1102:S1109" si="190">IF(ISTEXT(G131),$F$5,IF(G131&gt;$F$5,$F$5,G131))</f>
        <v>0</v>
      </c>
      <c r="T1102" s="65"/>
      <c r="U1102" s="58" t="e">
        <f t="shared" si="186"/>
        <v>#DIV/0!</v>
      </c>
      <c r="V1102" s="58" t="e">
        <f t="shared" si="185"/>
        <v>#DIV/0!</v>
      </c>
      <c r="W1102" s="174"/>
    </row>
    <row r="1103" spans="16:23" ht="16.95" customHeight="1" x14ac:dyDescent="0.35">
      <c r="P1103" s="46">
        <v>12</v>
      </c>
      <c r="Q1103" s="65" t="s">
        <v>50</v>
      </c>
      <c r="R1103" s="55">
        <f>'Specs and Initial PMs'!D982</f>
        <v>0</v>
      </c>
      <c r="S1103" s="5">
        <f t="shared" si="190"/>
        <v>0</v>
      </c>
      <c r="T1103" s="65"/>
      <c r="U1103" s="58" t="e">
        <f t="shared" si="186"/>
        <v>#DIV/0!</v>
      </c>
      <c r="V1103" s="58" t="e">
        <f t="shared" si="185"/>
        <v>#DIV/0!</v>
      </c>
      <c r="W1103" s="174"/>
    </row>
    <row r="1104" spans="16:23" ht="16.95" customHeight="1" x14ac:dyDescent="0.35">
      <c r="P1104" s="46">
        <v>12</v>
      </c>
      <c r="Q1104" s="65" t="s">
        <v>51</v>
      </c>
      <c r="R1104" s="55">
        <f>'Specs and Initial PMs'!D983</f>
        <v>0</v>
      </c>
      <c r="S1104" s="5">
        <f t="shared" si="190"/>
        <v>0</v>
      </c>
      <c r="T1104" s="65"/>
      <c r="U1104" s="58" t="e">
        <f t="shared" si="186"/>
        <v>#DIV/0!</v>
      </c>
      <c r="V1104" s="58" t="e">
        <f t="shared" si="185"/>
        <v>#DIV/0!</v>
      </c>
      <c r="W1104" s="174"/>
    </row>
    <row r="1105" spans="16:23" ht="16.95" customHeight="1" x14ac:dyDescent="0.35">
      <c r="P1105" s="46">
        <v>12</v>
      </c>
      <c r="Q1105" s="65" t="s">
        <v>52</v>
      </c>
      <c r="R1105" s="55">
        <f>'Specs and Initial PMs'!D984</f>
        <v>0</v>
      </c>
      <c r="S1105" s="5">
        <f t="shared" si="190"/>
        <v>0</v>
      </c>
      <c r="T1105" s="65"/>
      <c r="U1105" s="58" t="e">
        <f t="shared" si="186"/>
        <v>#DIV/0!</v>
      </c>
      <c r="V1105" s="58" t="e">
        <f t="shared" si="185"/>
        <v>#DIV/0!</v>
      </c>
      <c r="W1105" s="174"/>
    </row>
    <row r="1106" spans="16:23" ht="16.95" customHeight="1" x14ac:dyDescent="0.35">
      <c r="P1106" s="46">
        <v>12</v>
      </c>
      <c r="Q1106" s="65" t="s">
        <v>53</v>
      </c>
      <c r="R1106" s="55">
        <f>'Specs and Initial PMs'!D985</f>
        <v>0</v>
      </c>
      <c r="S1106" s="5">
        <f t="shared" si="190"/>
        <v>0</v>
      </c>
      <c r="T1106" s="65"/>
      <c r="U1106" s="58" t="e">
        <f t="shared" si="186"/>
        <v>#DIV/0!</v>
      </c>
      <c r="V1106" s="58" t="e">
        <f t="shared" si="185"/>
        <v>#DIV/0!</v>
      </c>
      <c r="W1106" s="174"/>
    </row>
    <row r="1107" spans="16:23" ht="16.95" customHeight="1" x14ac:dyDescent="0.35">
      <c r="P1107" s="46">
        <v>12</v>
      </c>
      <c r="Q1107" s="65" t="s">
        <v>54</v>
      </c>
      <c r="R1107" s="55">
        <f>'Specs and Initial PMs'!D986</f>
        <v>0</v>
      </c>
      <c r="S1107" s="5">
        <f t="shared" si="190"/>
        <v>0</v>
      </c>
      <c r="T1107" s="65"/>
      <c r="U1107" s="58" t="e">
        <f t="shared" si="186"/>
        <v>#DIV/0!</v>
      </c>
      <c r="V1107" s="58" t="e">
        <f t="shared" si="185"/>
        <v>#DIV/0!</v>
      </c>
      <c r="W1107" s="174"/>
    </row>
    <row r="1108" spans="16:23" ht="16.95" customHeight="1" x14ac:dyDescent="0.35">
      <c r="P1108" s="46">
        <v>12</v>
      </c>
      <c r="Q1108" s="65" t="s">
        <v>55</v>
      </c>
      <c r="R1108" s="55">
        <f>'Specs and Initial PMs'!D987</f>
        <v>0</v>
      </c>
      <c r="S1108" s="5">
        <f t="shared" si="190"/>
        <v>0</v>
      </c>
      <c r="T1108" s="65"/>
      <c r="U1108" s="58" t="e">
        <f t="shared" si="186"/>
        <v>#DIV/0!</v>
      </c>
      <c r="V1108" s="58" t="e">
        <f t="shared" si="185"/>
        <v>#DIV/0!</v>
      </c>
      <c r="W1108" s="174"/>
    </row>
    <row r="1109" spans="16:23" ht="16.95" customHeight="1" x14ac:dyDescent="0.35">
      <c r="P1109" s="46">
        <v>12</v>
      </c>
      <c r="Q1109" s="65" t="s">
        <v>56</v>
      </c>
      <c r="R1109" s="55">
        <f>'Specs and Initial PMs'!D988</f>
        <v>0</v>
      </c>
      <c r="S1109" s="5">
        <f t="shared" si="190"/>
        <v>0</v>
      </c>
      <c r="T1109" s="65"/>
      <c r="U1109" s="58" t="e">
        <f t="shared" si="186"/>
        <v>#DIV/0!</v>
      </c>
      <c r="V1109" s="58" t="e">
        <f t="shared" si="185"/>
        <v>#DIV/0!</v>
      </c>
      <c r="W1109" s="174"/>
    </row>
    <row r="1110" spans="16:23" ht="16.95" customHeight="1" x14ac:dyDescent="0.35">
      <c r="P1110" s="46">
        <v>12</v>
      </c>
      <c r="Q1110" s="65" t="s">
        <v>57</v>
      </c>
      <c r="R1110" s="55">
        <f>'Specs and Initial PMs'!D989</f>
        <v>0</v>
      </c>
      <c r="S1110" s="5">
        <f t="shared" ref="S1110:S1117" si="191">IF(ISTEXT(H131),$F$5,IF(H131&gt;$F$5,$F$5,H131))</f>
        <v>0</v>
      </c>
      <c r="T1110" s="65"/>
      <c r="U1110" s="58" t="e">
        <f t="shared" si="186"/>
        <v>#DIV/0!</v>
      </c>
      <c r="V1110" s="58" t="e">
        <f t="shared" si="185"/>
        <v>#DIV/0!</v>
      </c>
      <c r="W1110" s="174"/>
    </row>
    <row r="1111" spans="16:23" ht="16.95" customHeight="1" x14ac:dyDescent="0.35">
      <c r="P1111" s="46">
        <v>12</v>
      </c>
      <c r="Q1111" s="65" t="s">
        <v>58</v>
      </c>
      <c r="R1111" s="55">
        <f>'Specs and Initial PMs'!D990</f>
        <v>0</v>
      </c>
      <c r="S1111" s="5">
        <f t="shared" si="191"/>
        <v>0</v>
      </c>
      <c r="T1111" s="65"/>
      <c r="U1111" s="58" t="e">
        <f t="shared" si="186"/>
        <v>#DIV/0!</v>
      </c>
      <c r="V1111" s="58" t="e">
        <f t="shared" si="185"/>
        <v>#DIV/0!</v>
      </c>
      <c r="W1111" s="174"/>
    </row>
    <row r="1112" spans="16:23" ht="16.95" customHeight="1" x14ac:dyDescent="0.35">
      <c r="P1112" s="46">
        <v>12</v>
      </c>
      <c r="Q1112" s="65" t="s">
        <v>59</v>
      </c>
      <c r="R1112" s="55">
        <f>'Specs and Initial PMs'!D991</f>
        <v>0</v>
      </c>
      <c r="S1112" s="5">
        <f t="shared" si="191"/>
        <v>0</v>
      </c>
      <c r="T1112" s="65"/>
      <c r="U1112" s="58" t="e">
        <f t="shared" si="186"/>
        <v>#DIV/0!</v>
      </c>
      <c r="V1112" s="58" t="e">
        <f t="shared" si="185"/>
        <v>#DIV/0!</v>
      </c>
      <c r="W1112" s="174"/>
    </row>
    <row r="1113" spans="16:23" ht="16.95" customHeight="1" x14ac:dyDescent="0.35">
      <c r="P1113" s="46">
        <v>12</v>
      </c>
      <c r="Q1113" s="65" t="s">
        <v>60</v>
      </c>
      <c r="R1113" s="55">
        <f>'Specs and Initial PMs'!D992</f>
        <v>0</v>
      </c>
      <c r="S1113" s="5">
        <f t="shared" si="191"/>
        <v>0</v>
      </c>
      <c r="T1113" s="65"/>
      <c r="U1113" s="58" t="e">
        <f t="shared" si="186"/>
        <v>#DIV/0!</v>
      </c>
      <c r="V1113" s="58" t="e">
        <f t="shared" si="185"/>
        <v>#DIV/0!</v>
      </c>
      <c r="W1113" s="174"/>
    </row>
    <row r="1114" spans="16:23" ht="16.95" customHeight="1" x14ac:dyDescent="0.35">
      <c r="P1114" s="46">
        <v>12</v>
      </c>
      <c r="Q1114" s="65" t="s">
        <v>61</v>
      </c>
      <c r="R1114" s="55">
        <f>'Specs and Initial PMs'!D993</f>
        <v>0</v>
      </c>
      <c r="S1114" s="5">
        <f t="shared" si="191"/>
        <v>0</v>
      </c>
      <c r="T1114" s="65"/>
      <c r="U1114" s="58" t="e">
        <f t="shared" si="186"/>
        <v>#DIV/0!</v>
      </c>
      <c r="V1114" s="58" t="e">
        <f t="shared" si="185"/>
        <v>#DIV/0!</v>
      </c>
      <c r="W1114" s="174"/>
    </row>
    <row r="1115" spans="16:23" ht="16.95" customHeight="1" x14ac:dyDescent="0.35">
      <c r="P1115" s="46">
        <v>12</v>
      </c>
      <c r="Q1115" s="65" t="s">
        <v>62</v>
      </c>
      <c r="R1115" s="55">
        <f>'Specs and Initial PMs'!D994</f>
        <v>0</v>
      </c>
      <c r="S1115" s="5">
        <f t="shared" si="191"/>
        <v>0</v>
      </c>
      <c r="T1115" s="65"/>
      <c r="U1115" s="58" t="e">
        <f t="shared" si="186"/>
        <v>#DIV/0!</v>
      </c>
      <c r="V1115" s="58" t="e">
        <f t="shared" si="185"/>
        <v>#DIV/0!</v>
      </c>
      <c r="W1115" s="174"/>
    </row>
    <row r="1116" spans="16:23" ht="16.95" customHeight="1" x14ac:dyDescent="0.35">
      <c r="P1116" s="46">
        <v>12</v>
      </c>
      <c r="Q1116" s="65" t="s">
        <v>63</v>
      </c>
      <c r="R1116" s="55">
        <f>'Specs and Initial PMs'!D995</f>
        <v>0</v>
      </c>
      <c r="S1116" s="5">
        <f t="shared" si="191"/>
        <v>0</v>
      </c>
      <c r="T1116" s="65"/>
      <c r="U1116" s="58" t="e">
        <f t="shared" si="186"/>
        <v>#DIV/0!</v>
      </c>
      <c r="V1116" s="58" t="e">
        <f t="shared" si="185"/>
        <v>#DIV/0!</v>
      </c>
      <c r="W1116" s="174"/>
    </row>
    <row r="1117" spans="16:23" ht="16.95" customHeight="1" x14ac:dyDescent="0.35">
      <c r="P1117" s="46">
        <v>12</v>
      </c>
      <c r="Q1117" s="65" t="s">
        <v>64</v>
      </c>
      <c r="R1117" s="55">
        <f>'Specs and Initial PMs'!D996</f>
        <v>0</v>
      </c>
      <c r="S1117" s="5">
        <f t="shared" si="191"/>
        <v>0</v>
      </c>
      <c r="T1117" s="65"/>
      <c r="U1117" s="58" t="e">
        <f t="shared" si="186"/>
        <v>#DIV/0!</v>
      </c>
      <c r="V1117" s="58" t="e">
        <f t="shared" si="185"/>
        <v>#DIV/0!</v>
      </c>
      <c r="W1117" s="174"/>
    </row>
    <row r="1118" spans="16:23" ht="16.95" customHeight="1" x14ac:dyDescent="0.35">
      <c r="P1118" s="46">
        <v>12</v>
      </c>
      <c r="Q1118" s="65" t="s">
        <v>65</v>
      </c>
      <c r="R1118" s="55">
        <f>'Specs and Initial PMs'!D997</f>
        <v>0</v>
      </c>
      <c r="S1118" s="5">
        <f t="shared" ref="S1118:S1125" si="192">IF(ISTEXT(I131),$F$5,IF(I131&gt;$F$5,$F$5,I131))</f>
        <v>0</v>
      </c>
      <c r="T1118" s="65"/>
      <c r="U1118" s="58" t="e">
        <f t="shared" si="186"/>
        <v>#DIV/0!</v>
      </c>
      <c r="V1118" s="58" t="e">
        <f t="shared" si="185"/>
        <v>#DIV/0!</v>
      </c>
      <c r="W1118" s="174"/>
    </row>
    <row r="1119" spans="16:23" ht="16.95" customHeight="1" x14ac:dyDescent="0.35">
      <c r="P1119" s="46">
        <v>12</v>
      </c>
      <c r="Q1119" s="65" t="s">
        <v>66</v>
      </c>
      <c r="R1119" s="55">
        <f>'Specs and Initial PMs'!D998</f>
        <v>0</v>
      </c>
      <c r="S1119" s="5">
        <f t="shared" si="192"/>
        <v>0</v>
      </c>
      <c r="T1119" s="65"/>
      <c r="U1119" s="58" t="e">
        <f t="shared" si="186"/>
        <v>#DIV/0!</v>
      </c>
      <c r="V1119" s="58" t="e">
        <f t="shared" si="185"/>
        <v>#DIV/0!</v>
      </c>
      <c r="W1119" s="174"/>
    </row>
    <row r="1120" spans="16:23" ht="16.95" customHeight="1" x14ac:dyDescent="0.35">
      <c r="P1120" s="46">
        <v>12</v>
      </c>
      <c r="Q1120" s="65" t="s">
        <v>67</v>
      </c>
      <c r="R1120" s="55">
        <f>'Specs and Initial PMs'!D999</f>
        <v>0</v>
      </c>
      <c r="S1120" s="5">
        <f t="shared" si="192"/>
        <v>0</v>
      </c>
      <c r="T1120" s="65"/>
      <c r="U1120" s="58" t="e">
        <f t="shared" si="186"/>
        <v>#DIV/0!</v>
      </c>
      <c r="V1120" s="58" t="e">
        <f t="shared" si="185"/>
        <v>#DIV/0!</v>
      </c>
      <c r="W1120" s="174"/>
    </row>
    <row r="1121" spans="16:23" ht="16.95" customHeight="1" x14ac:dyDescent="0.35">
      <c r="P1121" s="46">
        <v>12</v>
      </c>
      <c r="Q1121" s="65" t="s">
        <v>68</v>
      </c>
      <c r="R1121" s="55">
        <f>'Specs and Initial PMs'!D1000</f>
        <v>0</v>
      </c>
      <c r="S1121" s="5">
        <f t="shared" si="192"/>
        <v>0</v>
      </c>
      <c r="T1121" s="65"/>
      <c r="U1121" s="58" t="e">
        <f t="shared" si="186"/>
        <v>#DIV/0!</v>
      </c>
      <c r="V1121" s="58" t="e">
        <f t="shared" si="185"/>
        <v>#DIV/0!</v>
      </c>
      <c r="W1121" s="174"/>
    </row>
    <row r="1122" spans="16:23" ht="16.95" customHeight="1" x14ac:dyDescent="0.35">
      <c r="P1122" s="46">
        <v>12</v>
      </c>
      <c r="Q1122" s="65" t="s">
        <v>69</v>
      </c>
      <c r="R1122" s="55">
        <f>'Specs and Initial PMs'!D1001</f>
        <v>0</v>
      </c>
      <c r="S1122" s="5">
        <f t="shared" si="192"/>
        <v>0</v>
      </c>
      <c r="T1122" s="65"/>
      <c r="U1122" s="58" t="e">
        <f t="shared" si="186"/>
        <v>#DIV/0!</v>
      </c>
      <c r="V1122" s="58" t="e">
        <f t="shared" si="185"/>
        <v>#DIV/0!</v>
      </c>
      <c r="W1122" s="174"/>
    </row>
    <row r="1123" spans="16:23" ht="16.95" customHeight="1" x14ac:dyDescent="0.35">
      <c r="P1123" s="46">
        <v>12</v>
      </c>
      <c r="Q1123" s="65" t="s">
        <v>70</v>
      </c>
      <c r="R1123" s="55">
        <f>'Specs and Initial PMs'!D1002</f>
        <v>0</v>
      </c>
      <c r="S1123" s="5">
        <f t="shared" si="192"/>
        <v>0</v>
      </c>
      <c r="T1123" s="65"/>
      <c r="U1123" s="58" t="e">
        <f t="shared" si="186"/>
        <v>#DIV/0!</v>
      </c>
      <c r="V1123" s="58" t="e">
        <f t="shared" si="185"/>
        <v>#DIV/0!</v>
      </c>
      <c r="W1123" s="174"/>
    </row>
    <row r="1124" spans="16:23" ht="16.95" customHeight="1" x14ac:dyDescent="0.35">
      <c r="P1124" s="46">
        <v>12</v>
      </c>
      <c r="Q1124" s="65" t="s">
        <v>71</v>
      </c>
      <c r="R1124" s="55">
        <f>'Specs and Initial PMs'!D1003</f>
        <v>0</v>
      </c>
      <c r="S1124" s="5">
        <f t="shared" si="192"/>
        <v>0</v>
      </c>
      <c r="T1124" s="65"/>
      <c r="U1124" s="58" t="e">
        <f t="shared" si="186"/>
        <v>#DIV/0!</v>
      </c>
      <c r="V1124" s="58" t="e">
        <f t="shared" si="185"/>
        <v>#DIV/0!</v>
      </c>
      <c r="W1124" s="174"/>
    </row>
    <row r="1125" spans="16:23" ht="16.95" customHeight="1" x14ac:dyDescent="0.35">
      <c r="P1125" s="46">
        <v>12</v>
      </c>
      <c r="Q1125" s="65" t="s">
        <v>72</v>
      </c>
      <c r="R1125" s="55">
        <f>'Specs and Initial PMs'!D1004</f>
        <v>0</v>
      </c>
      <c r="S1125" s="5">
        <f t="shared" si="192"/>
        <v>0</v>
      </c>
      <c r="T1125" s="65"/>
      <c r="U1125" s="58" t="e">
        <f t="shared" si="186"/>
        <v>#DIV/0!</v>
      </c>
      <c r="V1125" s="58" t="e">
        <f t="shared" si="185"/>
        <v>#DIV/0!</v>
      </c>
      <c r="W1125" s="174"/>
    </row>
    <row r="1126" spans="16:23" ht="16.95" customHeight="1" x14ac:dyDescent="0.35">
      <c r="P1126" s="46">
        <v>12</v>
      </c>
      <c r="Q1126" s="65" t="s">
        <v>73</v>
      </c>
      <c r="R1126" s="55">
        <f>'Specs and Initial PMs'!D1005</f>
        <v>0</v>
      </c>
      <c r="S1126" s="5">
        <f t="shared" ref="S1126:S1133" si="193">IF(ISTEXT(J131),$F$5,IF(J131&gt;$F$5,$F$5,J131))</f>
        <v>0</v>
      </c>
      <c r="T1126" s="65"/>
      <c r="U1126" s="58" t="e">
        <f t="shared" si="186"/>
        <v>#DIV/0!</v>
      </c>
      <c r="V1126" s="58" t="e">
        <f t="shared" si="185"/>
        <v>#DIV/0!</v>
      </c>
      <c r="W1126" s="174"/>
    </row>
    <row r="1127" spans="16:23" ht="16.95" customHeight="1" x14ac:dyDescent="0.35">
      <c r="P1127" s="46">
        <v>12</v>
      </c>
      <c r="Q1127" s="65" t="s">
        <v>74</v>
      </c>
      <c r="R1127" s="55">
        <f>'Specs and Initial PMs'!D1006</f>
        <v>0</v>
      </c>
      <c r="S1127" s="5">
        <f t="shared" si="193"/>
        <v>0</v>
      </c>
      <c r="T1127" s="65"/>
      <c r="U1127" s="58" t="e">
        <f t="shared" si="186"/>
        <v>#DIV/0!</v>
      </c>
      <c r="V1127" s="58" t="e">
        <f t="shared" si="185"/>
        <v>#DIV/0!</v>
      </c>
      <c r="W1127" s="174"/>
    </row>
    <row r="1128" spans="16:23" ht="16.95" customHeight="1" x14ac:dyDescent="0.35">
      <c r="P1128" s="46">
        <v>12</v>
      </c>
      <c r="Q1128" s="65" t="s">
        <v>75</v>
      </c>
      <c r="R1128" s="55">
        <f>'Specs and Initial PMs'!D1007</f>
        <v>0</v>
      </c>
      <c r="S1128" s="5">
        <f t="shared" si="193"/>
        <v>0</v>
      </c>
      <c r="T1128" s="65"/>
      <c r="U1128" s="58" t="e">
        <f t="shared" si="186"/>
        <v>#DIV/0!</v>
      </c>
      <c r="V1128" s="58" t="e">
        <f t="shared" si="185"/>
        <v>#DIV/0!</v>
      </c>
      <c r="W1128" s="174"/>
    </row>
    <row r="1129" spans="16:23" ht="16.95" customHeight="1" x14ac:dyDescent="0.35">
      <c r="P1129" s="46">
        <v>12</v>
      </c>
      <c r="Q1129" s="65" t="s">
        <v>76</v>
      </c>
      <c r="R1129" s="55">
        <f>'Specs and Initial PMs'!D1008</f>
        <v>0</v>
      </c>
      <c r="S1129" s="5">
        <f t="shared" si="193"/>
        <v>0</v>
      </c>
      <c r="T1129" s="65"/>
      <c r="U1129" s="58" t="e">
        <f t="shared" si="186"/>
        <v>#DIV/0!</v>
      </c>
      <c r="V1129" s="58" t="e">
        <f t="shared" si="185"/>
        <v>#DIV/0!</v>
      </c>
      <c r="W1129" s="174"/>
    </row>
    <row r="1130" spans="16:23" ht="16.95" customHeight="1" x14ac:dyDescent="0.35">
      <c r="P1130" s="46">
        <v>12</v>
      </c>
      <c r="Q1130" s="65" t="s">
        <v>77</v>
      </c>
      <c r="R1130" s="55">
        <f>'Specs and Initial PMs'!D1009</f>
        <v>0</v>
      </c>
      <c r="S1130" s="5">
        <f t="shared" si="193"/>
        <v>0</v>
      </c>
      <c r="T1130" s="65"/>
      <c r="U1130" s="58" t="e">
        <f t="shared" si="186"/>
        <v>#DIV/0!</v>
      </c>
      <c r="V1130" s="58" t="e">
        <f t="shared" si="185"/>
        <v>#DIV/0!</v>
      </c>
      <c r="W1130" s="174"/>
    </row>
    <row r="1131" spans="16:23" ht="16.95" customHeight="1" x14ac:dyDescent="0.35">
      <c r="P1131" s="46">
        <v>12</v>
      </c>
      <c r="Q1131" s="65" t="s">
        <v>78</v>
      </c>
      <c r="R1131" s="55">
        <f>'Specs and Initial PMs'!D1010</f>
        <v>0</v>
      </c>
      <c r="S1131" s="5">
        <f t="shared" si="193"/>
        <v>0</v>
      </c>
      <c r="T1131" s="65"/>
      <c r="U1131" s="58" t="e">
        <f t="shared" si="186"/>
        <v>#DIV/0!</v>
      </c>
      <c r="V1131" s="58" t="e">
        <f t="shared" si="185"/>
        <v>#DIV/0!</v>
      </c>
      <c r="W1131" s="174"/>
    </row>
    <row r="1132" spans="16:23" ht="16.95" customHeight="1" x14ac:dyDescent="0.35">
      <c r="P1132" s="46">
        <v>12</v>
      </c>
      <c r="Q1132" s="65" t="s">
        <v>79</v>
      </c>
      <c r="R1132" s="55">
        <f>'Specs and Initial PMs'!D1011</f>
        <v>0</v>
      </c>
      <c r="S1132" s="5">
        <f t="shared" si="193"/>
        <v>0</v>
      </c>
      <c r="T1132" s="65"/>
      <c r="U1132" s="58" t="e">
        <f t="shared" si="186"/>
        <v>#DIV/0!</v>
      </c>
      <c r="V1132" s="58" t="e">
        <f t="shared" si="185"/>
        <v>#DIV/0!</v>
      </c>
      <c r="W1132" s="174"/>
    </row>
    <row r="1133" spans="16:23" ht="16.95" customHeight="1" x14ac:dyDescent="0.35">
      <c r="P1133" s="46">
        <v>12</v>
      </c>
      <c r="Q1133" s="65" t="s">
        <v>80</v>
      </c>
      <c r="R1133" s="55">
        <f>'Specs and Initial PMs'!D1012</f>
        <v>0</v>
      </c>
      <c r="S1133" s="5">
        <f t="shared" si="193"/>
        <v>0</v>
      </c>
      <c r="T1133" s="65"/>
      <c r="U1133" s="58" t="e">
        <f t="shared" si="186"/>
        <v>#DIV/0!</v>
      </c>
      <c r="V1133" s="58" t="e">
        <f t="shared" si="185"/>
        <v>#DIV/0!</v>
      </c>
      <c r="W1133" s="174"/>
    </row>
    <row r="1134" spans="16:23" ht="16.95" customHeight="1" x14ac:dyDescent="0.35">
      <c r="P1134" s="46">
        <v>12</v>
      </c>
      <c r="Q1134" s="65" t="s">
        <v>81</v>
      </c>
      <c r="R1134" s="55">
        <f>'Specs and Initial PMs'!D1013</f>
        <v>0</v>
      </c>
      <c r="S1134" s="5">
        <f t="shared" ref="S1134:S1141" si="194">IF(ISTEXT(K131),$F$5,IF(K131&gt;$F$5,$F$5,K131))</f>
        <v>0</v>
      </c>
      <c r="T1134" s="65"/>
      <c r="U1134" s="58" t="e">
        <f t="shared" si="186"/>
        <v>#DIV/0!</v>
      </c>
      <c r="V1134" s="58" t="e">
        <f t="shared" si="185"/>
        <v>#DIV/0!</v>
      </c>
      <c r="W1134" s="174"/>
    </row>
    <row r="1135" spans="16:23" ht="16.95" customHeight="1" x14ac:dyDescent="0.35">
      <c r="P1135" s="46">
        <v>12</v>
      </c>
      <c r="Q1135" s="65" t="s">
        <v>82</v>
      </c>
      <c r="R1135" s="55">
        <f>'Specs and Initial PMs'!D1014</f>
        <v>0</v>
      </c>
      <c r="S1135" s="5">
        <f t="shared" si="194"/>
        <v>0</v>
      </c>
      <c r="T1135" s="65"/>
      <c r="U1135" s="58" t="e">
        <f t="shared" si="186"/>
        <v>#DIV/0!</v>
      </c>
      <c r="V1135" s="58" t="e">
        <f t="shared" si="185"/>
        <v>#DIV/0!</v>
      </c>
      <c r="W1135" s="174"/>
    </row>
    <row r="1136" spans="16:23" ht="16.95" customHeight="1" x14ac:dyDescent="0.35">
      <c r="P1136" s="46">
        <v>12</v>
      </c>
      <c r="Q1136" s="65" t="s">
        <v>83</v>
      </c>
      <c r="R1136" s="55">
        <f>'Specs and Initial PMs'!D1015</f>
        <v>0</v>
      </c>
      <c r="S1136" s="5">
        <f t="shared" si="194"/>
        <v>0</v>
      </c>
      <c r="T1136" s="65"/>
      <c r="U1136" s="58" t="e">
        <f t="shared" si="186"/>
        <v>#DIV/0!</v>
      </c>
      <c r="V1136" s="58" t="e">
        <f t="shared" si="185"/>
        <v>#DIV/0!</v>
      </c>
      <c r="W1136" s="174"/>
    </row>
    <row r="1137" spans="16:23" ht="16.95" customHeight="1" x14ac:dyDescent="0.35">
      <c r="P1137" s="46">
        <v>12</v>
      </c>
      <c r="Q1137" s="65" t="s">
        <v>84</v>
      </c>
      <c r="R1137" s="55">
        <f>'Specs and Initial PMs'!D1016</f>
        <v>0</v>
      </c>
      <c r="S1137" s="5">
        <f t="shared" si="194"/>
        <v>0</v>
      </c>
      <c r="T1137" s="65"/>
      <c r="U1137" s="58" t="e">
        <f t="shared" si="186"/>
        <v>#DIV/0!</v>
      </c>
      <c r="V1137" s="58" t="e">
        <f t="shared" ref="V1137:V1157" si="195">IF(U1137&gt;2,"LT","CONFIRM")</f>
        <v>#DIV/0!</v>
      </c>
      <c r="W1137" s="174"/>
    </row>
    <row r="1138" spans="16:23" ht="16.95" customHeight="1" x14ac:dyDescent="0.35">
      <c r="P1138" s="46">
        <v>12</v>
      </c>
      <c r="Q1138" s="65" t="s">
        <v>85</v>
      </c>
      <c r="R1138" s="55">
        <f>'Specs and Initial PMs'!D1017</f>
        <v>0</v>
      </c>
      <c r="S1138" s="5">
        <f t="shared" si="194"/>
        <v>0</v>
      </c>
      <c r="T1138" s="65"/>
      <c r="U1138" s="58" t="e">
        <f t="shared" ref="U1138:U1157" si="196">S1138/$T$1064</f>
        <v>#DIV/0!</v>
      </c>
      <c r="V1138" s="58" t="e">
        <f t="shared" si="195"/>
        <v>#DIV/0!</v>
      </c>
      <c r="W1138" s="174"/>
    </row>
    <row r="1139" spans="16:23" ht="16.95" customHeight="1" x14ac:dyDescent="0.35">
      <c r="P1139" s="46">
        <v>12</v>
      </c>
      <c r="Q1139" s="65" t="s">
        <v>86</v>
      </c>
      <c r="R1139" s="55">
        <f>'Specs and Initial PMs'!D1018</f>
        <v>0</v>
      </c>
      <c r="S1139" s="5">
        <f t="shared" si="194"/>
        <v>0</v>
      </c>
      <c r="T1139" s="65"/>
      <c r="U1139" s="58" t="e">
        <f t="shared" si="196"/>
        <v>#DIV/0!</v>
      </c>
      <c r="V1139" s="58" t="e">
        <f t="shared" si="195"/>
        <v>#DIV/0!</v>
      </c>
      <c r="W1139" s="174"/>
    </row>
    <row r="1140" spans="16:23" ht="16.95" customHeight="1" x14ac:dyDescent="0.35">
      <c r="P1140" s="46">
        <v>12</v>
      </c>
      <c r="Q1140" s="65" t="s">
        <v>87</v>
      </c>
      <c r="R1140" s="55">
        <f>'Specs and Initial PMs'!D1019</f>
        <v>0</v>
      </c>
      <c r="S1140" s="5">
        <f t="shared" si="194"/>
        <v>0</v>
      </c>
      <c r="T1140" s="65"/>
      <c r="U1140" s="58" t="e">
        <f t="shared" si="196"/>
        <v>#DIV/0!</v>
      </c>
      <c r="V1140" s="58" t="e">
        <f t="shared" si="195"/>
        <v>#DIV/0!</v>
      </c>
      <c r="W1140" s="174"/>
    </row>
    <row r="1141" spans="16:23" ht="16.95" customHeight="1" x14ac:dyDescent="0.35">
      <c r="P1141" s="46">
        <v>12</v>
      </c>
      <c r="Q1141" s="65" t="s">
        <v>88</v>
      </c>
      <c r="R1141" s="55">
        <f>'Specs and Initial PMs'!D1020</f>
        <v>0</v>
      </c>
      <c r="S1141" s="5">
        <f t="shared" si="194"/>
        <v>0</v>
      </c>
      <c r="T1141" s="65"/>
      <c r="U1141" s="58" t="e">
        <f t="shared" si="196"/>
        <v>#DIV/0!</v>
      </c>
      <c r="V1141" s="58" t="e">
        <f t="shared" si="195"/>
        <v>#DIV/0!</v>
      </c>
      <c r="W1141" s="174"/>
    </row>
    <row r="1142" spans="16:23" ht="16.95" customHeight="1" x14ac:dyDescent="0.35">
      <c r="P1142" s="46">
        <v>12</v>
      </c>
      <c r="Q1142" s="65" t="s">
        <v>89</v>
      </c>
      <c r="R1142" s="55">
        <f>'Specs and Initial PMs'!D1021</f>
        <v>0</v>
      </c>
      <c r="S1142" s="5">
        <f t="shared" ref="S1142:S1149" si="197">IF(ISTEXT(L131),$F$5,IF(L131&gt;$F$5,$F$5,L131))</f>
        <v>0</v>
      </c>
      <c r="T1142" s="65"/>
      <c r="U1142" s="58" t="e">
        <f t="shared" si="196"/>
        <v>#DIV/0!</v>
      </c>
      <c r="V1142" s="58" t="e">
        <f t="shared" si="195"/>
        <v>#DIV/0!</v>
      </c>
      <c r="W1142" s="174"/>
    </row>
    <row r="1143" spans="16:23" ht="16.95" customHeight="1" x14ac:dyDescent="0.35">
      <c r="P1143" s="46">
        <v>12</v>
      </c>
      <c r="Q1143" s="65" t="s">
        <v>90</v>
      </c>
      <c r="R1143" s="55">
        <f>'Specs and Initial PMs'!D1022</f>
        <v>0</v>
      </c>
      <c r="S1143" s="5">
        <f t="shared" si="197"/>
        <v>0</v>
      </c>
      <c r="T1143" s="65"/>
      <c r="U1143" s="58" t="e">
        <f t="shared" si="196"/>
        <v>#DIV/0!</v>
      </c>
      <c r="V1143" s="58" t="e">
        <f t="shared" si="195"/>
        <v>#DIV/0!</v>
      </c>
      <c r="W1143" s="174"/>
    </row>
    <row r="1144" spans="16:23" ht="16.95" customHeight="1" x14ac:dyDescent="0.35">
      <c r="P1144" s="46">
        <v>12</v>
      </c>
      <c r="Q1144" s="65" t="s">
        <v>91</v>
      </c>
      <c r="R1144" s="55">
        <f>'Specs and Initial PMs'!D1023</f>
        <v>0</v>
      </c>
      <c r="S1144" s="5">
        <f t="shared" si="197"/>
        <v>0</v>
      </c>
      <c r="T1144" s="65"/>
      <c r="U1144" s="58" t="e">
        <f t="shared" si="196"/>
        <v>#DIV/0!</v>
      </c>
      <c r="V1144" s="58" t="e">
        <f t="shared" si="195"/>
        <v>#DIV/0!</v>
      </c>
      <c r="W1144" s="174"/>
    </row>
    <row r="1145" spans="16:23" ht="16.95" customHeight="1" x14ac:dyDescent="0.35">
      <c r="P1145" s="46">
        <v>12</v>
      </c>
      <c r="Q1145" s="65" t="s">
        <v>92</v>
      </c>
      <c r="R1145" s="55">
        <f>'Specs and Initial PMs'!D1024</f>
        <v>0</v>
      </c>
      <c r="S1145" s="5">
        <f t="shared" si="197"/>
        <v>0</v>
      </c>
      <c r="T1145" s="65"/>
      <c r="U1145" s="58" t="e">
        <f t="shared" si="196"/>
        <v>#DIV/0!</v>
      </c>
      <c r="V1145" s="58" t="e">
        <f t="shared" si="195"/>
        <v>#DIV/0!</v>
      </c>
      <c r="W1145" s="174"/>
    </row>
    <row r="1146" spans="16:23" ht="16.95" customHeight="1" x14ac:dyDescent="0.35">
      <c r="P1146" s="46">
        <v>12</v>
      </c>
      <c r="Q1146" s="65" t="s">
        <v>93</v>
      </c>
      <c r="R1146" s="55">
        <f>'Specs and Initial PMs'!D1025</f>
        <v>0</v>
      </c>
      <c r="S1146" s="5">
        <f t="shared" si="197"/>
        <v>0</v>
      </c>
      <c r="T1146" s="65"/>
      <c r="U1146" s="58" t="e">
        <f t="shared" si="196"/>
        <v>#DIV/0!</v>
      </c>
      <c r="V1146" s="58" t="e">
        <f t="shared" si="195"/>
        <v>#DIV/0!</v>
      </c>
      <c r="W1146" s="174"/>
    </row>
    <row r="1147" spans="16:23" ht="16.95" customHeight="1" x14ac:dyDescent="0.35">
      <c r="P1147" s="46">
        <v>12</v>
      </c>
      <c r="Q1147" s="65" t="s">
        <v>94</v>
      </c>
      <c r="R1147" s="55">
        <f>'Specs and Initial PMs'!D1026</f>
        <v>0</v>
      </c>
      <c r="S1147" s="5">
        <f t="shared" si="197"/>
        <v>0</v>
      </c>
      <c r="T1147" s="65"/>
      <c r="U1147" s="58" t="e">
        <f t="shared" si="196"/>
        <v>#DIV/0!</v>
      </c>
      <c r="V1147" s="58" t="e">
        <f t="shared" si="195"/>
        <v>#DIV/0!</v>
      </c>
      <c r="W1147" s="174"/>
    </row>
    <row r="1148" spans="16:23" ht="16.95" customHeight="1" x14ac:dyDescent="0.35">
      <c r="P1148" s="46">
        <v>12</v>
      </c>
      <c r="Q1148" s="65" t="s">
        <v>95</v>
      </c>
      <c r="R1148" s="55">
        <f>'Specs and Initial PMs'!D1027</f>
        <v>0</v>
      </c>
      <c r="S1148" s="5">
        <f t="shared" si="197"/>
        <v>0</v>
      </c>
      <c r="T1148" s="65"/>
      <c r="U1148" s="58" t="e">
        <f t="shared" si="196"/>
        <v>#DIV/0!</v>
      </c>
      <c r="V1148" s="58" t="e">
        <f t="shared" si="195"/>
        <v>#DIV/0!</v>
      </c>
      <c r="W1148" s="174"/>
    </row>
    <row r="1149" spans="16:23" ht="16.95" customHeight="1" x14ac:dyDescent="0.35">
      <c r="P1149" s="46">
        <v>12</v>
      </c>
      <c r="Q1149" s="65" t="s">
        <v>96</v>
      </c>
      <c r="R1149" s="55">
        <f>'Specs and Initial PMs'!D1028</f>
        <v>0</v>
      </c>
      <c r="S1149" s="5">
        <f t="shared" si="197"/>
        <v>0</v>
      </c>
      <c r="T1149" s="65"/>
      <c r="U1149" s="58" t="e">
        <f t="shared" si="196"/>
        <v>#DIV/0!</v>
      </c>
      <c r="V1149" s="58" t="e">
        <f t="shared" si="195"/>
        <v>#DIV/0!</v>
      </c>
      <c r="W1149" s="174"/>
    </row>
    <row r="1150" spans="16:23" ht="16.95" customHeight="1" x14ac:dyDescent="0.35">
      <c r="P1150" s="46">
        <v>12</v>
      </c>
      <c r="Q1150" s="65" t="s">
        <v>97</v>
      </c>
      <c r="R1150" s="55">
        <f>'Specs and Initial PMs'!D1029</f>
        <v>0</v>
      </c>
      <c r="S1150" s="5">
        <f t="shared" ref="S1150:S1157" si="198">IF(ISTEXT(M131),$F$5,IF(M131&gt;$F$5,$F$5,M131))</f>
        <v>0</v>
      </c>
      <c r="T1150" s="65"/>
      <c r="U1150" s="58" t="e">
        <f t="shared" si="196"/>
        <v>#DIV/0!</v>
      </c>
      <c r="V1150" s="58" t="e">
        <f t="shared" si="195"/>
        <v>#DIV/0!</v>
      </c>
      <c r="W1150" s="174"/>
    </row>
    <row r="1151" spans="16:23" ht="16.95" customHeight="1" x14ac:dyDescent="0.35">
      <c r="P1151" s="46">
        <v>12</v>
      </c>
      <c r="Q1151" s="65" t="s">
        <v>98</v>
      </c>
      <c r="R1151" s="55">
        <f>'Specs and Initial PMs'!D1030</f>
        <v>0</v>
      </c>
      <c r="S1151" s="5">
        <f t="shared" si="198"/>
        <v>0</v>
      </c>
      <c r="T1151" s="65"/>
      <c r="U1151" s="58" t="e">
        <f t="shared" si="196"/>
        <v>#DIV/0!</v>
      </c>
      <c r="V1151" s="58" t="e">
        <f t="shared" si="195"/>
        <v>#DIV/0!</v>
      </c>
      <c r="W1151" s="174"/>
    </row>
    <row r="1152" spans="16:23" ht="16.95" customHeight="1" x14ac:dyDescent="0.35">
      <c r="P1152" s="46">
        <v>12</v>
      </c>
      <c r="Q1152" s="65" t="s">
        <v>99</v>
      </c>
      <c r="R1152" s="55">
        <f>'Specs and Initial PMs'!D1031</f>
        <v>0</v>
      </c>
      <c r="S1152" s="5">
        <f t="shared" si="198"/>
        <v>0</v>
      </c>
      <c r="T1152" s="65"/>
      <c r="U1152" s="58" t="e">
        <f t="shared" si="196"/>
        <v>#DIV/0!</v>
      </c>
      <c r="V1152" s="58" t="e">
        <f t="shared" si="195"/>
        <v>#DIV/0!</v>
      </c>
      <c r="W1152" s="174"/>
    </row>
    <row r="1153" spans="16:23" ht="16.95" customHeight="1" x14ac:dyDescent="0.35">
      <c r="P1153" s="46">
        <v>12</v>
      </c>
      <c r="Q1153" s="65" t="s">
        <v>100</v>
      </c>
      <c r="R1153" s="55">
        <f>'Specs and Initial PMs'!D1032</f>
        <v>0</v>
      </c>
      <c r="S1153" s="5">
        <f t="shared" si="198"/>
        <v>0</v>
      </c>
      <c r="T1153" s="65"/>
      <c r="U1153" s="58" t="e">
        <f t="shared" si="196"/>
        <v>#DIV/0!</v>
      </c>
      <c r="V1153" s="58" t="e">
        <f t="shared" si="195"/>
        <v>#DIV/0!</v>
      </c>
      <c r="W1153" s="174"/>
    </row>
    <row r="1154" spans="16:23" ht="16.95" customHeight="1" x14ac:dyDescent="0.35">
      <c r="P1154" s="46">
        <v>12</v>
      </c>
      <c r="Q1154" s="65" t="s">
        <v>101</v>
      </c>
      <c r="R1154" s="55">
        <f>'Specs and Initial PMs'!D1033</f>
        <v>0</v>
      </c>
      <c r="S1154" s="5">
        <f t="shared" si="198"/>
        <v>0</v>
      </c>
      <c r="T1154" s="65"/>
      <c r="U1154" s="58" t="e">
        <f t="shared" si="196"/>
        <v>#DIV/0!</v>
      </c>
      <c r="V1154" s="58" t="e">
        <f t="shared" si="195"/>
        <v>#DIV/0!</v>
      </c>
      <c r="W1154" s="174"/>
    </row>
    <row r="1155" spans="16:23" ht="16.95" customHeight="1" x14ac:dyDescent="0.35">
      <c r="P1155" s="46">
        <v>12</v>
      </c>
      <c r="Q1155" s="65" t="s">
        <v>102</v>
      </c>
      <c r="R1155" s="55">
        <f>'Specs and Initial PMs'!D1034</f>
        <v>0</v>
      </c>
      <c r="S1155" s="5">
        <f t="shared" si="198"/>
        <v>0</v>
      </c>
      <c r="T1155" s="65"/>
      <c r="U1155" s="58" t="e">
        <f t="shared" si="196"/>
        <v>#DIV/0!</v>
      </c>
      <c r="V1155" s="58" t="e">
        <f t="shared" si="195"/>
        <v>#DIV/0!</v>
      </c>
      <c r="W1155" s="174"/>
    </row>
    <row r="1156" spans="16:23" ht="16.95" customHeight="1" x14ac:dyDescent="0.35">
      <c r="P1156" s="46">
        <v>12</v>
      </c>
      <c r="Q1156" s="65" t="s">
        <v>103</v>
      </c>
      <c r="R1156" s="55">
        <f>'Specs and Initial PMs'!D1035</f>
        <v>0</v>
      </c>
      <c r="S1156" s="5">
        <f t="shared" si="198"/>
        <v>0</v>
      </c>
      <c r="T1156" s="65"/>
      <c r="U1156" s="58" t="e">
        <f t="shared" si="196"/>
        <v>#DIV/0!</v>
      </c>
      <c r="V1156" s="58" t="e">
        <f t="shared" si="195"/>
        <v>#DIV/0!</v>
      </c>
      <c r="W1156" s="174"/>
    </row>
    <row r="1157" spans="16:23" ht="16.95" customHeight="1" x14ac:dyDescent="0.35">
      <c r="P1157" s="46">
        <v>12</v>
      </c>
      <c r="Q1157" s="65" t="s">
        <v>104</v>
      </c>
      <c r="R1157" s="55">
        <f>'Specs and Initial PMs'!D1036</f>
        <v>0</v>
      </c>
      <c r="S1157" s="5">
        <f t="shared" si="198"/>
        <v>0</v>
      </c>
      <c r="U1157" s="58" t="e">
        <f t="shared" si="196"/>
        <v>#DIV/0!</v>
      </c>
      <c r="V1157" s="58" t="e">
        <f t="shared" si="195"/>
        <v>#DIV/0!</v>
      </c>
      <c r="W1157" s="174"/>
    </row>
    <row r="1158" spans="16:23" ht="16.95" customHeight="1" x14ac:dyDescent="0.4">
      <c r="P1158" s="46">
        <v>13</v>
      </c>
      <c r="Q1158" s="65" t="s">
        <v>9</v>
      </c>
      <c r="R1158" s="54" t="s">
        <v>289</v>
      </c>
      <c r="S1158" s="5">
        <f t="shared" ref="S1158:S1165" si="199">IF(ISTEXT(B142),$F$5,IF(B142&gt;$F$5,$F$5,B142))</f>
        <v>0</v>
      </c>
      <c r="T1158" s="56">
        <f>MEDIAN(S1158:S1159)</f>
        <v>0</v>
      </c>
      <c r="U1158" s="56" t="e">
        <f>T1158/$T$1160</f>
        <v>#DIV/0!</v>
      </c>
      <c r="V1158" s="53" t="str">
        <f>IF(T1158&gt;0,IF(T1158&lt;$AD$7, "INVALID OD", IF(T1158&gt;$AD$8,"INVALID OD", "VALID OD")),"")</f>
        <v/>
      </c>
      <c r="W1158" s="174"/>
    </row>
    <row r="1159" spans="16:23" ht="16.95" customHeight="1" x14ac:dyDescent="0.4">
      <c r="P1159" s="46">
        <v>13</v>
      </c>
      <c r="Q1159" s="65" t="s">
        <v>10</v>
      </c>
      <c r="R1159" s="54" t="s">
        <v>290</v>
      </c>
      <c r="S1159" s="5">
        <f t="shared" si="199"/>
        <v>0</v>
      </c>
      <c r="T1159" s="57"/>
      <c r="U1159" s="57"/>
      <c r="V1159" s="53" t="str">
        <f>IF(T1158&gt;0,IF(U1158&lt;AD$9, "INVALID ODn", IF(U1158&gt;$AD$10,"INVALID ODn", "VALID ODn")),"")</f>
        <v/>
      </c>
      <c r="W1159" s="174"/>
    </row>
    <row r="1160" spans="16:23" ht="16.95" customHeight="1" x14ac:dyDescent="0.4">
      <c r="P1160" s="46">
        <v>13</v>
      </c>
      <c r="Q1160" s="65" t="s">
        <v>11</v>
      </c>
      <c r="R1160" s="74" t="s">
        <v>291</v>
      </c>
      <c r="S1160" s="5">
        <f t="shared" si="199"/>
        <v>0</v>
      </c>
      <c r="T1160" s="59">
        <f>MEDIAN(S1160:S1162)</f>
        <v>0</v>
      </c>
      <c r="U1160" s="59" t="e">
        <f>T1160/$T$1160</f>
        <v>#DIV/0!</v>
      </c>
      <c r="V1160" s="53" t="str">
        <f>IF(T1160&gt;0, IF(T1160&lt;$AE$7, "INVALID OD", IF(T1160&gt;$AE$8,"INVALID OD", "VALID OD")), "")</f>
        <v/>
      </c>
      <c r="W1160" s="174"/>
    </row>
    <row r="1161" spans="16:23" ht="16.95" customHeight="1" x14ac:dyDescent="0.4">
      <c r="P1161" s="46">
        <v>13</v>
      </c>
      <c r="Q1161" s="65" t="s">
        <v>12</v>
      </c>
      <c r="R1161" s="74" t="s">
        <v>292</v>
      </c>
      <c r="S1161" s="5">
        <f t="shared" si="199"/>
        <v>0</v>
      </c>
      <c r="T1161" s="60"/>
      <c r="U1161" s="61"/>
      <c r="V1161" s="53" t="str">
        <f>IF(T1160&gt;0,IF(U1160&lt;1, "INVALID ODn", IF(U1160&gt;1,"INVALID ODn", "VALID ODn")),"")</f>
        <v/>
      </c>
      <c r="W1161" s="174"/>
    </row>
    <row r="1162" spans="16:23" ht="16.95" customHeight="1" x14ac:dyDescent="0.4">
      <c r="P1162" s="46">
        <v>13</v>
      </c>
      <c r="Q1162" s="65" t="s">
        <v>13</v>
      </c>
      <c r="R1162" s="74" t="s">
        <v>293</v>
      </c>
      <c r="S1162" s="5">
        <f t="shared" si="199"/>
        <v>0</v>
      </c>
      <c r="T1162" s="60"/>
      <c r="U1162" s="61"/>
      <c r="V1162" s="53"/>
      <c r="W1162" s="174"/>
    </row>
    <row r="1163" spans="16:23" ht="16.95" customHeight="1" x14ac:dyDescent="0.4">
      <c r="P1163" s="46">
        <v>13</v>
      </c>
      <c r="Q1163" s="65" t="s">
        <v>14</v>
      </c>
      <c r="R1163" s="75" t="s">
        <v>294</v>
      </c>
      <c r="S1163" s="5">
        <f t="shared" si="199"/>
        <v>0</v>
      </c>
      <c r="T1163" s="62">
        <f>MEDIAN(S1163:S1165)</f>
        <v>0</v>
      </c>
      <c r="U1163" s="62" t="e">
        <f>T1163/$T$1160</f>
        <v>#DIV/0!</v>
      </c>
      <c r="V1163" s="53" t="str">
        <f>IF(T1163&gt;0, IF(T1163&lt;$AF$7, "INVALID OD", IF(T1163&gt;$AF$8,"INVALID OD", "VALID OD")), "")</f>
        <v/>
      </c>
      <c r="W1163" s="174"/>
    </row>
    <row r="1164" spans="16:23" ht="16.95" customHeight="1" x14ac:dyDescent="0.4">
      <c r="P1164" s="46">
        <v>13</v>
      </c>
      <c r="Q1164" s="65" t="s">
        <v>15</v>
      </c>
      <c r="R1164" s="75" t="s">
        <v>295</v>
      </c>
      <c r="S1164" s="5">
        <f t="shared" si="199"/>
        <v>0</v>
      </c>
      <c r="T1164" s="60"/>
      <c r="U1164" s="61"/>
      <c r="V1164" s="53" t="str">
        <f>IF(T1163&gt;0,IF(U1163&lt;$AF$9, "INVALID ODn", IF(U1163&gt;$AF$10,"INVALID ODn", "VALID ODn")),"")</f>
        <v/>
      </c>
      <c r="W1164" s="174"/>
    </row>
    <row r="1165" spans="16:23" ht="16.95" customHeight="1" x14ac:dyDescent="0.4">
      <c r="P1165" s="46">
        <v>13</v>
      </c>
      <c r="Q1165" s="65" t="s">
        <v>16</v>
      </c>
      <c r="R1165" s="75" t="s">
        <v>296</v>
      </c>
      <c r="S1165" s="5">
        <f t="shared" si="199"/>
        <v>0</v>
      </c>
      <c r="T1165" s="60"/>
      <c r="U1165" s="61"/>
      <c r="V1165" s="147"/>
      <c r="W1165" s="174"/>
    </row>
    <row r="1166" spans="16:23" ht="16.95" customHeight="1" x14ac:dyDescent="0.4">
      <c r="P1166" s="46">
        <v>13</v>
      </c>
      <c r="Q1166" s="65" t="s">
        <v>17</v>
      </c>
      <c r="R1166" s="76" t="s">
        <v>297</v>
      </c>
      <c r="S1166" s="5">
        <f t="shared" ref="S1166:S1173" si="200">IF(ISTEXT(C142),$F$5,IF(C142&gt;$F$5,$F$5,C142))</f>
        <v>0</v>
      </c>
      <c r="T1166" s="64">
        <f>MEDIAN(S1166:S1168)</f>
        <v>0</v>
      </c>
      <c r="U1166" s="64" t="e">
        <f>T1166/$T$1160</f>
        <v>#DIV/0!</v>
      </c>
      <c r="V1166" s="53" t="str">
        <f>IF(T1166&gt;0, IF(T1166&lt;$AG$7, "INVALID OD", IF(T1166&gt;$AG$8,"INVALID OD", "VALID OD")), "")</f>
        <v/>
      </c>
      <c r="W1166" s="174"/>
    </row>
    <row r="1167" spans="16:23" ht="16.95" customHeight="1" x14ac:dyDescent="0.4">
      <c r="P1167" s="46">
        <v>13</v>
      </c>
      <c r="Q1167" s="65" t="s">
        <v>18</v>
      </c>
      <c r="R1167" s="76" t="s">
        <v>298</v>
      </c>
      <c r="S1167" s="5">
        <f t="shared" si="200"/>
        <v>0</v>
      </c>
      <c r="T1167" s="60"/>
      <c r="U1167" s="61"/>
      <c r="V1167" s="53" t="str">
        <f>IF(T1166&gt;0,IF(U1166&lt;$AG$9, "INVALID ODn", IF(U1166&gt;$AG$10,"INVALID ODn", "VALID ODn")),"")</f>
        <v/>
      </c>
      <c r="W1167" s="174"/>
    </row>
    <row r="1168" spans="16:23" ht="16.95" customHeight="1" x14ac:dyDescent="0.4">
      <c r="P1168" s="46">
        <v>13</v>
      </c>
      <c r="Q1168" s="65" t="s">
        <v>19</v>
      </c>
      <c r="R1168" s="76" t="s">
        <v>299</v>
      </c>
      <c r="S1168" s="5">
        <f t="shared" si="200"/>
        <v>0</v>
      </c>
      <c r="T1168" s="60"/>
      <c r="U1168" s="61"/>
      <c r="V1168" s="53"/>
      <c r="W1168" s="174"/>
    </row>
    <row r="1169" spans="16:23" ht="16.95" customHeight="1" x14ac:dyDescent="0.35">
      <c r="P1169" s="46">
        <v>13</v>
      </c>
      <c r="Q1169" s="65" t="s">
        <v>20</v>
      </c>
      <c r="R1169" s="55">
        <f>'Specs and Initial PMs'!D1037</f>
        <v>0</v>
      </c>
      <c r="S1169" s="5">
        <f t="shared" si="200"/>
        <v>0</v>
      </c>
      <c r="T1169" s="55"/>
      <c r="U1169" s="58" t="e">
        <f>S1169/$T$1160</f>
        <v>#DIV/0!</v>
      </c>
      <c r="V1169" s="58" t="e">
        <f t="shared" ref="V1169:V1232" si="201">IF(U1169&gt;2,"LT","CONFIRM")</f>
        <v>#DIV/0!</v>
      </c>
      <c r="W1169" s="174"/>
    </row>
    <row r="1170" spans="16:23" ht="16.95" customHeight="1" x14ac:dyDescent="0.35">
      <c r="P1170" s="46">
        <v>13</v>
      </c>
      <c r="Q1170" s="65" t="s">
        <v>21</v>
      </c>
      <c r="R1170" s="55">
        <f>'Specs and Initial PMs'!D1038</f>
        <v>0</v>
      </c>
      <c r="S1170" s="5">
        <f t="shared" si="200"/>
        <v>0</v>
      </c>
      <c r="T1170" s="65"/>
      <c r="U1170" s="58" t="e">
        <f t="shared" ref="U1170:U1233" si="202">S1170/$T$1160</f>
        <v>#DIV/0!</v>
      </c>
      <c r="V1170" s="58" t="e">
        <f t="shared" si="201"/>
        <v>#DIV/0!</v>
      </c>
      <c r="W1170" s="174"/>
    </row>
    <row r="1171" spans="16:23" ht="16.95" customHeight="1" x14ac:dyDescent="0.35">
      <c r="P1171" s="46">
        <v>13</v>
      </c>
      <c r="Q1171" s="65" t="s">
        <v>22</v>
      </c>
      <c r="R1171" s="55">
        <f>'Specs and Initial PMs'!D1039</f>
        <v>0</v>
      </c>
      <c r="S1171" s="5">
        <f t="shared" si="200"/>
        <v>0</v>
      </c>
      <c r="T1171" s="65"/>
      <c r="U1171" s="58" t="e">
        <f t="shared" si="202"/>
        <v>#DIV/0!</v>
      </c>
      <c r="V1171" s="58" t="e">
        <f t="shared" si="201"/>
        <v>#DIV/0!</v>
      </c>
      <c r="W1171" s="174"/>
    </row>
    <row r="1172" spans="16:23" ht="16.95" customHeight="1" x14ac:dyDescent="0.35">
      <c r="P1172" s="46">
        <v>13</v>
      </c>
      <c r="Q1172" s="65" t="s">
        <v>23</v>
      </c>
      <c r="R1172" s="55">
        <f>'Specs and Initial PMs'!D1040</f>
        <v>0</v>
      </c>
      <c r="S1172" s="5">
        <f t="shared" si="200"/>
        <v>0</v>
      </c>
      <c r="T1172" s="65"/>
      <c r="U1172" s="58" t="e">
        <f t="shared" si="202"/>
        <v>#DIV/0!</v>
      </c>
      <c r="V1172" s="58" t="e">
        <f t="shared" si="201"/>
        <v>#DIV/0!</v>
      </c>
      <c r="W1172" s="174"/>
    </row>
    <row r="1173" spans="16:23" ht="16.95" customHeight="1" x14ac:dyDescent="0.35">
      <c r="P1173" s="46">
        <v>13</v>
      </c>
      <c r="Q1173" s="65" t="s">
        <v>24</v>
      </c>
      <c r="R1173" s="55">
        <f>'Specs and Initial PMs'!D1041</f>
        <v>0</v>
      </c>
      <c r="S1173" s="5">
        <f t="shared" si="200"/>
        <v>0</v>
      </c>
      <c r="T1173" s="65"/>
      <c r="U1173" s="58" t="e">
        <f t="shared" si="202"/>
        <v>#DIV/0!</v>
      </c>
      <c r="V1173" s="58" t="e">
        <f t="shared" si="201"/>
        <v>#DIV/0!</v>
      </c>
      <c r="W1173" s="174"/>
    </row>
    <row r="1174" spans="16:23" ht="16.95" customHeight="1" x14ac:dyDescent="0.35">
      <c r="P1174" s="46">
        <v>13</v>
      </c>
      <c r="Q1174" s="65" t="s">
        <v>25</v>
      </c>
      <c r="R1174" s="55">
        <f>'Specs and Initial PMs'!D1042</f>
        <v>0</v>
      </c>
      <c r="S1174" s="5">
        <f t="shared" ref="S1174:S1181" si="203">IF(ISTEXT(D142),$F$5,IF(D142&gt;$F$5,$F$5,D142))</f>
        <v>0</v>
      </c>
      <c r="T1174" s="65"/>
      <c r="U1174" s="58" t="e">
        <f t="shared" si="202"/>
        <v>#DIV/0!</v>
      </c>
      <c r="V1174" s="58" t="e">
        <f t="shared" si="201"/>
        <v>#DIV/0!</v>
      </c>
      <c r="W1174" s="174"/>
    </row>
    <row r="1175" spans="16:23" ht="16.95" customHeight="1" x14ac:dyDescent="0.35">
      <c r="P1175" s="46">
        <v>13</v>
      </c>
      <c r="Q1175" s="65" t="s">
        <v>26</v>
      </c>
      <c r="R1175" s="55">
        <f>'Specs and Initial PMs'!D1043</f>
        <v>0</v>
      </c>
      <c r="S1175" s="5">
        <f t="shared" si="203"/>
        <v>0</v>
      </c>
      <c r="T1175" s="65"/>
      <c r="U1175" s="58" t="e">
        <f t="shared" si="202"/>
        <v>#DIV/0!</v>
      </c>
      <c r="V1175" s="58" t="e">
        <f t="shared" si="201"/>
        <v>#DIV/0!</v>
      </c>
      <c r="W1175" s="174"/>
    </row>
    <row r="1176" spans="16:23" ht="16.95" customHeight="1" x14ac:dyDescent="0.35">
      <c r="P1176" s="46">
        <v>13</v>
      </c>
      <c r="Q1176" s="65" t="s">
        <v>27</v>
      </c>
      <c r="R1176" s="55">
        <f>'Specs and Initial PMs'!D1044</f>
        <v>0</v>
      </c>
      <c r="S1176" s="5">
        <f t="shared" si="203"/>
        <v>0</v>
      </c>
      <c r="T1176" s="65"/>
      <c r="U1176" s="58" t="e">
        <f t="shared" si="202"/>
        <v>#DIV/0!</v>
      </c>
      <c r="V1176" s="58" t="e">
        <f t="shared" si="201"/>
        <v>#DIV/0!</v>
      </c>
      <c r="W1176" s="174"/>
    </row>
    <row r="1177" spans="16:23" ht="16.95" customHeight="1" x14ac:dyDescent="0.35">
      <c r="P1177" s="46">
        <v>13</v>
      </c>
      <c r="Q1177" s="65" t="s">
        <v>28</v>
      </c>
      <c r="R1177" s="55">
        <f>'Specs and Initial PMs'!D1045</f>
        <v>0</v>
      </c>
      <c r="S1177" s="5">
        <f t="shared" si="203"/>
        <v>0</v>
      </c>
      <c r="T1177" s="65"/>
      <c r="U1177" s="58" t="e">
        <f t="shared" si="202"/>
        <v>#DIV/0!</v>
      </c>
      <c r="V1177" s="58" t="e">
        <f t="shared" si="201"/>
        <v>#DIV/0!</v>
      </c>
      <c r="W1177" s="174"/>
    </row>
    <row r="1178" spans="16:23" ht="16.95" customHeight="1" x14ac:dyDescent="0.35">
      <c r="P1178" s="46">
        <v>13</v>
      </c>
      <c r="Q1178" s="65" t="s">
        <v>29</v>
      </c>
      <c r="R1178" s="55">
        <f>'Specs and Initial PMs'!D1046</f>
        <v>0</v>
      </c>
      <c r="S1178" s="5">
        <f t="shared" si="203"/>
        <v>0</v>
      </c>
      <c r="T1178" s="65"/>
      <c r="U1178" s="58" t="e">
        <f t="shared" si="202"/>
        <v>#DIV/0!</v>
      </c>
      <c r="V1178" s="58" t="e">
        <f t="shared" si="201"/>
        <v>#DIV/0!</v>
      </c>
      <c r="W1178" s="174"/>
    </row>
    <row r="1179" spans="16:23" ht="16.95" customHeight="1" x14ac:dyDescent="0.35">
      <c r="P1179" s="46">
        <v>13</v>
      </c>
      <c r="Q1179" s="65" t="s">
        <v>30</v>
      </c>
      <c r="R1179" s="55">
        <f>'Specs and Initial PMs'!D1047</f>
        <v>0</v>
      </c>
      <c r="S1179" s="5">
        <f t="shared" si="203"/>
        <v>0</v>
      </c>
      <c r="T1179" s="65"/>
      <c r="U1179" s="58" t="e">
        <f t="shared" si="202"/>
        <v>#DIV/0!</v>
      </c>
      <c r="V1179" s="58" t="e">
        <f t="shared" si="201"/>
        <v>#DIV/0!</v>
      </c>
      <c r="W1179" s="174"/>
    </row>
    <row r="1180" spans="16:23" ht="16.95" customHeight="1" x14ac:dyDescent="0.35">
      <c r="P1180" s="46">
        <v>13</v>
      </c>
      <c r="Q1180" s="65" t="s">
        <v>31</v>
      </c>
      <c r="R1180" s="55">
        <f>'Specs and Initial PMs'!D1048</f>
        <v>0</v>
      </c>
      <c r="S1180" s="5">
        <f t="shared" si="203"/>
        <v>0</v>
      </c>
      <c r="T1180" s="65"/>
      <c r="U1180" s="58" t="e">
        <f t="shared" si="202"/>
        <v>#DIV/0!</v>
      </c>
      <c r="V1180" s="58" t="e">
        <f t="shared" si="201"/>
        <v>#DIV/0!</v>
      </c>
      <c r="W1180" s="174"/>
    </row>
    <row r="1181" spans="16:23" ht="16.95" customHeight="1" x14ac:dyDescent="0.35">
      <c r="P1181" s="46">
        <v>13</v>
      </c>
      <c r="Q1181" s="65" t="s">
        <v>32</v>
      </c>
      <c r="R1181" s="55">
        <f>'Specs and Initial PMs'!D1049</f>
        <v>0</v>
      </c>
      <c r="S1181" s="5">
        <f t="shared" si="203"/>
        <v>0</v>
      </c>
      <c r="T1181" s="65"/>
      <c r="U1181" s="58" t="e">
        <f t="shared" si="202"/>
        <v>#DIV/0!</v>
      </c>
      <c r="V1181" s="58" t="e">
        <f t="shared" si="201"/>
        <v>#DIV/0!</v>
      </c>
      <c r="W1181" s="174"/>
    </row>
    <row r="1182" spans="16:23" ht="16.95" customHeight="1" x14ac:dyDescent="0.35">
      <c r="P1182" s="46">
        <v>13</v>
      </c>
      <c r="Q1182" s="65" t="s">
        <v>33</v>
      </c>
      <c r="R1182" s="55">
        <f>'Specs and Initial PMs'!D1050</f>
        <v>0</v>
      </c>
      <c r="S1182" s="5">
        <f t="shared" ref="S1182:S1189" si="204">IF(ISTEXT(E142),$F$5,IF(E142&gt;$F$5,$F$5,E142))</f>
        <v>0</v>
      </c>
      <c r="T1182" s="65"/>
      <c r="U1182" s="58" t="e">
        <f t="shared" si="202"/>
        <v>#DIV/0!</v>
      </c>
      <c r="V1182" s="58" t="e">
        <f t="shared" si="201"/>
        <v>#DIV/0!</v>
      </c>
      <c r="W1182" s="174"/>
    </row>
    <row r="1183" spans="16:23" ht="16.95" customHeight="1" x14ac:dyDescent="0.35">
      <c r="P1183" s="46">
        <v>13</v>
      </c>
      <c r="Q1183" s="65" t="s">
        <v>34</v>
      </c>
      <c r="R1183" s="55">
        <f>'Specs and Initial PMs'!D1051</f>
        <v>0</v>
      </c>
      <c r="S1183" s="5">
        <f t="shared" si="204"/>
        <v>0</v>
      </c>
      <c r="T1183" s="65"/>
      <c r="U1183" s="58" t="e">
        <f t="shared" si="202"/>
        <v>#DIV/0!</v>
      </c>
      <c r="V1183" s="58" t="e">
        <f t="shared" si="201"/>
        <v>#DIV/0!</v>
      </c>
      <c r="W1183" s="174"/>
    </row>
    <row r="1184" spans="16:23" ht="16.95" customHeight="1" x14ac:dyDescent="0.35">
      <c r="P1184" s="46">
        <v>13</v>
      </c>
      <c r="Q1184" s="65" t="s">
        <v>35</v>
      </c>
      <c r="R1184" s="55">
        <f>'Specs and Initial PMs'!D1052</f>
        <v>0</v>
      </c>
      <c r="S1184" s="5">
        <f t="shared" si="204"/>
        <v>0</v>
      </c>
      <c r="T1184" s="65"/>
      <c r="U1184" s="58" t="e">
        <f t="shared" si="202"/>
        <v>#DIV/0!</v>
      </c>
      <c r="V1184" s="58" t="e">
        <f t="shared" si="201"/>
        <v>#DIV/0!</v>
      </c>
      <c r="W1184" s="174"/>
    </row>
    <row r="1185" spans="16:23" ht="16.95" customHeight="1" x14ac:dyDescent="0.35">
      <c r="P1185" s="46">
        <v>13</v>
      </c>
      <c r="Q1185" s="65" t="s">
        <v>36</v>
      </c>
      <c r="R1185" s="55">
        <f>'Specs and Initial PMs'!D1053</f>
        <v>0</v>
      </c>
      <c r="S1185" s="5">
        <f t="shared" si="204"/>
        <v>0</v>
      </c>
      <c r="T1185" s="65"/>
      <c r="U1185" s="58" t="e">
        <f t="shared" si="202"/>
        <v>#DIV/0!</v>
      </c>
      <c r="V1185" s="58" t="e">
        <f t="shared" si="201"/>
        <v>#DIV/0!</v>
      </c>
      <c r="W1185" s="174"/>
    </row>
    <row r="1186" spans="16:23" ht="16.95" customHeight="1" x14ac:dyDescent="0.35">
      <c r="P1186" s="46">
        <v>13</v>
      </c>
      <c r="Q1186" s="65" t="s">
        <v>37</v>
      </c>
      <c r="R1186" s="55">
        <f>'Specs and Initial PMs'!D1054</f>
        <v>0</v>
      </c>
      <c r="S1186" s="5">
        <f t="shared" si="204"/>
        <v>0</v>
      </c>
      <c r="T1186" s="65"/>
      <c r="U1186" s="58" t="e">
        <f t="shared" si="202"/>
        <v>#DIV/0!</v>
      </c>
      <c r="V1186" s="58" t="e">
        <f t="shared" si="201"/>
        <v>#DIV/0!</v>
      </c>
      <c r="W1186" s="174"/>
    </row>
    <row r="1187" spans="16:23" ht="16.95" customHeight="1" x14ac:dyDescent="0.35">
      <c r="P1187" s="46">
        <v>13</v>
      </c>
      <c r="Q1187" s="65" t="s">
        <v>38</v>
      </c>
      <c r="R1187" s="55">
        <f>'Specs and Initial PMs'!D1055</f>
        <v>0</v>
      </c>
      <c r="S1187" s="5">
        <f t="shared" si="204"/>
        <v>0</v>
      </c>
      <c r="T1187" s="65"/>
      <c r="U1187" s="58" t="e">
        <f t="shared" si="202"/>
        <v>#DIV/0!</v>
      </c>
      <c r="V1187" s="58" t="e">
        <f t="shared" si="201"/>
        <v>#DIV/0!</v>
      </c>
      <c r="W1187" s="174"/>
    </row>
    <row r="1188" spans="16:23" ht="16.95" customHeight="1" x14ac:dyDescent="0.35">
      <c r="P1188" s="46">
        <v>13</v>
      </c>
      <c r="Q1188" s="65" t="s">
        <v>39</v>
      </c>
      <c r="R1188" s="55">
        <f>'Specs and Initial PMs'!D1056</f>
        <v>0</v>
      </c>
      <c r="S1188" s="5">
        <f t="shared" si="204"/>
        <v>0</v>
      </c>
      <c r="T1188" s="65"/>
      <c r="U1188" s="58" t="e">
        <f t="shared" si="202"/>
        <v>#DIV/0!</v>
      </c>
      <c r="V1188" s="58" t="e">
        <f t="shared" si="201"/>
        <v>#DIV/0!</v>
      </c>
      <c r="W1188" s="174"/>
    </row>
    <row r="1189" spans="16:23" ht="16.95" customHeight="1" x14ac:dyDescent="0.35">
      <c r="P1189" s="46">
        <v>13</v>
      </c>
      <c r="Q1189" s="65" t="s">
        <v>40</v>
      </c>
      <c r="R1189" s="55">
        <f>'Specs and Initial PMs'!D1057</f>
        <v>0</v>
      </c>
      <c r="S1189" s="5">
        <f t="shared" si="204"/>
        <v>0</v>
      </c>
      <c r="T1189" s="65"/>
      <c r="U1189" s="58" t="e">
        <f t="shared" si="202"/>
        <v>#DIV/0!</v>
      </c>
      <c r="V1189" s="58" t="e">
        <f t="shared" si="201"/>
        <v>#DIV/0!</v>
      </c>
      <c r="W1189" s="174"/>
    </row>
    <row r="1190" spans="16:23" ht="16.95" customHeight="1" x14ac:dyDescent="0.35">
      <c r="P1190" s="46">
        <v>13</v>
      </c>
      <c r="Q1190" s="65" t="s">
        <v>41</v>
      </c>
      <c r="R1190" s="55">
        <f>'Specs and Initial PMs'!D1058</f>
        <v>0</v>
      </c>
      <c r="S1190" s="5">
        <f t="shared" ref="S1190:S1197" si="205">IF(ISTEXT(F142),$F$5,IF(F142&gt;$F$5,$F$5,F142))</f>
        <v>0</v>
      </c>
      <c r="T1190" s="65"/>
      <c r="U1190" s="58" t="e">
        <f t="shared" si="202"/>
        <v>#DIV/0!</v>
      </c>
      <c r="V1190" s="58" t="e">
        <f t="shared" si="201"/>
        <v>#DIV/0!</v>
      </c>
      <c r="W1190" s="174"/>
    </row>
    <row r="1191" spans="16:23" ht="16.95" customHeight="1" x14ac:dyDescent="0.35">
      <c r="P1191" s="46">
        <v>13</v>
      </c>
      <c r="Q1191" s="65" t="s">
        <v>42</v>
      </c>
      <c r="R1191" s="55">
        <f>'Specs and Initial PMs'!D1059</f>
        <v>0</v>
      </c>
      <c r="S1191" s="5">
        <f t="shared" si="205"/>
        <v>0</v>
      </c>
      <c r="T1191" s="65"/>
      <c r="U1191" s="58" t="e">
        <f t="shared" si="202"/>
        <v>#DIV/0!</v>
      </c>
      <c r="V1191" s="58" t="e">
        <f t="shared" si="201"/>
        <v>#DIV/0!</v>
      </c>
      <c r="W1191" s="174"/>
    </row>
    <row r="1192" spans="16:23" ht="16.95" customHeight="1" x14ac:dyDescent="0.35">
      <c r="P1192" s="46">
        <v>13</v>
      </c>
      <c r="Q1192" s="65" t="s">
        <v>43</v>
      </c>
      <c r="R1192" s="55">
        <f>'Specs and Initial PMs'!D1060</f>
        <v>0</v>
      </c>
      <c r="S1192" s="5">
        <f t="shared" si="205"/>
        <v>0</v>
      </c>
      <c r="T1192" s="65"/>
      <c r="U1192" s="58" t="e">
        <f t="shared" si="202"/>
        <v>#DIV/0!</v>
      </c>
      <c r="V1192" s="58" t="e">
        <f t="shared" si="201"/>
        <v>#DIV/0!</v>
      </c>
      <c r="W1192" s="174"/>
    </row>
    <row r="1193" spans="16:23" ht="16.95" customHeight="1" x14ac:dyDescent="0.35">
      <c r="P1193" s="46">
        <v>13</v>
      </c>
      <c r="Q1193" s="65" t="s">
        <v>44</v>
      </c>
      <c r="R1193" s="55">
        <f>'Specs and Initial PMs'!D1061</f>
        <v>0</v>
      </c>
      <c r="S1193" s="5">
        <f t="shared" si="205"/>
        <v>0</v>
      </c>
      <c r="T1193" s="65"/>
      <c r="U1193" s="58" t="e">
        <f t="shared" si="202"/>
        <v>#DIV/0!</v>
      </c>
      <c r="V1193" s="58" t="e">
        <f t="shared" si="201"/>
        <v>#DIV/0!</v>
      </c>
      <c r="W1193" s="174"/>
    </row>
    <row r="1194" spans="16:23" ht="16.95" customHeight="1" x14ac:dyDescent="0.35">
      <c r="P1194" s="46">
        <v>13</v>
      </c>
      <c r="Q1194" s="65" t="s">
        <v>45</v>
      </c>
      <c r="R1194" s="55">
        <f>'Specs and Initial PMs'!D1062</f>
        <v>0</v>
      </c>
      <c r="S1194" s="5">
        <f t="shared" si="205"/>
        <v>0</v>
      </c>
      <c r="T1194" s="65"/>
      <c r="U1194" s="58" t="e">
        <f t="shared" si="202"/>
        <v>#DIV/0!</v>
      </c>
      <c r="V1194" s="58" t="e">
        <f t="shared" si="201"/>
        <v>#DIV/0!</v>
      </c>
      <c r="W1194" s="174"/>
    </row>
    <row r="1195" spans="16:23" ht="16.95" customHeight="1" x14ac:dyDescent="0.35">
      <c r="P1195" s="46">
        <v>13</v>
      </c>
      <c r="Q1195" s="65" t="s">
        <v>46</v>
      </c>
      <c r="R1195" s="55">
        <f>'Specs and Initial PMs'!D1063</f>
        <v>0</v>
      </c>
      <c r="S1195" s="5">
        <f t="shared" si="205"/>
        <v>0</v>
      </c>
      <c r="T1195" s="65"/>
      <c r="U1195" s="58" t="e">
        <f t="shared" si="202"/>
        <v>#DIV/0!</v>
      </c>
      <c r="V1195" s="58" t="e">
        <f t="shared" si="201"/>
        <v>#DIV/0!</v>
      </c>
      <c r="W1195" s="174"/>
    </row>
    <row r="1196" spans="16:23" ht="16.95" customHeight="1" x14ac:dyDescent="0.35">
      <c r="P1196" s="46">
        <v>13</v>
      </c>
      <c r="Q1196" s="65" t="s">
        <v>47</v>
      </c>
      <c r="R1196" s="55">
        <f>'Specs and Initial PMs'!D1064</f>
        <v>0</v>
      </c>
      <c r="S1196" s="5">
        <f t="shared" si="205"/>
        <v>0</v>
      </c>
      <c r="T1196" s="65"/>
      <c r="U1196" s="58" t="e">
        <f t="shared" si="202"/>
        <v>#DIV/0!</v>
      </c>
      <c r="V1196" s="58" t="e">
        <f t="shared" si="201"/>
        <v>#DIV/0!</v>
      </c>
      <c r="W1196" s="174"/>
    </row>
    <row r="1197" spans="16:23" ht="16.95" customHeight="1" x14ac:dyDescent="0.35">
      <c r="P1197" s="46">
        <v>13</v>
      </c>
      <c r="Q1197" s="65" t="s">
        <v>48</v>
      </c>
      <c r="R1197" s="55">
        <f>'Specs and Initial PMs'!D1065</f>
        <v>0</v>
      </c>
      <c r="S1197" s="5">
        <f t="shared" si="205"/>
        <v>0</v>
      </c>
      <c r="T1197" s="65"/>
      <c r="U1197" s="58" t="e">
        <f t="shared" si="202"/>
        <v>#DIV/0!</v>
      </c>
      <c r="V1197" s="58" t="e">
        <f t="shared" si="201"/>
        <v>#DIV/0!</v>
      </c>
      <c r="W1197" s="174"/>
    </row>
    <row r="1198" spans="16:23" ht="16.95" customHeight="1" x14ac:dyDescent="0.35">
      <c r="P1198" s="46">
        <v>13</v>
      </c>
      <c r="Q1198" s="65" t="s">
        <v>49</v>
      </c>
      <c r="R1198" s="55">
        <f>'Specs and Initial PMs'!D1066</f>
        <v>0</v>
      </c>
      <c r="S1198" s="5">
        <f t="shared" ref="S1198:S1205" si="206">IF(ISTEXT(G142),$F$5,IF(G142&gt;$F$5,$F$5,G142))</f>
        <v>0</v>
      </c>
      <c r="T1198" s="65"/>
      <c r="U1198" s="58" t="e">
        <f t="shared" si="202"/>
        <v>#DIV/0!</v>
      </c>
      <c r="V1198" s="58" t="e">
        <f t="shared" si="201"/>
        <v>#DIV/0!</v>
      </c>
      <c r="W1198" s="174"/>
    </row>
    <row r="1199" spans="16:23" ht="16.95" customHeight="1" x14ac:dyDescent="0.35">
      <c r="P1199" s="46">
        <v>13</v>
      </c>
      <c r="Q1199" s="65" t="s">
        <v>50</v>
      </c>
      <c r="R1199" s="55">
        <f>'Specs and Initial PMs'!D1067</f>
        <v>0</v>
      </c>
      <c r="S1199" s="5">
        <f t="shared" si="206"/>
        <v>0</v>
      </c>
      <c r="T1199" s="65"/>
      <c r="U1199" s="58" t="e">
        <f t="shared" si="202"/>
        <v>#DIV/0!</v>
      </c>
      <c r="V1199" s="58" t="e">
        <f t="shared" si="201"/>
        <v>#DIV/0!</v>
      </c>
      <c r="W1199" s="174"/>
    </row>
    <row r="1200" spans="16:23" ht="16.95" customHeight="1" x14ac:dyDescent="0.35">
      <c r="P1200" s="46">
        <v>13</v>
      </c>
      <c r="Q1200" s="65" t="s">
        <v>51</v>
      </c>
      <c r="R1200" s="55">
        <f>'Specs and Initial PMs'!D1068</f>
        <v>0</v>
      </c>
      <c r="S1200" s="5">
        <f t="shared" si="206"/>
        <v>0</v>
      </c>
      <c r="T1200" s="65"/>
      <c r="U1200" s="58" t="e">
        <f t="shared" si="202"/>
        <v>#DIV/0!</v>
      </c>
      <c r="V1200" s="58" t="e">
        <f t="shared" si="201"/>
        <v>#DIV/0!</v>
      </c>
      <c r="W1200" s="174"/>
    </row>
    <row r="1201" spans="16:23" ht="16.95" customHeight="1" x14ac:dyDescent="0.35">
      <c r="P1201" s="46">
        <v>13</v>
      </c>
      <c r="Q1201" s="65" t="s">
        <v>52</v>
      </c>
      <c r="R1201" s="55">
        <f>'Specs and Initial PMs'!D1069</f>
        <v>0</v>
      </c>
      <c r="S1201" s="5">
        <f t="shared" si="206"/>
        <v>0</v>
      </c>
      <c r="T1201" s="65"/>
      <c r="U1201" s="58" t="e">
        <f t="shared" si="202"/>
        <v>#DIV/0!</v>
      </c>
      <c r="V1201" s="58" t="e">
        <f t="shared" si="201"/>
        <v>#DIV/0!</v>
      </c>
      <c r="W1201" s="174"/>
    </row>
    <row r="1202" spans="16:23" ht="16.95" customHeight="1" x14ac:dyDescent="0.35">
      <c r="P1202" s="46">
        <v>13</v>
      </c>
      <c r="Q1202" s="65" t="s">
        <v>53</v>
      </c>
      <c r="R1202" s="55">
        <f>'Specs and Initial PMs'!D1070</f>
        <v>0</v>
      </c>
      <c r="S1202" s="5">
        <f t="shared" si="206"/>
        <v>0</v>
      </c>
      <c r="T1202" s="65"/>
      <c r="U1202" s="58" t="e">
        <f t="shared" si="202"/>
        <v>#DIV/0!</v>
      </c>
      <c r="V1202" s="58" t="e">
        <f t="shared" si="201"/>
        <v>#DIV/0!</v>
      </c>
      <c r="W1202" s="174"/>
    </row>
    <row r="1203" spans="16:23" ht="16.95" customHeight="1" x14ac:dyDescent="0.35">
      <c r="P1203" s="46">
        <v>13</v>
      </c>
      <c r="Q1203" s="65" t="s">
        <v>54</v>
      </c>
      <c r="R1203" s="55">
        <f>'Specs and Initial PMs'!D1071</f>
        <v>0</v>
      </c>
      <c r="S1203" s="5">
        <f t="shared" si="206"/>
        <v>0</v>
      </c>
      <c r="T1203" s="65"/>
      <c r="U1203" s="58" t="e">
        <f t="shared" si="202"/>
        <v>#DIV/0!</v>
      </c>
      <c r="V1203" s="58" t="e">
        <f t="shared" si="201"/>
        <v>#DIV/0!</v>
      </c>
      <c r="W1203" s="174"/>
    </row>
    <row r="1204" spans="16:23" ht="16.95" customHeight="1" x14ac:dyDescent="0.35">
      <c r="P1204" s="46">
        <v>13</v>
      </c>
      <c r="Q1204" s="65" t="s">
        <v>55</v>
      </c>
      <c r="R1204" s="55">
        <f>'Specs and Initial PMs'!D1072</f>
        <v>0</v>
      </c>
      <c r="S1204" s="5">
        <f t="shared" si="206"/>
        <v>0</v>
      </c>
      <c r="T1204" s="65"/>
      <c r="U1204" s="58" t="e">
        <f t="shared" si="202"/>
        <v>#DIV/0!</v>
      </c>
      <c r="V1204" s="58" t="e">
        <f t="shared" si="201"/>
        <v>#DIV/0!</v>
      </c>
      <c r="W1204" s="174"/>
    </row>
    <row r="1205" spans="16:23" ht="16.95" customHeight="1" x14ac:dyDescent="0.35">
      <c r="P1205" s="46">
        <v>13</v>
      </c>
      <c r="Q1205" s="65" t="s">
        <v>56</v>
      </c>
      <c r="R1205" s="55">
        <f>'Specs and Initial PMs'!D1073</f>
        <v>0</v>
      </c>
      <c r="S1205" s="5">
        <f t="shared" si="206"/>
        <v>0</v>
      </c>
      <c r="T1205" s="65"/>
      <c r="U1205" s="58" t="e">
        <f t="shared" si="202"/>
        <v>#DIV/0!</v>
      </c>
      <c r="V1205" s="58" t="e">
        <f t="shared" si="201"/>
        <v>#DIV/0!</v>
      </c>
      <c r="W1205" s="174"/>
    </row>
    <row r="1206" spans="16:23" ht="16.95" customHeight="1" x14ac:dyDescent="0.35">
      <c r="P1206" s="46">
        <v>13</v>
      </c>
      <c r="Q1206" s="65" t="s">
        <v>57</v>
      </c>
      <c r="R1206" s="55">
        <f>'Specs and Initial PMs'!D1074</f>
        <v>0</v>
      </c>
      <c r="S1206" s="5">
        <f t="shared" ref="S1206:S1213" si="207">IF(ISTEXT(H142),$F$5,IF(H142&gt;$F$5,$F$5,H142))</f>
        <v>0</v>
      </c>
      <c r="T1206" s="65"/>
      <c r="U1206" s="58" t="e">
        <f t="shared" si="202"/>
        <v>#DIV/0!</v>
      </c>
      <c r="V1206" s="58" t="e">
        <f t="shared" si="201"/>
        <v>#DIV/0!</v>
      </c>
      <c r="W1206" s="174"/>
    </row>
    <row r="1207" spans="16:23" ht="16.95" customHeight="1" x14ac:dyDescent="0.35">
      <c r="P1207" s="46">
        <v>13</v>
      </c>
      <c r="Q1207" s="65" t="s">
        <v>58</v>
      </c>
      <c r="R1207" s="55">
        <f>'Specs and Initial PMs'!D1075</f>
        <v>0</v>
      </c>
      <c r="S1207" s="5">
        <f t="shared" si="207"/>
        <v>0</v>
      </c>
      <c r="T1207" s="65"/>
      <c r="U1207" s="58" t="e">
        <f t="shared" si="202"/>
        <v>#DIV/0!</v>
      </c>
      <c r="V1207" s="58" t="e">
        <f t="shared" si="201"/>
        <v>#DIV/0!</v>
      </c>
      <c r="W1207" s="174"/>
    </row>
    <row r="1208" spans="16:23" ht="16.95" customHeight="1" x14ac:dyDescent="0.35">
      <c r="P1208" s="46">
        <v>13</v>
      </c>
      <c r="Q1208" s="65" t="s">
        <v>59</v>
      </c>
      <c r="R1208" s="55">
        <f>'Specs and Initial PMs'!D1076</f>
        <v>0</v>
      </c>
      <c r="S1208" s="5">
        <f t="shared" si="207"/>
        <v>0</v>
      </c>
      <c r="T1208" s="65"/>
      <c r="U1208" s="58" t="e">
        <f t="shared" si="202"/>
        <v>#DIV/0!</v>
      </c>
      <c r="V1208" s="58" t="e">
        <f t="shared" si="201"/>
        <v>#DIV/0!</v>
      </c>
      <c r="W1208" s="174"/>
    </row>
    <row r="1209" spans="16:23" ht="16.95" customHeight="1" x14ac:dyDescent="0.35">
      <c r="P1209" s="46">
        <v>13</v>
      </c>
      <c r="Q1209" s="65" t="s">
        <v>60</v>
      </c>
      <c r="R1209" s="55">
        <f>'Specs and Initial PMs'!D1077</f>
        <v>0</v>
      </c>
      <c r="S1209" s="5">
        <f t="shared" si="207"/>
        <v>0</v>
      </c>
      <c r="T1209" s="65"/>
      <c r="U1209" s="58" t="e">
        <f t="shared" si="202"/>
        <v>#DIV/0!</v>
      </c>
      <c r="V1209" s="58" t="e">
        <f t="shared" si="201"/>
        <v>#DIV/0!</v>
      </c>
      <c r="W1209" s="174"/>
    </row>
    <row r="1210" spans="16:23" ht="16.95" customHeight="1" x14ac:dyDescent="0.35">
      <c r="P1210" s="46">
        <v>13</v>
      </c>
      <c r="Q1210" s="65" t="s">
        <v>61</v>
      </c>
      <c r="R1210" s="55">
        <f>'Specs and Initial PMs'!D1078</f>
        <v>0</v>
      </c>
      <c r="S1210" s="5">
        <f t="shared" si="207"/>
        <v>0</v>
      </c>
      <c r="T1210" s="65"/>
      <c r="U1210" s="58" t="e">
        <f t="shared" si="202"/>
        <v>#DIV/0!</v>
      </c>
      <c r="V1210" s="58" t="e">
        <f t="shared" si="201"/>
        <v>#DIV/0!</v>
      </c>
      <c r="W1210" s="174"/>
    </row>
    <row r="1211" spans="16:23" ht="16.95" customHeight="1" x14ac:dyDescent="0.35">
      <c r="P1211" s="46">
        <v>13</v>
      </c>
      <c r="Q1211" s="65" t="s">
        <v>62</v>
      </c>
      <c r="R1211" s="55">
        <f>'Specs and Initial PMs'!D1079</f>
        <v>0</v>
      </c>
      <c r="S1211" s="5">
        <f t="shared" si="207"/>
        <v>0</v>
      </c>
      <c r="T1211" s="65"/>
      <c r="U1211" s="58" t="e">
        <f t="shared" si="202"/>
        <v>#DIV/0!</v>
      </c>
      <c r="V1211" s="58" t="e">
        <f t="shared" si="201"/>
        <v>#DIV/0!</v>
      </c>
      <c r="W1211" s="174"/>
    </row>
    <row r="1212" spans="16:23" ht="16.95" customHeight="1" x14ac:dyDescent="0.35">
      <c r="P1212" s="46">
        <v>13</v>
      </c>
      <c r="Q1212" s="65" t="s">
        <v>63</v>
      </c>
      <c r="R1212" s="55">
        <f>'Specs and Initial PMs'!D1080</f>
        <v>0</v>
      </c>
      <c r="S1212" s="5">
        <f t="shared" si="207"/>
        <v>0</v>
      </c>
      <c r="T1212" s="65"/>
      <c r="U1212" s="58" t="e">
        <f t="shared" si="202"/>
        <v>#DIV/0!</v>
      </c>
      <c r="V1212" s="58" t="e">
        <f t="shared" si="201"/>
        <v>#DIV/0!</v>
      </c>
      <c r="W1212" s="174"/>
    </row>
    <row r="1213" spans="16:23" ht="16.95" customHeight="1" x14ac:dyDescent="0.35">
      <c r="P1213" s="46">
        <v>13</v>
      </c>
      <c r="Q1213" s="65" t="s">
        <v>64</v>
      </c>
      <c r="R1213" s="55">
        <f>'Specs and Initial PMs'!D1081</f>
        <v>0</v>
      </c>
      <c r="S1213" s="5">
        <f t="shared" si="207"/>
        <v>0</v>
      </c>
      <c r="T1213" s="65"/>
      <c r="U1213" s="58" t="e">
        <f t="shared" si="202"/>
        <v>#DIV/0!</v>
      </c>
      <c r="V1213" s="58" t="e">
        <f t="shared" si="201"/>
        <v>#DIV/0!</v>
      </c>
      <c r="W1213" s="174"/>
    </row>
    <row r="1214" spans="16:23" ht="16.95" customHeight="1" x14ac:dyDescent="0.35">
      <c r="P1214" s="46">
        <v>13</v>
      </c>
      <c r="Q1214" s="65" t="s">
        <v>65</v>
      </c>
      <c r="R1214" s="55">
        <f>'Specs and Initial PMs'!D1082</f>
        <v>0</v>
      </c>
      <c r="S1214" s="5">
        <f t="shared" ref="S1214:S1221" si="208">IF(ISTEXT(I142),$F$5,IF(I142&gt;$F$5,$F$5,I142))</f>
        <v>0</v>
      </c>
      <c r="T1214" s="65"/>
      <c r="U1214" s="58" t="e">
        <f t="shared" si="202"/>
        <v>#DIV/0!</v>
      </c>
      <c r="V1214" s="58" t="e">
        <f t="shared" si="201"/>
        <v>#DIV/0!</v>
      </c>
      <c r="W1214" s="174"/>
    </row>
    <row r="1215" spans="16:23" ht="16.95" customHeight="1" x14ac:dyDescent="0.35">
      <c r="P1215" s="46">
        <v>13</v>
      </c>
      <c r="Q1215" s="65" t="s">
        <v>66</v>
      </c>
      <c r="R1215" s="55">
        <f>'Specs and Initial PMs'!D1083</f>
        <v>0</v>
      </c>
      <c r="S1215" s="5">
        <f t="shared" si="208"/>
        <v>0</v>
      </c>
      <c r="T1215" s="65"/>
      <c r="U1215" s="58" t="e">
        <f t="shared" si="202"/>
        <v>#DIV/0!</v>
      </c>
      <c r="V1215" s="58" t="e">
        <f t="shared" si="201"/>
        <v>#DIV/0!</v>
      </c>
      <c r="W1215" s="174"/>
    </row>
    <row r="1216" spans="16:23" ht="16.95" customHeight="1" x14ac:dyDescent="0.35">
      <c r="P1216" s="46">
        <v>13</v>
      </c>
      <c r="Q1216" s="65" t="s">
        <v>67</v>
      </c>
      <c r="R1216" s="55">
        <f>'Specs and Initial PMs'!D1084</f>
        <v>0</v>
      </c>
      <c r="S1216" s="5">
        <f t="shared" si="208"/>
        <v>0</v>
      </c>
      <c r="T1216" s="65"/>
      <c r="U1216" s="58" t="e">
        <f t="shared" si="202"/>
        <v>#DIV/0!</v>
      </c>
      <c r="V1216" s="58" t="e">
        <f t="shared" si="201"/>
        <v>#DIV/0!</v>
      </c>
      <c r="W1216" s="174"/>
    </row>
    <row r="1217" spans="16:23" ht="16.95" customHeight="1" x14ac:dyDescent="0.35">
      <c r="P1217" s="46">
        <v>13</v>
      </c>
      <c r="Q1217" s="65" t="s">
        <v>68</v>
      </c>
      <c r="R1217" s="55">
        <f>'Specs and Initial PMs'!D1085</f>
        <v>0</v>
      </c>
      <c r="S1217" s="5">
        <f t="shared" si="208"/>
        <v>0</v>
      </c>
      <c r="T1217" s="65"/>
      <c r="U1217" s="58" t="e">
        <f t="shared" si="202"/>
        <v>#DIV/0!</v>
      </c>
      <c r="V1217" s="58" t="e">
        <f t="shared" si="201"/>
        <v>#DIV/0!</v>
      </c>
      <c r="W1217" s="174"/>
    </row>
    <row r="1218" spans="16:23" ht="16.95" customHeight="1" x14ac:dyDescent="0.35">
      <c r="P1218" s="46">
        <v>13</v>
      </c>
      <c r="Q1218" s="65" t="s">
        <v>69</v>
      </c>
      <c r="R1218" s="55">
        <f>'Specs and Initial PMs'!D1086</f>
        <v>0</v>
      </c>
      <c r="S1218" s="5">
        <f t="shared" si="208"/>
        <v>0</v>
      </c>
      <c r="T1218" s="65"/>
      <c r="U1218" s="58" t="e">
        <f t="shared" si="202"/>
        <v>#DIV/0!</v>
      </c>
      <c r="V1218" s="58" t="e">
        <f t="shared" si="201"/>
        <v>#DIV/0!</v>
      </c>
      <c r="W1218" s="174"/>
    </row>
    <row r="1219" spans="16:23" ht="16.95" customHeight="1" x14ac:dyDescent="0.35">
      <c r="P1219" s="46">
        <v>13</v>
      </c>
      <c r="Q1219" s="65" t="s">
        <v>70</v>
      </c>
      <c r="R1219" s="55">
        <f>'Specs and Initial PMs'!D1087</f>
        <v>0</v>
      </c>
      <c r="S1219" s="5">
        <f t="shared" si="208"/>
        <v>0</v>
      </c>
      <c r="T1219" s="65"/>
      <c r="U1219" s="58" t="e">
        <f t="shared" si="202"/>
        <v>#DIV/0!</v>
      </c>
      <c r="V1219" s="58" t="e">
        <f t="shared" si="201"/>
        <v>#DIV/0!</v>
      </c>
      <c r="W1219" s="174"/>
    </row>
    <row r="1220" spans="16:23" ht="16.95" customHeight="1" x14ac:dyDescent="0.35">
      <c r="P1220" s="46">
        <v>13</v>
      </c>
      <c r="Q1220" s="65" t="s">
        <v>71</v>
      </c>
      <c r="R1220" s="55">
        <f>'Specs and Initial PMs'!D1088</f>
        <v>0</v>
      </c>
      <c r="S1220" s="5">
        <f t="shared" si="208"/>
        <v>0</v>
      </c>
      <c r="T1220" s="65"/>
      <c r="U1220" s="58" t="e">
        <f t="shared" si="202"/>
        <v>#DIV/0!</v>
      </c>
      <c r="V1220" s="58" t="e">
        <f t="shared" si="201"/>
        <v>#DIV/0!</v>
      </c>
      <c r="W1220" s="174"/>
    </row>
    <row r="1221" spans="16:23" ht="16.95" customHeight="1" x14ac:dyDescent="0.35">
      <c r="P1221" s="46">
        <v>13</v>
      </c>
      <c r="Q1221" s="65" t="s">
        <v>72</v>
      </c>
      <c r="R1221" s="55">
        <f>'Specs and Initial PMs'!D1089</f>
        <v>0</v>
      </c>
      <c r="S1221" s="5">
        <f t="shared" si="208"/>
        <v>0</v>
      </c>
      <c r="T1221" s="65"/>
      <c r="U1221" s="58" t="e">
        <f t="shared" si="202"/>
        <v>#DIV/0!</v>
      </c>
      <c r="V1221" s="58" t="e">
        <f t="shared" si="201"/>
        <v>#DIV/0!</v>
      </c>
      <c r="W1221" s="174"/>
    </row>
    <row r="1222" spans="16:23" ht="16.95" customHeight="1" x14ac:dyDescent="0.35">
      <c r="P1222" s="46">
        <v>13</v>
      </c>
      <c r="Q1222" s="65" t="s">
        <v>73</v>
      </c>
      <c r="R1222" s="55">
        <f>'Specs and Initial PMs'!D1090</f>
        <v>0</v>
      </c>
      <c r="S1222" s="5">
        <f t="shared" ref="S1222:S1229" si="209">IF(ISTEXT(J142),$F$5,IF(J142&gt;$F$5,$F$5,J142))</f>
        <v>0</v>
      </c>
      <c r="T1222" s="65"/>
      <c r="U1222" s="58" t="e">
        <f t="shared" si="202"/>
        <v>#DIV/0!</v>
      </c>
      <c r="V1222" s="58" t="e">
        <f t="shared" si="201"/>
        <v>#DIV/0!</v>
      </c>
      <c r="W1222" s="174"/>
    </row>
    <row r="1223" spans="16:23" ht="16.95" customHeight="1" x14ac:dyDescent="0.35">
      <c r="P1223" s="46">
        <v>13</v>
      </c>
      <c r="Q1223" s="65" t="s">
        <v>74</v>
      </c>
      <c r="R1223" s="55">
        <f>'Specs and Initial PMs'!D1091</f>
        <v>0</v>
      </c>
      <c r="S1223" s="5">
        <f t="shared" si="209"/>
        <v>0</v>
      </c>
      <c r="T1223" s="65"/>
      <c r="U1223" s="58" t="e">
        <f t="shared" si="202"/>
        <v>#DIV/0!</v>
      </c>
      <c r="V1223" s="58" t="e">
        <f t="shared" si="201"/>
        <v>#DIV/0!</v>
      </c>
      <c r="W1223" s="174"/>
    </row>
    <row r="1224" spans="16:23" ht="16.95" customHeight="1" x14ac:dyDescent="0.35">
      <c r="P1224" s="46">
        <v>13</v>
      </c>
      <c r="Q1224" s="65" t="s">
        <v>75</v>
      </c>
      <c r="R1224" s="55">
        <f>'Specs and Initial PMs'!D1092</f>
        <v>0</v>
      </c>
      <c r="S1224" s="5">
        <f t="shared" si="209"/>
        <v>0</v>
      </c>
      <c r="T1224" s="65"/>
      <c r="U1224" s="58" t="e">
        <f t="shared" si="202"/>
        <v>#DIV/0!</v>
      </c>
      <c r="V1224" s="58" t="e">
        <f t="shared" si="201"/>
        <v>#DIV/0!</v>
      </c>
      <c r="W1224" s="174"/>
    </row>
    <row r="1225" spans="16:23" ht="16.95" customHeight="1" x14ac:dyDescent="0.35">
      <c r="P1225" s="46">
        <v>13</v>
      </c>
      <c r="Q1225" s="65" t="s">
        <v>76</v>
      </c>
      <c r="R1225" s="55">
        <f>'Specs and Initial PMs'!D1093</f>
        <v>0</v>
      </c>
      <c r="S1225" s="5">
        <f t="shared" si="209"/>
        <v>0</v>
      </c>
      <c r="T1225" s="65"/>
      <c r="U1225" s="58" t="e">
        <f t="shared" si="202"/>
        <v>#DIV/0!</v>
      </c>
      <c r="V1225" s="58" t="e">
        <f t="shared" si="201"/>
        <v>#DIV/0!</v>
      </c>
      <c r="W1225" s="174"/>
    </row>
    <row r="1226" spans="16:23" ht="16.95" customHeight="1" x14ac:dyDescent="0.35">
      <c r="P1226" s="46">
        <v>13</v>
      </c>
      <c r="Q1226" s="65" t="s">
        <v>77</v>
      </c>
      <c r="R1226" s="55">
        <f>'Specs and Initial PMs'!D1094</f>
        <v>0</v>
      </c>
      <c r="S1226" s="5">
        <f t="shared" si="209"/>
        <v>0</v>
      </c>
      <c r="T1226" s="65"/>
      <c r="U1226" s="58" t="e">
        <f t="shared" si="202"/>
        <v>#DIV/0!</v>
      </c>
      <c r="V1226" s="58" t="e">
        <f t="shared" si="201"/>
        <v>#DIV/0!</v>
      </c>
      <c r="W1226" s="174"/>
    </row>
    <row r="1227" spans="16:23" ht="16.95" customHeight="1" x14ac:dyDescent="0.35">
      <c r="P1227" s="46">
        <v>13</v>
      </c>
      <c r="Q1227" s="65" t="s">
        <v>78</v>
      </c>
      <c r="R1227" s="55">
        <f>'Specs and Initial PMs'!D1095</f>
        <v>0</v>
      </c>
      <c r="S1227" s="5">
        <f t="shared" si="209"/>
        <v>0</v>
      </c>
      <c r="T1227" s="65"/>
      <c r="U1227" s="58" t="e">
        <f t="shared" si="202"/>
        <v>#DIV/0!</v>
      </c>
      <c r="V1227" s="58" t="e">
        <f t="shared" si="201"/>
        <v>#DIV/0!</v>
      </c>
      <c r="W1227" s="174"/>
    </row>
    <row r="1228" spans="16:23" ht="16.95" customHeight="1" x14ac:dyDescent="0.35">
      <c r="P1228" s="46">
        <v>13</v>
      </c>
      <c r="Q1228" s="65" t="s">
        <v>79</v>
      </c>
      <c r="R1228" s="55">
        <f>'Specs and Initial PMs'!D1096</f>
        <v>0</v>
      </c>
      <c r="S1228" s="5">
        <f t="shared" si="209"/>
        <v>0</v>
      </c>
      <c r="T1228" s="65"/>
      <c r="U1228" s="58" t="e">
        <f t="shared" si="202"/>
        <v>#DIV/0!</v>
      </c>
      <c r="V1228" s="58" t="e">
        <f t="shared" si="201"/>
        <v>#DIV/0!</v>
      </c>
      <c r="W1228" s="174"/>
    </row>
    <row r="1229" spans="16:23" ht="16.95" customHeight="1" x14ac:dyDescent="0.35">
      <c r="P1229" s="46">
        <v>13</v>
      </c>
      <c r="Q1229" s="65" t="s">
        <v>80</v>
      </c>
      <c r="R1229" s="55">
        <f>'Specs and Initial PMs'!D1097</f>
        <v>0</v>
      </c>
      <c r="S1229" s="5">
        <f t="shared" si="209"/>
        <v>0</v>
      </c>
      <c r="T1229" s="65"/>
      <c r="U1229" s="58" t="e">
        <f t="shared" si="202"/>
        <v>#DIV/0!</v>
      </c>
      <c r="V1229" s="58" t="e">
        <f t="shared" si="201"/>
        <v>#DIV/0!</v>
      </c>
      <c r="W1229" s="174"/>
    </row>
    <row r="1230" spans="16:23" ht="16.95" customHeight="1" x14ac:dyDescent="0.35">
      <c r="P1230" s="46">
        <v>13</v>
      </c>
      <c r="Q1230" s="65" t="s">
        <v>81</v>
      </c>
      <c r="R1230" s="55">
        <f>'Specs and Initial PMs'!D1098</f>
        <v>0</v>
      </c>
      <c r="S1230" s="5">
        <f t="shared" ref="S1230:S1237" si="210">IF(ISTEXT(K142),$F$5,IF(K142&gt;$F$5,$F$5,K142))</f>
        <v>0</v>
      </c>
      <c r="T1230" s="65"/>
      <c r="U1230" s="58" t="e">
        <f t="shared" si="202"/>
        <v>#DIV/0!</v>
      </c>
      <c r="V1230" s="58" t="e">
        <f t="shared" si="201"/>
        <v>#DIV/0!</v>
      </c>
      <c r="W1230" s="174"/>
    </row>
    <row r="1231" spans="16:23" ht="16.95" customHeight="1" x14ac:dyDescent="0.35">
      <c r="P1231" s="46">
        <v>13</v>
      </c>
      <c r="Q1231" s="65" t="s">
        <v>82</v>
      </c>
      <c r="R1231" s="55">
        <f>'Specs and Initial PMs'!D1099</f>
        <v>0</v>
      </c>
      <c r="S1231" s="5">
        <f t="shared" si="210"/>
        <v>0</v>
      </c>
      <c r="T1231" s="65"/>
      <c r="U1231" s="58" t="e">
        <f t="shared" si="202"/>
        <v>#DIV/0!</v>
      </c>
      <c r="V1231" s="58" t="e">
        <f t="shared" si="201"/>
        <v>#DIV/0!</v>
      </c>
      <c r="W1231" s="174"/>
    </row>
    <row r="1232" spans="16:23" ht="16.95" customHeight="1" x14ac:dyDescent="0.35">
      <c r="P1232" s="46">
        <v>13</v>
      </c>
      <c r="Q1232" s="65" t="s">
        <v>83</v>
      </c>
      <c r="R1232" s="55">
        <f>'Specs and Initial PMs'!D1100</f>
        <v>0</v>
      </c>
      <c r="S1232" s="5">
        <f t="shared" si="210"/>
        <v>0</v>
      </c>
      <c r="T1232" s="65"/>
      <c r="U1232" s="58" t="e">
        <f t="shared" si="202"/>
        <v>#DIV/0!</v>
      </c>
      <c r="V1232" s="58" t="e">
        <f t="shared" si="201"/>
        <v>#DIV/0!</v>
      </c>
      <c r="W1232" s="174"/>
    </row>
    <row r="1233" spans="16:23" ht="16.95" customHeight="1" x14ac:dyDescent="0.35">
      <c r="P1233" s="46">
        <v>13</v>
      </c>
      <c r="Q1233" s="65" t="s">
        <v>84</v>
      </c>
      <c r="R1233" s="55">
        <f>'Specs and Initial PMs'!D1101</f>
        <v>0</v>
      </c>
      <c r="S1233" s="5">
        <f t="shared" si="210"/>
        <v>0</v>
      </c>
      <c r="T1233" s="65"/>
      <c r="U1233" s="58" t="e">
        <f t="shared" si="202"/>
        <v>#DIV/0!</v>
      </c>
      <c r="V1233" s="58" t="e">
        <f t="shared" ref="V1233:V1253" si="211">IF(U1233&gt;2,"LT","CONFIRM")</f>
        <v>#DIV/0!</v>
      </c>
      <c r="W1233" s="174"/>
    </row>
    <row r="1234" spans="16:23" ht="16.95" customHeight="1" x14ac:dyDescent="0.35">
      <c r="P1234" s="46">
        <v>13</v>
      </c>
      <c r="Q1234" s="65" t="s">
        <v>85</v>
      </c>
      <c r="R1234" s="55">
        <f>'Specs and Initial PMs'!D1102</f>
        <v>0</v>
      </c>
      <c r="S1234" s="5">
        <f t="shared" si="210"/>
        <v>0</v>
      </c>
      <c r="T1234" s="65"/>
      <c r="U1234" s="58" t="e">
        <f t="shared" ref="U1234:U1253" si="212">S1234/$T$1160</f>
        <v>#DIV/0!</v>
      </c>
      <c r="V1234" s="58" t="e">
        <f t="shared" si="211"/>
        <v>#DIV/0!</v>
      </c>
      <c r="W1234" s="174"/>
    </row>
    <row r="1235" spans="16:23" ht="16.95" customHeight="1" x14ac:dyDescent="0.35">
      <c r="P1235" s="46">
        <v>13</v>
      </c>
      <c r="Q1235" s="65" t="s">
        <v>86</v>
      </c>
      <c r="R1235" s="55">
        <f>'Specs and Initial PMs'!D1103</f>
        <v>0</v>
      </c>
      <c r="S1235" s="5">
        <f t="shared" si="210"/>
        <v>0</v>
      </c>
      <c r="T1235" s="65"/>
      <c r="U1235" s="58" t="e">
        <f t="shared" si="212"/>
        <v>#DIV/0!</v>
      </c>
      <c r="V1235" s="58" t="e">
        <f t="shared" si="211"/>
        <v>#DIV/0!</v>
      </c>
      <c r="W1235" s="174"/>
    </row>
    <row r="1236" spans="16:23" ht="16.95" customHeight="1" x14ac:dyDescent="0.35">
      <c r="P1236" s="46">
        <v>13</v>
      </c>
      <c r="Q1236" s="65" t="s">
        <v>87</v>
      </c>
      <c r="R1236" s="55">
        <f>'Specs and Initial PMs'!D1104</f>
        <v>0</v>
      </c>
      <c r="S1236" s="5">
        <f t="shared" si="210"/>
        <v>0</v>
      </c>
      <c r="T1236" s="65"/>
      <c r="U1236" s="58" t="e">
        <f t="shared" si="212"/>
        <v>#DIV/0!</v>
      </c>
      <c r="V1236" s="58" t="e">
        <f t="shared" si="211"/>
        <v>#DIV/0!</v>
      </c>
      <c r="W1236" s="174"/>
    </row>
    <row r="1237" spans="16:23" ht="16.95" customHeight="1" x14ac:dyDescent="0.35">
      <c r="P1237" s="46">
        <v>13</v>
      </c>
      <c r="Q1237" s="65" t="s">
        <v>88</v>
      </c>
      <c r="R1237" s="55">
        <f>'Specs and Initial PMs'!D1105</f>
        <v>0</v>
      </c>
      <c r="S1237" s="5">
        <f t="shared" si="210"/>
        <v>0</v>
      </c>
      <c r="T1237" s="65"/>
      <c r="U1237" s="58" t="e">
        <f t="shared" si="212"/>
        <v>#DIV/0!</v>
      </c>
      <c r="V1237" s="58" t="e">
        <f t="shared" si="211"/>
        <v>#DIV/0!</v>
      </c>
      <c r="W1237" s="174"/>
    </row>
    <row r="1238" spans="16:23" ht="16.95" customHeight="1" x14ac:dyDescent="0.35">
      <c r="P1238" s="46">
        <v>13</v>
      </c>
      <c r="Q1238" s="65" t="s">
        <v>89</v>
      </c>
      <c r="R1238" s="55">
        <f>'Specs and Initial PMs'!D1106</f>
        <v>0</v>
      </c>
      <c r="S1238" s="5">
        <f t="shared" ref="S1238:S1245" si="213">IF(ISTEXT(L142),$F$5,IF(L142&gt;$F$5,$F$5,L142))</f>
        <v>0</v>
      </c>
      <c r="T1238" s="65"/>
      <c r="U1238" s="58" t="e">
        <f t="shared" si="212"/>
        <v>#DIV/0!</v>
      </c>
      <c r="V1238" s="58" t="e">
        <f t="shared" si="211"/>
        <v>#DIV/0!</v>
      </c>
      <c r="W1238" s="174"/>
    </row>
    <row r="1239" spans="16:23" ht="16.95" customHeight="1" x14ac:dyDescent="0.35">
      <c r="P1239" s="46">
        <v>13</v>
      </c>
      <c r="Q1239" s="65" t="s">
        <v>90</v>
      </c>
      <c r="R1239" s="55">
        <f>'Specs and Initial PMs'!D1107</f>
        <v>0</v>
      </c>
      <c r="S1239" s="5">
        <f t="shared" si="213"/>
        <v>0</v>
      </c>
      <c r="T1239" s="65"/>
      <c r="U1239" s="58" t="e">
        <f t="shared" si="212"/>
        <v>#DIV/0!</v>
      </c>
      <c r="V1239" s="58" t="e">
        <f t="shared" si="211"/>
        <v>#DIV/0!</v>
      </c>
      <c r="W1239" s="174"/>
    </row>
    <row r="1240" spans="16:23" ht="16.95" customHeight="1" x14ac:dyDescent="0.35">
      <c r="P1240" s="46">
        <v>13</v>
      </c>
      <c r="Q1240" s="65" t="s">
        <v>91</v>
      </c>
      <c r="R1240" s="55">
        <f>'Specs and Initial PMs'!D1108</f>
        <v>0</v>
      </c>
      <c r="S1240" s="5">
        <f t="shared" si="213"/>
        <v>0</v>
      </c>
      <c r="T1240" s="65"/>
      <c r="U1240" s="58" t="e">
        <f t="shared" si="212"/>
        <v>#DIV/0!</v>
      </c>
      <c r="V1240" s="58" t="e">
        <f t="shared" si="211"/>
        <v>#DIV/0!</v>
      </c>
      <c r="W1240" s="174"/>
    </row>
    <row r="1241" spans="16:23" ht="16.95" customHeight="1" x14ac:dyDescent="0.35">
      <c r="P1241" s="46">
        <v>13</v>
      </c>
      <c r="Q1241" s="65" t="s">
        <v>92</v>
      </c>
      <c r="R1241" s="55">
        <f>'Specs and Initial PMs'!D1109</f>
        <v>0</v>
      </c>
      <c r="S1241" s="5">
        <f t="shared" si="213"/>
        <v>0</v>
      </c>
      <c r="T1241" s="65"/>
      <c r="U1241" s="58" t="e">
        <f t="shared" si="212"/>
        <v>#DIV/0!</v>
      </c>
      <c r="V1241" s="58" t="e">
        <f t="shared" si="211"/>
        <v>#DIV/0!</v>
      </c>
      <c r="W1241" s="174"/>
    </row>
    <row r="1242" spans="16:23" ht="16.95" customHeight="1" x14ac:dyDescent="0.35">
      <c r="P1242" s="46">
        <v>13</v>
      </c>
      <c r="Q1242" s="65" t="s">
        <v>93</v>
      </c>
      <c r="R1242" s="55">
        <f>'Specs and Initial PMs'!D1110</f>
        <v>0</v>
      </c>
      <c r="S1242" s="5">
        <f t="shared" si="213"/>
        <v>0</v>
      </c>
      <c r="T1242" s="65"/>
      <c r="U1242" s="58" t="e">
        <f t="shared" si="212"/>
        <v>#DIV/0!</v>
      </c>
      <c r="V1242" s="58" t="e">
        <f t="shared" si="211"/>
        <v>#DIV/0!</v>
      </c>
      <c r="W1242" s="174"/>
    </row>
    <row r="1243" spans="16:23" ht="16.95" customHeight="1" x14ac:dyDescent="0.35">
      <c r="P1243" s="46">
        <v>13</v>
      </c>
      <c r="Q1243" s="65" t="s">
        <v>94</v>
      </c>
      <c r="R1243" s="55">
        <f>'Specs and Initial PMs'!D1111</f>
        <v>0</v>
      </c>
      <c r="S1243" s="5">
        <f t="shared" si="213"/>
        <v>0</v>
      </c>
      <c r="T1243" s="65"/>
      <c r="U1243" s="58" t="e">
        <f t="shared" si="212"/>
        <v>#DIV/0!</v>
      </c>
      <c r="V1243" s="58" t="e">
        <f t="shared" si="211"/>
        <v>#DIV/0!</v>
      </c>
      <c r="W1243" s="174"/>
    </row>
    <row r="1244" spans="16:23" ht="16.95" customHeight="1" x14ac:dyDescent="0.35">
      <c r="P1244" s="46">
        <v>13</v>
      </c>
      <c r="Q1244" s="65" t="s">
        <v>95</v>
      </c>
      <c r="R1244" s="55">
        <f>'Specs and Initial PMs'!D1112</f>
        <v>0</v>
      </c>
      <c r="S1244" s="5">
        <f t="shared" si="213"/>
        <v>0</v>
      </c>
      <c r="T1244" s="65"/>
      <c r="U1244" s="58" t="e">
        <f t="shared" si="212"/>
        <v>#DIV/0!</v>
      </c>
      <c r="V1244" s="58" t="e">
        <f t="shared" si="211"/>
        <v>#DIV/0!</v>
      </c>
      <c r="W1244" s="174"/>
    </row>
    <row r="1245" spans="16:23" ht="16.95" customHeight="1" x14ac:dyDescent="0.35">
      <c r="P1245" s="46">
        <v>13</v>
      </c>
      <c r="Q1245" s="65" t="s">
        <v>96</v>
      </c>
      <c r="R1245" s="55">
        <f>'Specs and Initial PMs'!D1113</f>
        <v>0</v>
      </c>
      <c r="S1245" s="5">
        <f t="shared" si="213"/>
        <v>0</v>
      </c>
      <c r="T1245" s="65"/>
      <c r="U1245" s="58" t="e">
        <f t="shared" si="212"/>
        <v>#DIV/0!</v>
      </c>
      <c r="V1245" s="58" t="e">
        <f t="shared" si="211"/>
        <v>#DIV/0!</v>
      </c>
      <c r="W1245" s="174"/>
    </row>
    <row r="1246" spans="16:23" ht="16.95" customHeight="1" x14ac:dyDescent="0.35">
      <c r="P1246" s="46">
        <v>13</v>
      </c>
      <c r="Q1246" s="65" t="s">
        <v>97</v>
      </c>
      <c r="R1246" s="55">
        <f>'Specs and Initial PMs'!D1114</f>
        <v>0</v>
      </c>
      <c r="S1246" s="5">
        <f t="shared" ref="S1246:S1253" si="214">IF(ISTEXT(M142),$F$5,IF(M142&gt;$F$5,$F$5,M142))</f>
        <v>0</v>
      </c>
      <c r="T1246" s="65"/>
      <c r="U1246" s="58" t="e">
        <f t="shared" si="212"/>
        <v>#DIV/0!</v>
      </c>
      <c r="V1246" s="58" t="e">
        <f t="shared" si="211"/>
        <v>#DIV/0!</v>
      </c>
      <c r="W1246" s="174"/>
    </row>
    <row r="1247" spans="16:23" ht="16.95" customHeight="1" x14ac:dyDescent="0.35">
      <c r="P1247" s="46">
        <v>13</v>
      </c>
      <c r="Q1247" s="65" t="s">
        <v>98</v>
      </c>
      <c r="R1247" s="55">
        <f>'Specs and Initial PMs'!D1115</f>
        <v>0</v>
      </c>
      <c r="S1247" s="5">
        <f t="shared" si="214"/>
        <v>0</v>
      </c>
      <c r="T1247" s="65"/>
      <c r="U1247" s="58" t="e">
        <f t="shared" si="212"/>
        <v>#DIV/0!</v>
      </c>
      <c r="V1247" s="58" t="e">
        <f t="shared" si="211"/>
        <v>#DIV/0!</v>
      </c>
      <c r="W1247" s="174"/>
    </row>
    <row r="1248" spans="16:23" ht="16.95" customHeight="1" x14ac:dyDescent="0.35">
      <c r="P1248" s="46">
        <v>13</v>
      </c>
      <c r="Q1248" s="65" t="s">
        <v>99</v>
      </c>
      <c r="R1248" s="55">
        <f>'Specs and Initial PMs'!D1116</f>
        <v>0</v>
      </c>
      <c r="S1248" s="5">
        <f t="shared" si="214"/>
        <v>0</v>
      </c>
      <c r="T1248" s="65"/>
      <c r="U1248" s="58" t="e">
        <f t="shared" si="212"/>
        <v>#DIV/0!</v>
      </c>
      <c r="V1248" s="58" t="e">
        <f t="shared" si="211"/>
        <v>#DIV/0!</v>
      </c>
      <c r="W1248" s="174"/>
    </row>
    <row r="1249" spans="16:23" ht="16.95" customHeight="1" x14ac:dyDescent="0.35">
      <c r="P1249" s="46">
        <v>13</v>
      </c>
      <c r="Q1249" s="65" t="s">
        <v>100</v>
      </c>
      <c r="R1249" s="55">
        <f>'Specs and Initial PMs'!D1117</f>
        <v>0</v>
      </c>
      <c r="S1249" s="5">
        <f t="shared" si="214"/>
        <v>0</v>
      </c>
      <c r="T1249" s="65"/>
      <c r="U1249" s="58" t="e">
        <f t="shared" si="212"/>
        <v>#DIV/0!</v>
      </c>
      <c r="V1249" s="58" t="e">
        <f t="shared" si="211"/>
        <v>#DIV/0!</v>
      </c>
      <c r="W1249" s="174"/>
    </row>
    <row r="1250" spans="16:23" ht="16.95" customHeight="1" x14ac:dyDescent="0.35">
      <c r="P1250" s="46">
        <v>13</v>
      </c>
      <c r="Q1250" s="65" t="s">
        <v>101</v>
      </c>
      <c r="R1250" s="55">
        <f>'Specs and Initial PMs'!D1118</f>
        <v>0</v>
      </c>
      <c r="S1250" s="5">
        <f t="shared" si="214"/>
        <v>0</v>
      </c>
      <c r="T1250" s="65"/>
      <c r="U1250" s="58" t="e">
        <f t="shared" si="212"/>
        <v>#DIV/0!</v>
      </c>
      <c r="V1250" s="58" t="e">
        <f t="shared" si="211"/>
        <v>#DIV/0!</v>
      </c>
      <c r="W1250" s="174"/>
    </row>
    <row r="1251" spans="16:23" ht="16.95" customHeight="1" x14ac:dyDescent="0.35">
      <c r="P1251" s="46">
        <v>13</v>
      </c>
      <c r="Q1251" s="65" t="s">
        <v>102</v>
      </c>
      <c r="R1251" s="55">
        <f>'Specs and Initial PMs'!D1119</f>
        <v>0</v>
      </c>
      <c r="S1251" s="5">
        <f t="shared" si="214"/>
        <v>0</v>
      </c>
      <c r="T1251" s="65"/>
      <c r="U1251" s="58" t="e">
        <f t="shared" si="212"/>
        <v>#DIV/0!</v>
      </c>
      <c r="V1251" s="58" t="e">
        <f t="shared" si="211"/>
        <v>#DIV/0!</v>
      </c>
      <c r="W1251" s="174"/>
    </row>
    <row r="1252" spans="16:23" ht="16.95" customHeight="1" x14ac:dyDescent="0.35">
      <c r="P1252" s="46">
        <v>13</v>
      </c>
      <c r="Q1252" s="65" t="s">
        <v>103</v>
      </c>
      <c r="R1252" s="55">
        <f>'Specs and Initial PMs'!D1120</f>
        <v>0</v>
      </c>
      <c r="S1252" s="5">
        <f t="shared" si="214"/>
        <v>0</v>
      </c>
      <c r="T1252" s="65"/>
      <c r="U1252" s="58" t="e">
        <f t="shared" si="212"/>
        <v>#DIV/0!</v>
      </c>
      <c r="V1252" s="58" t="e">
        <f t="shared" si="211"/>
        <v>#DIV/0!</v>
      </c>
      <c r="W1252" s="174"/>
    </row>
    <row r="1253" spans="16:23" ht="16.95" customHeight="1" x14ac:dyDescent="0.35">
      <c r="P1253" s="46">
        <v>13</v>
      </c>
      <c r="Q1253" s="65" t="s">
        <v>104</v>
      </c>
      <c r="R1253" s="55">
        <f>'Specs and Initial PMs'!D1121</f>
        <v>0</v>
      </c>
      <c r="S1253" s="5">
        <f t="shared" si="214"/>
        <v>0</v>
      </c>
      <c r="U1253" s="58" t="e">
        <f t="shared" si="212"/>
        <v>#DIV/0!</v>
      </c>
      <c r="V1253" s="58" t="e">
        <f t="shared" si="211"/>
        <v>#DIV/0!</v>
      </c>
      <c r="W1253" s="174"/>
    </row>
    <row r="1254" spans="16:23" ht="16.95" customHeight="1" x14ac:dyDescent="0.35">
      <c r="W1254" s="44"/>
    </row>
  </sheetData>
  <sheetProtection algorithmName="SHA-256" hashValue="IO8WXP3+r2HG3B2FGVzqPWCrXRRQy3O7rC80qOAkPIc=" saltValue="/OcIA9SAH6KuxvXXQZoXjw==" spinCount="100000" sheet="1" autoFilter="0"/>
  <autoFilter ref="P5:V1253"/>
  <dataConsolidate>
    <dataRefs count="1">
      <dataRef ref="W1:W65536" sheet="Initial Results"/>
    </dataRefs>
  </dataConsolidate>
  <mergeCells count="61">
    <mergeCell ref="P1:W2"/>
    <mergeCell ref="D20:E20"/>
    <mergeCell ref="F20:H20"/>
    <mergeCell ref="I20:J20"/>
    <mergeCell ref="A1:M1"/>
    <mergeCell ref="D9:E9"/>
    <mergeCell ref="F9:H9"/>
    <mergeCell ref="I9:J9"/>
    <mergeCell ref="K9:M9"/>
    <mergeCell ref="B5:E5"/>
    <mergeCell ref="D42:E42"/>
    <mergeCell ref="D53:E53"/>
    <mergeCell ref="B3:B4"/>
    <mergeCell ref="D3:M4"/>
    <mergeCell ref="C3:C4"/>
    <mergeCell ref="F75:H75"/>
    <mergeCell ref="I75:J75"/>
    <mergeCell ref="F42:H42"/>
    <mergeCell ref="I42:J42"/>
    <mergeCell ref="K42:M42"/>
    <mergeCell ref="D141:E141"/>
    <mergeCell ref="F141:H141"/>
    <mergeCell ref="I141:J141"/>
    <mergeCell ref="K141:M141"/>
    <mergeCell ref="I64:J64"/>
    <mergeCell ref="D108:E108"/>
    <mergeCell ref="D130:E130"/>
    <mergeCell ref="F130:H130"/>
    <mergeCell ref="I130:J130"/>
    <mergeCell ref="F119:H119"/>
    <mergeCell ref="I119:J119"/>
    <mergeCell ref="D119:E119"/>
    <mergeCell ref="D97:E97"/>
    <mergeCell ref="F97:H97"/>
    <mergeCell ref="I97:J97"/>
    <mergeCell ref="F108:H108"/>
    <mergeCell ref="AC5:AG5"/>
    <mergeCell ref="AC7:AC8"/>
    <mergeCell ref="AC9:AC10"/>
    <mergeCell ref="K75:M75"/>
    <mergeCell ref="D86:E86"/>
    <mergeCell ref="F86:H86"/>
    <mergeCell ref="I86:J86"/>
    <mergeCell ref="D31:E31"/>
    <mergeCell ref="F31:H31"/>
    <mergeCell ref="K20:M20"/>
    <mergeCell ref="D75:E75"/>
    <mergeCell ref="F53:H53"/>
    <mergeCell ref="I53:J53"/>
    <mergeCell ref="K53:M53"/>
    <mergeCell ref="D64:E64"/>
    <mergeCell ref="F64:H64"/>
    <mergeCell ref="I108:J108"/>
    <mergeCell ref="I31:J31"/>
    <mergeCell ref="K130:M130"/>
    <mergeCell ref="K86:M86"/>
    <mergeCell ref="K108:M108"/>
    <mergeCell ref="K119:M119"/>
    <mergeCell ref="K97:M97"/>
    <mergeCell ref="K31:M31"/>
    <mergeCell ref="K64:M64"/>
  </mergeCells>
  <conditionalFormatting sqref="V17:V101 V113:V197 W211 V209:V293 V305:V389 V401:V485 V497:V581">
    <cfRule type="containsText" dxfId="65" priority="53" stopIfTrue="1" operator="containsText" text="CONFIRM">
      <formula>NOT(ISERROR(SEARCH("CONFIRM",V17)))</formula>
    </cfRule>
  </conditionalFormatting>
  <conditionalFormatting sqref="V6:V16 V102:V112 V198:V208 V294:V304 V390:V400 V486:V496">
    <cfRule type="containsText" dxfId="64" priority="51" stopIfTrue="1" operator="containsText" text="INVALID OD">
      <formula>NOT(ISERROR(SEARCH("INVALID OD",V6)))</formula>
    </cfRule>
  </conditionalFormatting>
  <conditionalFormatting sqref="U17:U101 U113:U197 U209:U293 U305:U389 U401:U485 U497:U581">
    <cfRule type="cellIs" dxfId="63" priority="50" stopIfTrue="1" operator="lessThan">
      <formula>2</formula>
    </cfRule>
  </conditionalFormatting>
  <conditionalFormatting sqref="U1169:U1253">
    <cfRule type="cellIs" dxfId="62" priority="29" stopIfTrue="1" operator="lessThan">
      <formula>2</formula>
    </cfRule>
  </conditionalFormatting>
  <conditionalFormatting sqref="V593:V677">
    <cfRule type="containsText" dxfId="61" priority="49" stopIfTrue="1" operator="containsText" text="CONFIRM">
      <formula>NOT(ISERROR(SEARCH("CONFIRM",V593)))</formula>
    </cfRule>
  </conditionalFormatting>
  <conditionalFormatting sqref="U593:U677">
    <cfRule type="cellIs" dxfId="60" priority="47" stopIfTrue="1" operator="lessThan">
      <formula>2</formula>
    </cfRule>
  </conditionalFormatting>
  <conditionalFormatting sqref="V689:V773">
    <cfRule type="containsText" dxfId="59" priority="46" stopIfTrue="1" operator="containsText" text="CONFIRM">
      <formula>NOT(ISERROR(SEARCH("CONFIRM",V689)))</formula>
    </cfRule>
  </conditionalFormatting>
  <conditionalFormatting sqref="U689:U773">
    <cfRule type="cellIs" dxfId="58" priority="44" stopIfTrue="1" operator="lessThan">
      <formula>2</formula>
    </cfRule>
  </conditionalFormatting>
  <conditionalFormatting sqref="V785:V869">
    <cfRule type="containsText" dxfId="57" priority="43" stopIfTrue="1" operator="containsText" text="CONFIRM">
      <formula>NOT(ISERROR(SEARCH("CONFIRM",V785)))</formula>
    </cfRule>
  </conditionalFormatting>
  <conditionalFormatting sqref="U785:U869">
    <cfRule type="cellIs" dxfId="56" priority="41" stopIfTrue="1" operator="lessThan">
      <formula>2</formula>
    </cfRule>
  </conditionalFormatting>
  <conditionalFormatting sqref="V881:V965">
    <cfRule type="containsText" dxfId="55" priority="40" stopIfTrue="1" operator="containsText" text="CONFIRM">
      <formula>NOT(ISERROR(SEARCH("CONFIRM",V881)))</formula>
    </cfRule>
  </conditionalFormatting>
  <conditionalFormatting sqref="U881:U965">
    <cfRule type="cellIs" dxfId="54" priority="38" stopIfTrue="1" operator="lessThan">
      <formula>2</formula>
    </cfRule>
  </conditionalFormatting>
  <conditionalFormatting sqref="V977:V1061">
    <cfRule type="containsText" dxfId="53" priority="37" stopIfTrue="1" operator="containsText" text="CONFIRM">
      <formula>NOT(ISERROR(SEARCH("CONFIRM",V977)))</formula>
    </cfRule>
  </conditionalFormatting>
  <conditionalFormatting sqref="U977:U1061">
    <cfRule type="cellIs" dxfId="52" priority="35" stopIfTrue="1" operator="lessThan">
      <formula>2</formula>
    </cfRule>
  </conditionalFormatting>
  <conditionalFormatting sqref="V1073:V1157">
    <cfRule type="containsText" dxfId="51" priority="34" stopIfTrue="1" operator="containsText" text="CONFIRM">
      <formula>NOT(ISERROR(SEARCH("CONFIRM",V1073)))</formula>
    </cfRule>
  </conditionalFormatting>
  <conditionalFormatting sqref="U1073:U1157">
    <cfRule type="cellIs" dxfId="50" priority="32" stopIfTrue="1" operator="lessThan">
      <formula>2</formula>
    </cfRule>
  </conditionalFormatting>
  <conditionalFormatting sqref="V1169:V1253">
    <cfRule type="containsText" dxfId="49" priority="31" stopIfTrue="1" operator="containsText" text="CONFIRM">
      <formula>NOT(ISERROR(SEARCH("CONFIRM",V1169)))</formula>
    </cfRule>
  </conditionalFormatting>
  <conditionalFormatting sqref="V582:V592">
    <cfRule type="containsText" dxfId="48" priority="7" stopIfTrue="1" operator="containsText" text="INVALID OD">
      <formula>NOT(ISERROR(SEARCH("INVALID OD",V582)))</formula>
    </cfRule>
  </conditionalFormatting>
  <conditionalFormatting sqref="V678:V688">
    <cfRule type="containsText" dxfId="47" priority="6" stopIfTrue="1" operator="containsText" text="INVALID OD">
      <formula>NOT(ISERROR(SEARCH("INVALID OD",V678)))</formula>
    </cfRule>
  </conditionalFormatting>
  <conditionalFormatting sqref="V774:V784">
    <cfRule type="containsText" dxfId="46" priority="5" stopIfTrue="1" operator="containsText" text="INVALID OD">
      <formula>NOT(ISERROR(SEARCH("INVALID OD",V774)))</formula>
    </cfRule>
  </conditionalFormatting>
  <conditionalFormatting sqref="V870:V880">
    <cfRule type="containsText" dxfId="45" priority="4" stopIfTrue="1" operator="containsText" text="INVALID OD">
      <formula>NOT(ISERROR(SEARCH("INVALID OD",V870)))</formula>
    </cfRule>
  </conditionalFormatting>
  <conditionalFormatting sqref="V966:V976">
    <cfRule type="containsText" dxfId="44" priority="3" stopIfTrue="1" operator="containsText" text="INVALID OD">
      <formula>NOT(ISERROR(SEARCH("INVALID OD",V966)))</formula>
    </cfRule>
  </conditionalFormatting>
  <conditionalFormatting sqref="V1062:V1072">
    <cfRule type="containsText" dxfId="43" priority="2" stopIfTrue="1" operator="containsText" text="INVALID OD">
      <formula>NOT(ISERROR(SEARCH("INVALID OD",V1062)))</formula>
    </cfRule>
  </conditionalFormatting>
  <conditionalFormatting sqref="V1158:V1168">
    <cfRule type="containsText" dxfId="42" priority="1" stopIfTrue="1" operator="containsText" text="INVALID OD">
      <formula>NOT(ISERROR(SEARCH("INVALID OD",V1158)))</formula>
    </cfRule>
  </conditionalFormatting>
  <printOptions gridLines="1"/>
  <pageMargins left="0.69" right="0.52" top="1" bottom="1" header="0.5" footer="0.5"/>
  <pageSetup scale="80" orientation="portrait" horizontalDpi="4294967292" r:id="rId1"/>
  <headerFooter alignWithMargins="0"/>
  <ignoredErrors>
    <ignoredError sqref="U209:U294 U296 U305 U306:U389 U401 U402:U485 U398 U39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436"/>
  <sheetViews>
    <sheetView zoomScale="70" zoomScaleNormal="70" workbookViewId="0">
      <selection sqref="A1:R2"/>
    </sheetView>
  </sheetViews>
  <sheetFormatPr defaultColWidth="9.07421875" defaultRowHeight="18.75" customHeight="1" x14ac:dyDescent="0.3"/>
  <cols>
    <col min="1" max="1" width="9.07421875" style="17"/>
    <col min="2" max="2" width="11.53515625" style="17" bestFit="1" customWidth="1"/>
    <col min="3" max="3" width="19" style="17" customWidth="1"/>
    <col min="4" max="4" width="10.3046875" style="6" customWidth="1"/>
    <col min="5" max="5" width="8.84375" style="6" customWidth="1"/>
    <col min="6" max="6" width="16.07421875" style="6" customWidth="1"/>
    <col min="7" max="7" width="15.69140625" style="6" customWidth="1"/>
    <col min="8" max="17" width="13.84375" style="6" customWidth="1"/>
    <col min="18" max="18" width="6.07421875" style="6" customWidth="1"/>
    <col min="19" max="16384" width="9.07421875" style="6"/>
  </cols>
  <sheetData>
    <row r="1" spans="1:18" ht="18.75" customHeight="1" x14ac:dyDescent="0.3">
      <c r="A1" s="393" t="s">
        <v>404</v>
      </c>
      <c r="B1" s="393"/>
      <c r="C1" s="393"/>
      <c r="D1" s="393"/>
      <c r="E1" s="393"/>
      <c r="F1" s="393"/>
      <c r="G1" s="393"/>
      <c r="H1" s="393"/>
      <c r="I1" s="393"/>
      <c r="J1" s="393"/>
      <c r="K1" s="393"/>
      <c r="L1" s="393"/>
      <c r="M1" s="393"/>
      <c r="N1" s="393"/>
      <c r="O1" s="393"/>
      <c r="P1" s="393"/>
      <c r="Q1" s="393"/>
      <c r="R1" s="393"/>
    </row>
    <row r="2" spans="1:18" ht="18.75" customHeight="1" thickBot="1" x14ac:dyDescent="0.35">
      <c r="A2" s="394"/>
      <c r="B2" s="394"/>
      <c r="C2" s="394"/>
      <c r="D2" s="394"/>
      <c r="E2" s="394"/>
      <c r="F2" s="394"/>
      <c r="G2" s="394"/>
      <c r="H2" s="394"/>
      <c r="I2" s="394"/>
      <c r="J2" s="394"/>
      <c r="K2" s="394"/>
      <c r="L2" s="394"/>
      <c r="M2" s="394"/>
      <c r="N2" s="394"/>
      <c r="O2" s="394"/>
      <c r="P2" s="394"/>
      <c r="Q2" s="394"/>
      <c r="R2" s="394"/>
    </row>
    <row r="3" spans="1:18" ht="18.75" customHeight="1" x14ac:dyDescent="0.3">
      <c r="A3" s="404" t="s">
        <v>389</v>
      </c>
      <c r="B3" s="405"/>
      <c r="C3" s="406"/>
      <c r="D3" s="406"/>
      <c r="E3" s="406"/>
      <c r="F3" s="406"/>
      <c r="G3" s="406"/>
      <c r="H3" s="406"/>
      <c r="I3" s="406"/>
      <c r="J3" s="406"/>
      <c r="K3" s="406"/>
      <c r="L3" s="406"/>
      <c r="M3" s="406"/>
      <c r="N3" s="406"/>
      <c r="O3" s="406"/>
      <c r="P3" s="406"/>
      <c r="Q3" s="406"/>
      <c r="R3" s="407"/>
    </row>
    <row r="4" spans="1:18" ht="18.75" customHeight="1" x14ac:dyDescent="0.3">
      <c r="A4" s="408"/>
      <c r="B4" s="409"/>
      <c r="C4" s="409"/>
      <c r="D4" s="409"/>
      <c r="E4" s="409"/>
      <c r="F4" s="409"/>
      <c r="G4" s="409"/>
      <c r="H4" s="409"/>
      <c r="I4" s="409"/>
      <c r="J4" s="409"/>
      <c r="K4" s="409"/>
      <c r="L4" s="409"/>
      <c r="M4" s="409"/>
      <c r="N4" s="409"/>
      <c r="O4" s="409"/>
      <c r="P4" s="409"/>
      <c r="Q4" s="409"/>
      <c r="R4" s="410"/>
    </row>
    <row r="5" spans="1:18" ht="18.75" customHeight="1" x14ac:dyDescent="0.3">
      <c r="A5" s="408"/>
      <c r="B5" s="409"/>
      <c r="C5" s="409"/>
      <c r="D5" s="409"/>
      <c r="E5" s="409"/>
      <c r="F5" s="409"/>
      <c r="G5" s="409"/>
      <c r="H5" s="409"/>
      <c r="I5" s="409"/>
      <c r="J5" s="409"/>
      <c r="K5" s="409"/>
      <c r="L5" s="409"/>
      <c r="M5" s="409"/>
      <c r="N5" s="409"/>
      <c r="O5" s="409"/>
      <c r="P5" s="409"/>
      <c r="Q5" s="409"/>
      <c r="R5" s="410"/>
    </row>
    <row r="6" spans="1:18" ht="18.75" customHeight="1" x14ac:dyDescent="0.3">
      <c r="A6" s="408"/>
      <c r="B6" s="409"/>
      <c r="C6" s="409"/>
      <c r="D6" s="409"/>
      <c r="E6" s="409"/>
      <c r="F6" s="409"/>
      <c r="G6" s="409"/>
      <c r="H6" s="409"/>
      <c r="I6" s="409"/>
      <c r="J6" s="409"/>
      <c r="K6" s="409"/>
      <c r="L6" s="409"/>
      <c r="M6" s="409"/>
      <c r="N6" s="409"/>
      <c r="O6" s="409"/>
      <c r="P6" s="409"/>
      <c r="Q6" s="409"/>
      <c r="R6" s="410"/>
    </row>
    <row r="7" spans="1:18" ht="18.75" customHeight="1" x14ac:dyDescent="0.3">
      <c r="A7" s="408"/>
      <c r="B7" s="409"/>
      <c r="C7" s="409"/>
      <c r="D7" s="409"/>
      <c r="E7" s="409"/>
      <c r="F7" s="409"/>
      <c r="G7" s="409"/>
      <c r="H7" s="409"/>
      <c r="I7" s="409"/>
      <c r="J7" s="409"/>
      <c r="K7" s="409"/>
      <c r="L7" s="409"/>
      <c r="M7" s="409"/>
      <c r="N7" s="409"/>
      <c r="O7" s="409"/>
      <c r="P7" s="409"/>
      <c r="Q7" s="409"/>
      <c r="R7" s="410"/>
    </row>
    <row r="8" spans="1:18" ht="18.75" customHeight="1" x14ac:dyDescent="0.3">
      <c r="A8" s="408"/>
      <c r="B8" s="409"/>
      <c r="C8" s="409"/>
      <c r="D8" s="409"/>
      <c r="E8" s="409"/>
      <c r="F8" s="409"/>
      <c r="G8" s="409"/>
      <c r="H8" s="409"/>
      <c r="I8" s="409"/>
      <c r="J8" s="409"/>
      <c r="K8" s="409"/>
      <c r="L8" s="409"/>
      <c r="M8" s="409"/>
      <c r="N8" s="409"/>
      <c r="O8" s="409"/>
      <c r="P8" s="409"/>
      <c r="Q8" s="409"/>
      <c r="R8" s="410"/>
    </row>
    <row r="9" spans="1:18" ht="18.75" customHeight="1" x14ac:dyDescent="0.3">
      <c r="A9" s="408"/>
      <c r="B9" s="409"/>
      <c r="C9" s="409"/>
      <c r="D9" s="409"/>
      <c r="E9" s="409"/>
      <c r="F9" s="409"/>
      <c r="G9" s="409"/>
      <c r="H9" s="409"/>
      <c r="I9" s="409"/>
      <c r="J9" s="409"/>
      <c r="K9" s="409"/>
      <c r="L9" s="409"/>
      <c r="M9" s="409"/>
      <c r="N9" s="409"/>
      <c r="O9" s="409"/>
      <c r="P9" s="409"/>
      <c r="Q9" s="409"/>
      <c r="R9" s="410"/>
    </row>
    <row r="10" spans="1:18" ht="18.75" customHeight="1" x14ac:dyDescent="0.3">
      <c r="A10" s="408"/>
      <c r="B10" s="409"/>
      <c r="C10" s="409"/>
      <c r="D10" s="409"/>
      <c r="E10" s="409"/>
      <c r="F10" s="409"/>
      <c r="G10" s="409"/>
      <c r="H10" s="409"/>
      <c r="I10" s="409"/>
      <c r="J10" s="409"/>
      <c r="K10" s="409"/>
      <c r="L10" s="409"/>
      <c r="M10" s="409"/>
      <c r="N10" s="409"/>
      <c r="O10" s="409"/>
      <c r="P10" s="409"/>
      <c r="Q10" s="409"/>
      <c r="R10" s="410"/>
    </row>
    <row r="11" spans="1:18" ht="18.75" customHeight="1" x14ac:dyDescent="0.3">
      <c r="A11" s="408"/>
      <c r="B11" s="409"/>
      <c r="C11" s="409"/>
      <c r="D11" s="409"/>
      <c r="E11" s="409"/>
      <c r="F11" s="409"/>
      <c r="G11" s="409"/>
      <c r="H11" s="409"/>
      <c r="I11" s="409"/>
      <c r="J11" s="409"/>
      <c r="K11" s="409"/>
      <c r="L11" s="409"/>
      <c r="M11" s="409"/>
      <c r="N11" s="409"/>
      <c r="O11" s="409"/>
      <c r="P11" s="409"/>
      <c r="Q11" s="409"/>
      <c r="R11" s="410"/>
    </row>
    <row r="12" spans="1:18" ht="7.5" customHeight="1" thickBot="1" x14ac:dyDescent="0.35">
      <c r="A12" s="411"/>
      <c r="B12" s="412"/>
      <c r="C12" s="412"/>
      <c r="D12" s="412"/>
      <c r="E12" s="412"/>
      <c r="F12" s="412"/>
      <c r="G12" s="412"/>
      <c r="H12" s="412"/>
      <c r="I12" s="412"/>
      <c r="J12" s="412"/>
      <c r="K12" s="412"/>
      <c r="L12" s="412"/>
      <c r="M12" s="412"/>
      <c r="N12" s="412"/>
      <c r="O12" s="412"/>
      <c r="P12" s="412"/>
      <c r="Q12" s="412"/>
      <c r="R12" s="413"/>
    </row>
    <row r="13" spans="1:18" ht="45" customHeight="1" x14ac:dyDescent="0.4">
      <c r="A13" s="40"/>
      <c r="B13" s="40"/>
      <c r="C13" s="178"/>
      <c r="D13" s="40"/>
      <c r="E13" s="41" t="s">
        <v>132</v>
      </c>
      <c r="F13" s="40"/>
      <c r="G13" s="40"/>
      <c r="H13" s="40"/>
      <c r="I13" s="40"/>
      <c r="J13" s="40"/>
      <c r="K13" s="40"/>
      <c r="L13" s="40"/>
      <c r="M13" s="40"/>
      <c r="N13" s="40"/>
      <c r="O13" s="40"/>
      <c r="P13" s="40"/>
      <c r="Q13" s="40"/>
      <c r="R13" s="40"/>
    </row>
    <row r="14" spans="1:18" ht="18.75" customHeight="1" thickBot="1" x14ac:dyDescent="0.35">
      <c r="A14" s="39"/>
      <c r="B14" s="39"/>
      <c r="C14" s="39"/>
    </row>
    <row r="15" spans="1:18" ht="18.75" customHeight="1" x14ac:dyDescent="0.3">
      <c r="A15" s="320" t="s">
        <v>107</v>
      </c>
      <c r="B15" s="414" t="s">
        <v>135</v>
      </c>
      <c r="C15" s="356" t="s">
        <v>147</v>
      </c>
      <c r="E15" s="395" t="s">
        <v>406</v>
      </c>
      <c r="F15" s="396"/>
      <c r="G15" s="396"/>
      <c r="H15" s="396"/>
      <c r="I15" s="396"/>
      <c r="J15" s="396"/>
      <c r="K15" s="396"/>
      <c r="L15" s="396"/>
      <c r="M15" s="396"/>
      <c r="N15" s="396"/>
      <c r="O15" s="396"/>
      <c r="P15" s="396"/>
      <c r="Q15" s="396"/>
      <c r="R15" s="397"/>
    </row>
    <row r="16" spans="1:18" ht="18.75" customHeight="1" thickBot="1" x14ac:dyDescent="0.45">
      <c r="A16" s="321"/>
      <c r="B16" s="357"/>
      <c r="C16" s="357"/>
      <c r="D16" s="13"/>
      <c r="E16" s="398"/>
      <c r="F16" s="399"/>
      <c r="G16" s="399"/>
      <c r="H16" s="399"/>
      <c r="I16" s="399"/>
      <c r="J16" s="399"/>
      <c r="K16" s="399"/>
      <c r="L16" s="399"/>
      <c r="M16" s="399"/>
      <c r="N16" s="399"/>
      <c r="O16" s="399"/>
      <c r="P16" s="399"/>
      <c r="Q16" s="399"/>
      <c r="R16" s="400"/>
    </row>
    <row r="17" spans="1:18" ht="18.75" customHeight="1" x14ac:dyDescent="0.35">
      <c r="A17" s="43">
        <v>1</v>
      </c>
      <c r="B17" s="155">
        <v>1</v>
      </c>
      <c r="C17" s="182"/>
      <c r="D17" s="77"/>
      <c r="E17" s="332" t="s">
        <v>403</v>
      </c>
      <c r="F17" s="333"/>
      <c r="G17" s="304"/>
      <c r="H17" s="336" t="s">
        <v>105</v>
      </c>
      <c r="I17" s="340"/>
      <c r="J17" s="341"/>
      <c r="K17" s="336" t="s">
        <v>300</v>
      </c>
      <c r="L17" s="340"/>
      <c r="M17" s="340"/>
      <c r="N17" s="341"/>
      <c r="O17" s="163" t="s">
        <v>301</v>
      </c>
      <c r="P17" s="360"/>
      <c r="Q17" s="360"/>
      <c r="R17" s="361"/>
    </row>
    <row r="18" spans="1:18" ht="18.75" customHeight="1" thickBot="1" x14ac:dyDescent="0.4">
      <c r="A18" s="42">
        <v>2</v>
      </c>
      <c r="B18" s="155">
        <v>1</v>
      </c>
      <c r="C18" s="182"/>
      <c r="D18" s="10"/>
      <c r="E18" s="334"/>
      <c r="F18" s="335"/>
      <c r="G18" s="305"/>
      <c r="H18" s="337"/>
      <c r="I18" s="342"/>
      <c r="J18" s="343"/>
      <c r="K18" s="337"/>
      <c r="L18" s="342"/>
      <c r="M18" s="342"/>
      <c r="N18" s="343"/>
      <c r="O18" s="344" t="s">
        <v>302</v>
      </c>
      <c r="P18" s="345"/>
      <c r="Q18" s="338"/>
      <c r="R18" s="339"/>
    </row>
    <row r="19" spans="1:18" ht="18.75" customHeight="1" x14ac:dyDescent="0.35">
      <c r="A19" s="42">
        <v>3</v>
      </c>
      <c r="B19" s="155">
        <v>1</v>
      </c>
      <c r="C19" s="182"/>
      <c r="D19" s="10"/>
      <c r="E19" s="312" t="s">
        <v>119</v>
      </c>
      <c r="F19" s="313"/>
      <c r="G19" s="313"/>
      <c r="H19" s="313"/>
      <c r="I19" s="313"/>
      <c r="J19" s="313"/>
      <c r="K19" s="313"/>
      <c r="L19" s="313"/>
      <c r="M19" s="313"/>
      <c r="N19" s="313"/>
      <c r="O19" s="313"/>
      <c r="P19" s="313"/>
      <c r="Q19" s="313"/>
      <c r="R19" s="314"/>
    </row>
    <row r="20" spans="1:18" ht="18.75" customHeight="1" thickBot="1" x14ac:dyDescent="0.4">
      <c r="A20" s="42">
        <v>4</v>
      </c>
      <c r="B20" s="155">
        <v>1</v>
      </c>
      <c r="C20" s="182"/>
      <c r="D20" s="10"/>
      <c r="E20" s="401"/>
      <c r="F20" s="402"/>
      <c r="G20" s="402"/>
      <c r="H20" s="402"/>
      <c r="I20" s="402"/>
      <c r="J20" s="402"/>
      <c r="K20" s="402"/>
      <c r="L20" s="402"/>
      <c r="M20" s="402"/>
      <c r="N20" s="402"/>
      <c r="O20" s="402"/>
      <c r="P20" s="402"/>
      <c r="Q20" s="402"/>
      <c r="R20" s="403"/>
    </row>
    <row r="21" spans="1:18" ht="18.75" customHeight="1" thickBot="1" x14ac:dyDescent="0.45">
      <c r="A21" s="42">
        <v>5</v>
      </c>
      <c r="B21" s="155">
        <v>1</v>
      </c>
      <c r="C21" s="182"/>
      <c r="D21" s="10"/>
      <c r="E21" s="32"/>
      <c r="F21" s="18">
        <v>1</v>
      </c>
      <c r="G21" s="18">
        <v>2</v>
      </c>
      <c r="H21" s="18">
        <v>3</v>
      </c>
      <c r="I21" s="18">
        <v>4</v>
      </c>
      <c r="J21" s="18">
        <v>5</v>
      </c>
      <c r="K21" s="18">
        <v>6</v>
      </c>
      <c r="L21" s="18">
        <v>7</v>
      </c>
      <c r="M21" s="18">
        <v>8</v>
      </c>
      <c r="N21" s="18">
        <v>9</v>
      </c>
      <c r="O21" s="18">
        <v>10</v>
      </c>
      <c r="P21" s="18">
        <v>11</v>
      </c>
      <c r="Q21" s="18">
        <v>12</v>
      </c>
      <c r="R21" s="33"/>
    </row>
    <row r="22" spans="1:18" ht="18.75" customHeight="1" x14ac:dyDescent="0.4">
      <c r="A22" s="42">
        <v>6</v>
      </c>
      <c r="B22" s="155">
        <v>1</v>
      </c>
      <c r="C22" s="182"/>
      <c r="D22" s="10"/>
      <c r="E22" s="34" t="s">
        <v>0</v>
      </c>
      <c r="F22" s="24" t="s">
        <v>111</v>
      </c>
      <c r="G22" s="25" t="s">
        <v>114</v>
      </c>
      <c r="H22" s="70">
        <f>C18</f>
        <v>0</v>
      </c>
      <c r="I22" s="26">
        <f>C21</f>
        <v>0</v>
      </c>
      <c r="J22" s="70">
        <f>C24</f>
        <v>0</v>
      </c>
      <c r="K22" s="70">
        <f>C26</f>
        <v>0</v>
      </c>
      <c r="L22" s="26">
        <f>C29</f>
        <v>0</v>
      </c>
      <c r="M22" s="70">
        <f>C32</f>
        <v>0</v>
      </c>
      <c r="N22" s="70">
        <f>C34</f>
        <v>0</v>
      </c>
      <c r="O22" s="26">
        <f>C37</f>
        <v>0</v>
      </c>
      <c r="P22" s="70">
        <f>C40</f>
        <v>0</v>
      </c>
      <c r="Q22" s="71">
        <f>C42</f>
        <v>0</v>
      </c>
      <c r="R22" s="33"/>
    </row>
    <row r="23" spans="1:18" ht="18.75" customHeight="1" x14ac:dyDescent="0.4">
      <c r="A23" s="42">
        <v>7</v>
      </c>
      <c r="B23" s="155">
        <v>1</v>
      </c>
      <c r="C23" s="182"/>
      <c r="D23" s="10"/>
      <c r="E23" s="34" t="s">
        <v>1</v>
      </c>
      <c r="F23" s="28" t="s">
        <v>111</v>
      </c>
      <c r="G23" s="2" t="s">
        <v>114</v>
      </c>
      <c r="H23" s="19">
        <f>C19</f>
        <v>0</v>
      </c>
      <c r="I23" s="19">
        <f>C21</f>
        <v>0</v>
      </c>
      <c r="J23" s="3">
        <f>C24</f>
        <v>0</v>
      </c>
      <c r="K23" s="19">
        <f>C27</f>
        <v>0</v>
      </c>
      <c r="L23" s="23">
        <f>C29</f>
        <v>0</v>
      </c>
      <c r="M23" s="3">
        <f>C32</f>
        <v>0</v>
      </c>
      <c r="N23" s="19">
        <f>C35</f>
        <v>0</v>
      </c>
      <c r="O23" s="19">
        <f>C37</f>
        <v>0</v>
      </c>
      <c r="P23" s="3">
        <f>C40</f>
        <v>0</v>
      </c>
      <c r="Q23" s="78">
        <f>C43</f>
        <v>0</v>
      </c>
      <c r="R23" s="33"/>
    </row>
    <row r="24" spans="1:18" ht="18.75" customHeight="1" x14ac:dyDescent="0.4">
      <c r="A24" s="42">
        <v>8</v>
      </c>
      <c r="B24" s="155">
        <v>1</v>
      </c>
      <c r="C24" s="182"/>
      <c r="D24" s="10"/>
      <c r="E24" s="34" t="s">
        <v>2</v>
      </c>
      <c r="F24" s="29" t="s">
        <v>112</v>
      </c>
      <c r="G24" s="2" t="s">
        <v>114</v>
      </c>
      <c r="H24" s="19">
        <f>C19</f>
        <v>0</v>
      </c>
      <c r="I24" s="3">
        <f>C22</f>
        <v>0</v>
      </c>
      <c r="J24" s="3">
        <f>C24</f>
        <v>0</v>
      </c>
      <c r="K24" s="19">
        <f>C27</f>
        <v>0</v>
      </c>
      <c r="L24" s="3">
        <f>C30</f>
        <v>0</v>
      </c>
      <c r="M24" s="3">
        <f>C32</f>
        <v>0</v>
      </c>
      <c r="N24" s="19">
        <f>C35</f>
        <v>0</v>
      </c>
      <c r="O24" s="3">
        <f>C38</f>
        <v>0</v>
      </c>
      <c r="P24" s="3">
        <f>C40</f>
        <v>0</v>
      </c>
      <c r="Q24" s="78">
        <f>C43</f>
        <v>0</v>
      </c>
      <c r="R24" s="33"/>
    </row>
    <row r="25" spans="1:18" ht="18.75" customHeight="1" x14ac:dyDescent="0.4">
      <c r="A25" s="42">
        <v>9</v>
      </c>
      <c r="B25" s="155">
        <v>1</v>
      </c>
      <c r="C25" s="182"/>
      <c r="D25" s="10"/>
      <c r="E25" s="34" t="s">
        <v>3</v>
      </c>
      <c r="F25" s="29" t="s">
        <v>112</v>
      </c>
      <c r="G25" s="19">
        <f>C17</f>
        <v>0</v>
      </c>
      <c r="H25" s="19">
        <f>C19</f>
        <v>0</v>
      </c>
      <c r="I25" s="3">
        <f>C22</f>
        <v>0</v>
      </c>
      <c r="J25" s="19">
        <f>C25</f>
        <v>0</v>
      </c>
      <c r="K25" s="19">
        <f>C27</f>
        <v>0</v>
      </c>
      <c r="L25" s="3">
        <f>C30</f>
        <v>0</v>
      </c>
      <c r="M25" s="19">
        <f>C33</f>
        <v>0</v>
      </c>
      <c r="N25" s="19">
        <f>C35</f>
        <v>0</v>
      </c>
      <c r="O25" s="3">
        <f>C38</f>
        <v>0</v>
      </c>
      <c r="P25" s="19">
        <f>C41</f>
        <v>0</v>
      </c>
      <c r="Q25" s="78">
        <f>C43</f>
        <v>0</v>
      </c>
      <c r="R25" s="33"/>
    </row>
    <row r="26" spans="1:18" ht="18.75" customHeight="1" x14ac:dyDescent="0.4">
      <c r="A26" s="42">
        <v>10</v>
      </c>
      <c r="B26" s="155">
        <v>1</v>
      </c>
      <c r="C26" s="182"/>
      <c r="D26" s="10"/>
      <c r="E26" s="34" t="s">
        <v>4</v>
      </c>
      <c r="F26" s="29" t="s">
        <v>112</v>
      </c>
      <c r="G26" s="19">
        <f>C17</f>
        <v>0</v>
      </c>
      <c r="H26" s="3">
        <f>C20</f>
        <v>0</v>
      </c>
      <c r="I26" s="3">
        <f>C22</f>
        <v>0</v>
      </c>
      <c r="J26" s="19">
        <f>C25</f>
        <v>0</v>
      </c>
      <c r="K26" s="3">
        <f>C28</f>
        <v>0</v>
      </c>
      <c r="L26" s="3">
        <f>C30</f>
        <v>0</v>
      </c>
      <c r="M26" s="19">
        <f>C33</f>
        <v>0</v>
      </c>
      <c r="N26" s="3">
        <f>C36</f>
        <v>0</v>
      </c>
      <c r="O26" s="3">
        <f>C38</f>
        <v>0</v>
      </c>
      <c r="P26" s="19">
        <f>C41</f>
        <v>0</v>
      </c>
      <c r="Q26" s="4">
        <f>C44</f>
        <v>0</v>
      </c>
      <c r="R26" s="33"/>
    </row>
    <row r="27" spans="1:18" ht="18.75" customHeight="1" x14ac:dyDescent="0.4">
      <c r="A27" s="42">
        <v>11</v>
      </c>
      <c r="B27" s="155">
        <v>1</v>
      </c>
      <c r="C27" s="182"/>
      <c r="D27" s="10"/>
      <c r="E27" s="34" t="s">
        <v>5</v>
      </c>
      <c r="F27" s="30" t="s">
        <v>113</v>
      </c>
      <c r="G27" s="19">
        <f>C17</f>
        <v>0</v>
      </c>
      <c r="H27" s="3">
        <f>C20</f>
        <v>0</v>
      </c>
      <c r="I27" s="19">
        <f>C23</f>
        <v>0</v>
      </c>
      <c r="J27" s="19">
        <f>C25</f>
        <v>0</v>
      </c>
      <c r="K27" s="3">
        <f>C28</f>
        <v>0</v>
      </c>
      <c r="L27" s="19">
        <f>C31</f>
        <v>0</v>
      </c>
      <c r="M27" s="19">
        <f>C33</f>
        <v>0</v>
      </c>
      <c r="N27" s="3">
        <f>C36</f>
        <v>0</v>
      </c>
      <c r="O27" s="19">
        <f>C39</f>
        <v>0</v>
      </c>
      <c r="P27" s="19">
        <f>C41</f>
        <v>0</v>
      </c>
      <c r="Q27" s="4">
        <f>C44</f>
        <v>0</v>
      </c>
      <c r="R27" s="33"/>
    </row>
    <row r="28" spans="1:18" ht="18.75" customHeight="1" x14ac:dyDescent="0.4">
      <c r="A28" s="42">
        <v>12</v>
      </c>
      <c r="B28" s="155">
        <v>1</v>
      </c>
      <c r="C28" s="182"/>
      <c r="D28" s="10"/>
      <c r="E28" s="34" t="s">
        <v>6</v>
      </c>
      <c r="F28" s="30" t="s">
        <v>113</v>
      </c>
      <c r="G28" s="3">
        <f>C18</f>
        <v>0</v>
      </c>
      <c r="H28" s="3">
        <f>C20</f>
        <v>0</v>
      </c>
      <c r="I28" s="19">
        <f>C23</f>
        <v>0</v>
      </c>
      <c r="J28" s="3">
        <f>C26</f>
        <v>0</v>
      </c>
      <c r="K28" s="3">
        <f>C28</f>
        <v>0</v>
      </c>
      <c r="L28" s="19">
        <f>C31</f>
        <v>0</v>
      </c>
      <c r="M28" s="3">
        <f>C34</f>
        <v>0</v>
      </c>
      <c r="N28" s="3">
        <f>C36</f>
        <v>0</v>
      </c>
      <c r="O28" s="19">
        <f>C39</f>
        <v>0</v>
      </c>
      <c r="P28" s="3">
        <f>C42</f>
        <v>0</v>
      </c>
      <c r="Q28" s="4">
        <f>C44</f>
        <v>0</v>
      </c>
      <c r="R28" s="33"/>
    </row>
    <row r="29" spans="1:18" ht="18.75" customHeight="1" thickBot="1" x14ac:dyDescent="0.45">
      <c r="A29" s="42">
        <v>13</v>
      </c>
      <c r="B29" s="155">
        <v>1</v>
      </c>
      <c r="C29" s="182"/>
      <c r="D29" s="10"/>
      <c r="E29" s="34" t="s">
        <v>7</v>
      </c>
      <c r="F29" s="31" t="s">
        <v>113</v>
      </c>
      <c r="G29" s="72">
        <f>C18</f>
        <v>0</v>
      </c>
      <c r="H29" s="21">
        <f>C21</f>
        <v>0</v>
      </c>
      <c r="I29" s="21">
        <f>C23</f>
        <v>0</v>
      </c>
      <c r="J29" s="72">
        <f>C26</f>
        <v>0</v>
      </c>
      <c r="K29" s="21">
        <f>C29</f>
        <v>0</v>
      </c>
      <c r="L29" s="21">
        <f>C31</f>
        <v>0</v>
      </c>
      <c r="M29" s="72">
        <f>C34</f>
        <v>0</v>
      </c>
      <c r="N29" s="21">
        <f>C37</f>
        <v>0</v>
      </c>
      <c r="O29" s="21">
        <f>C39</f>
        <v>0</v>
      </c>
      <c r="P29" s="72">
        <f>C42</f>
        <v>0</v>
      </c>
      <c r="Q29" s="73" t="s">
        <v>148</v>
      </c>
      <c r="R29" s="33"/>
    </row>
    <row r="30" spans="1:18" ht="18.75" customHeight="1" thickBot="1" x14ac:dyDescent="0.45">
      <c r="A30" s="42">
        <v>14</v>
      </c>
      <c r="B30" s="155">
        <v>1</v>
      </c>
      <c r="C30" s="182"/>
      <c r="D30" s="10"/>
      <c r="E30" s="35"/>
      <c r="F30" s="36"/>
      <c r="G30" s="37"/>
      <c r="H30" s="37"/>
      <c r="I30" s="37"/>
      <c r="J30" s="37"/>
      <c r="K30" s="36"/>
      <c r="L30" s="36"/>
      <c r="M30" s="36"/>
      <c r="N30" s="36"/>
      <c r="O30" s="36"/>
      <c r="P30" s="36"/>
      <c r="Q30" s="37"/>
      <c r="R30" s="38"/>
    </row>
    <row r="31" spans="1:18" ht="18.75" customHeight="1" thickBot="1" x14ac:dyDescent="0.45">
      <c r="A31" s="42">
        <v>15</v>
      </c>
      <c r="B31" s="155">
        <v>1</v>
      </c>
      <c r="C31" s="182"/>
      <c r="D31" s="10"/>
      <c r="E31" s="8"/>
      <c r="F31" s="13"/>
      <c r="G31" s="11"/>
      <c r="H31" s="8"/>
    </row>
    <row r="32" spans="1:18" ht="18.75" customHeight="1" x14ac:dyDescent="0.35">
      <c r="A32" s="42">
        <v>16</v>
      </c>
      <c r="B32" s="155">
        <v>1</v>
      </c>
      <c r="C32" s="182"/>
      <c r="D32" s="10"/>
      <c r="E32" s="395" t="s">
        <v>406</v>
      </c>
      <c r="F32" s="396"/>
      <c r="G32" s="396"/>
      <c r="H32" s="396"/>
      <c r="I32" s="396"/>
      <c r="J32" s="396"/>
      <c r="K32" s="396"/>
      <c r="L32" s="396"/>
      <c r="M32" s="396"/>
      <c r="N32" s="396"/>
      <c r="O32" s="396"/>
      <c r="P32" s="396"/>
      <c r="Q32" s="396"/>
      <c r="R32" s="397"/>
    </row>
    <row r="33" spans="1:20" ht="18.75" customHeight="1" thickBot="1" x14ac:dyDescent="0.4">
      <c r="A33" s="42">
        <v>17</v>
      </c>
      <c r="B33" s="155">
        <v>1</v>
      </c>
      <c r="C33" s="182"/>
      <c r="D33" s="10"/>
      <c r="E33" s="398"/>
      <c r="F33" s="399"/>
      <c r="G33" s="399"/>
      <c r="H33" s="399"/>
      <c r="I33" s="399"/>
      <c r="J33" s="399"/>
      <c r="K33" s="399"/>
      <c r="L33" s="399"/>
      <c r="M33" s="399"/>
      <c r="N33" s="399"/>
      <c r="O33" s="399"/>
      <c r="P33" s="399"/>
      <c r="Q33" s="399"/>
      <c r="R33" s="400"/>
    </row>
    <row r="34" spans="1:20" ht="18.75" customHeight="1" x14ac:dyDescent="0.35">
      <c r="A34" s="42">
        <v>18</v>
      </c>
      <c r="B34" s="155">
        <v>1</v>
      </c>
      <c r="C34" s="182"/>
      <c r="D34" s="10"/>
      <c r="E34" s="332" t="s">
        <v>403</v>
      </c>
      <c r="F34" s="333"/>
      <c r="G34" s="304"/>
      <c r="H34" s="336" t="s">
        <v>105</v>
      </c>
      <c r="I34" s="340"/>
      <c r="J34" s="341"/>
      <c r="K34" s="336" t="s">
        <v>300</v>
      </c>
      <c r="L34" s="340"/>
      <c r="M34" s="340"/>
      <c r="N34" s="341"/>
      <c r="O34" s="163" t="s">
        <v>301</v>
      </c>
      <c r="P34" s="360"/>
      <c r="Q34" s="360"/>
      <c r="R34" s="361"/>
    </row>
    <row r="35" spans="1:20" ht="18.75" customHeight="1" thickBot="1" x14ac:dyDescent="0.4">
      <c r="A35" s="42">
        <v>19</v>
      </c>
      <c r="B35" s="155">
        <v>1</v>
      </c>
      <c r="C35" s="182"/>
      <c r="D35" s="10"/>
      <c r="E35" s="334"/>
      <c r="F35" s="335"/>
      <c r="G35" s="305"/>
      <c r="H35" s="337"/>
      <c r="I35" s="342"/>
      <c r="J35" s="343"/>
      <c r="K35" s="337"/>
      <c r="L35" s="342"/>
      <c r="M35" s="342"/>
      <c r="N35" s="343"/>
      <c r="O35" s="344" t="s">
        <v>302</v>
      </c>
      <c r="P35" s="345"/>
      <c r="Q35" s="338"/>
      <c r="R35" s="339"/>
    </row>
    <row r="36" spans="1:20" ht="18.75" customHeight="1" x14ac:dyDescent="0.35">
      <c r="A36" s="42">
        <v>20</v>
      </c>
      <c r="B36" s="155">
        <v>1</v>
      </c>
      <c r="C36" s="182"/>
      <c r="D36" s="10"/>
      <c r="E36" s="312" t="s">
        <v>120</v>
      </c>
      <c r="F36" s="313"/>
      <c r="G36" s="313"/>
      <c r="H36" s="313"/>
      <c r="I36" s="313"/>
      <c r="J36" s="313"/>
      <c r="K36" s="313"/>
      <c r="L36" s="313"/>
      <c r="M36" s="313"/>
      <c r="N36" s="313"/>
      <c r="O36" s="313"/>
      <c r="P36" s="313"/>
      <c r="Q36" s="313"/>
      <c r="R36" s="314"/>
    </row>
    <row r="37" spans="1:20" ht="18.75" customHeight="1" thickBot="1" x14ac:dyDescent="0.4">
      <c r="A37" s="42">
        <v>21</v>
      </c>
      <c r="B37" s="155">
        <v>1</v>
      </c>
      <c r="C37" s="182"/>
      <c r="D37" s="10"/>
      <c r="E37" s="401"/>
      <c r="F37" s="402"/>
      <c r="G37" s="402"/>
      <c r="H37" s="402"/>
      <c r="I37" s="402"/>
      <c r="J37" s="402"/>
      <c r="K37" s="402"/>
      <c r="L37" s="402"/>
      <c r="M37" s="402"/>
      <c r="N37" s="402"/>
      <c r="O37" s="402"/>
      <c r="P37" s="402"/>
      <c r="Q37" s="402"/>
      <c r="R37" s="403"/>
    </row>
    <row r="38" spans="1:20" ht="18.75" customHeight="1" thickBot="1" x14ac:dyDescent="0.45">
      <c r="A38" s="42">
        <v>22</v>
      </c>
      <c r="B38" s="155">
        <v>1</v>
      </c>
      <c r="C38" s="182"/>
      <c r="D38" s="10"/>
      <c r="E38" s="32"/>
      <c r="F38" s="18">
        <v>1</v>
      </c>
      <c r="G38" s="18">
        <v>2</v>
      </c>
      <c r="H38" s="18">
        <v>3</v>
      </c>
      <c r="I38" s="18">
        <v>4</v>
      </c>
      <c r="J38" s="18">
        <v>5</v>
      </c>
      <c r="K38" s="18">
        <v>6</v>
      </c>
      <c r="L38" s="18">
        <v>7</v>
      </c>
      <c r="M38" s="18">
        <v>8</v>
      </c>
      <c r="N38" s="18">
        <v>9</v>
      </c>
      <c r="O38" s="18">
        <v>10</v>
      </c>
      <c r="P38" s="18">
        <v>11</v>
      </c>
      <c r="Q38" s="18">
        <v>12</v>
      </c>
      <c r="R38" s="33"/>
      <c r="S38" s="14"/>
      <c r="T38" s="14"/>
    </row>
    <row r="39" spans="1:20" ht="18.75" customHeight="1" x14ac:dyDescent="0.4">
      <c r="A39" s="42">
        <v>23</v>
      </c>
      <c r="B39" s="155">
        <v>1</v>
      </c>
      <c r="C39" s="182"/>
      <c r="D39" s="10"/>
      <c r="E39" s="34" t="s">
        <v>0</v>
      </c>
      <c r="F39" s="24" t="s">
        <v>111</v>
      </c>
      <c r="G39" s="25" t="s">
        <v>114</v>
      </c>
      <c r="H39" s="70">
        <f>C46</f>
        <v>0</v>
      </c>
      <c r="I39" s="26">
        <f>C49</f>
        <v>0</v>
      </c>
      <c r="J39" s="70">
        <f>C52</f>
        <v>0</v>
      </c>
      <c r="K39" s="70">
        <f>C54</f>
        <v>0</v>
      </c>
      <c r="L39" s="26">
        <f>C57</f>
        <v>0</v>
      </c>
      <c r="M39" s="70">
        <f>C60</f>
        <v>0</v>
      </c>
      <c r="N39" s="70">
        <f>C62</f>
        <v>0</v>
      </c>
      <c r="O39" s="26">
        <f>C65</f>
        <v>0</v>
      </c>
      <c r="P39" s="70">
        <f>C68</f>
        <v>0</v>
      </c>
      <c r="Q39" s="71">
        <f>C70</f>
        <v>0</v>
      </c>
      <c r="R39" s="33"/>
    </row>
    <row r="40" spans="1:20" ht="18.75" customHeight="1" x14ac:dyDescent="0.4">
      <c r="A40" s="42">
        <v>24</v>
      </c>
      <c r="B40" s="155">
        <v>1</v>
      </c>
      <c r="C40" s="182"/>
      <c r="D40" s="10"/>
      <c r="E40" s="34" t="s">
        <v>1</v>
      </c>
      <c r="F40" s="28" t="s">
        <v>111</v>
      </c>
      <c r="G40" s="2" t="s">
        <v>114</v>
      </c>
      <c r="H40" s="19">
        <f>C47</f>
        <v>0</v>
      </c>
      <c r="I40" s="19">
        <f>C49</f>
        <v>0</v>
      </c>
      <c r="J40" s="3">
        <f>C52</f>
        <v>0</v>
      </c>
      <c r="K40" s="19">
        <f>C55</f>
        <v>0</v>
      </c>
      <c r="L40" s="23">
        <f>C57</f>
        <v>0</v>
      </c>
      <c r="M40" s="3">
        <f>C60</f>
        <v>0</v>
      </c>
      <c r="N40" s="19">
        <f>C63</f>
        <v>0</v>
      </c>
      <c r="O40" s="19">
        <f>C65</f>
        <v>0</v>
      </c>
      <c r="P40" s="3">
        <f>C68</f>
        <v>0</v>
      </c>
      <c r="Q40" s="78">
        <f>C71</f>
        <v>0</v>
      </c>
      <c r="R40" s="33"/>
    </row>
    <row r="41" spans="1:20" ht="18.75" customHeight="1" x14ac:dyDescent="0.4">
      <c r="A41" s="42">
        <v>25</v>
      </c>
      <c r="B41" s="155">
        <v>1</v>
      </c>
      <c r="C41" s="182"/>
      <c r="D41" s="10"/>
      <c r="E41" s="34" t="s">
        <v>2</v>
      </c>
      <c r="F41" s="29" t="s">
        <v>112</v>
      </c>
      <c r="G41" s="2" t="s">
        <v>114</v>
      </c>
      <c r="H41" s="19">
        <f>C47</f>
        <v>0</v>
      </c>
      <c r="I41" s="3">
        <f>C50</f>
        <v>0</v>
      </c>
      <c r="J41" s="3">
        <f>C52</f>
        <v>0</v>
      </c>
      <c r="K41" s="19">
        <f>C55</f>
        <v>0</v>
      </c>
      <c r="L41" s="3">
        <f>C58</f>
        <v>0</v>
      </c>
      <c r="M41" s="3">
        <f>C60</f>
        <v>0</v>
      </c>
      <c r="N41" s="19">
        <f>C63</f>
        <v>0</v>
      </c>
      <c r="O41" s="3">
        <f>C66</f>
        <v>0</v>
      </c>
      <c r="P41" s="3">
        <f>C68</f>
        <v>0</v>
      </c>
      <c r="Q41" s="78">
        <f>C71</f>
        <v>0</v>
      </c>
      <c r="R41" s="33"/>
      <c r="S41" s="14"/>
    </row>
    <row r="42" spans="1:20" ht="18.75" customHeight="1" x14ac:dyDescent="0.4">
      <c r="A42" s="42">
        <v>26</v>
      </c>
      <c r="B42" s="155">
        <v>1</v>
      </c>
      <c r="C42" s="182"/>
      <c r="D42" s="10"/>
      <c r="E42" s="34" t="s">
        <v>3</v>
      </c>
      <c r="F42" s="29" t="s">
        <v>112</v>
      </c>
      <c r="G42" s="19">
        <f>C45</f>
        <v>0</v>
      </c>
      <c r="H42" s="19">
        <f>C47</f>
        <v>0</v>
      </c>
      <c r="I42" s="3">
        <f>C50</f>
        <v>0</v>
      </c>
      <c r="J42" s="19">
        <f>C53</f>
        <v>0</v>
      </c>
      <c r="K42" s="19">
        <f>C55</f>
        <v>0</v>
      </c>
      <c r="L42" s="3">
        <f>C58</f>
        <v>0</v>
      </c>
      <c r="M42" s="19">
        <f>C61</f>
        <v>0</v>
      </c>
      <c r="N42" s="19">
        <f>C63</f>
        <v>0</v>
      </c>
      <c r="O42" s="3">
        <f>C66</f>
        <v>0</v>
      </c>
      <c r="P42" s="19">
        <f>C69</f>
        <v>0</v>
      </c>
      <c r="Q42" s="78">
        <f>C71</f>
        <v>0</v>
      </c>
      <c r="R42" s="33"/>
      <c r="S42" s="14"/>
    </row>
    <row r="43" spans="1:20" ht="18.75" customHeight="1" x14ac:dyDescent="0.4">
      <c r="A43" s="42">
        <v>27</v>
      </c>
      <c r="B43" s="155">
        <v>1</v>
      </c>
      <c r="C43" s="182"/>
      <c r="D43" s="15"/>
      <c r="E43" s="34" t="s">
        <v>4</v>
      </c>
      <c r="F43" s="29" t="s">
        <v>112</v>
      </c>
      <c r="G43" s="19">
        <f>C45</f>
        <v>0</v>
      </c>
      <c r="H43" s="3">
        <f>C48</f>
        <v>0</v>
      </c>
      <c r="I43" s="3">
        <f>C50</f>
        <v>0</v>
      </c>
      <c r="J43" s="19">
        <f>C53</f>
        <v>0</v>
      </c>
      <c r="K43" s="3">
        <f>C56</f>
        <v>0</v>
      </c>
      <c r="L43" s="3">
        <f>C58</f>
        <v>0</v>
      </c>
      <c r="M43" s="19">
        <f>C61</f>
        <v>0</v>
      </c>
      <c r="N43" s="3">
        <f>C64</f>
        <v>0</v>
      </c>
      <c r="O43" s="3">
        <f>C66</f>
        <v>0</v>
      </c>
      <c r="P43" s="19">
        <f>C69</f>
        <v>0</v>
      </c>
      <c r="Q43" s="4">
        <f>C72</f>
        <v>0</v>
      </c>
      <c r="R43" s="33"/>
      <c r="S43" s="14"/>
    </row>
    <row r="44" spans="1:20" ht="18.75" customHeight="1" x14ac:dyDescent="0.4">
      <c r="A44" s="42">
        <v>28</v>
      </c>
      <c r="B44" s="155">
        <v>1</v>
      </c>
      <c r="C44" s="182"/>
      <c r="D44" s="10"/>
      <c r="E44" s="34" t="s">
        <v>5</v>
      </c>
      <c r="F44" s="30" t="s">
        <v>113</v>
      </c>
      <c r="G44" s="19">
        <f>C45</f>
        <v>0</v>
      </c>
      <c r="H44" s="3">
        <f>C48</f>
        <v>0</v>
      </c>
      <c r="I44" s="19">
        <f>C51</f>
        <v>0</v>
      </c>
      <c r="J44" s="19">
        <f>C53</f>
        <v>0</v>
      </c>
      <c r="K44" s="3">
        <f>C56</f>
        <v>0</v>
      </c>
      <c r="L44" s="19">
        <f>C59</f>
        <v>0</v>
      </c>
      <c r="M44" s="19">
        <f>C61</f>
        <v>0</v>
      </c>
      <c r="N44" s="3">
        <f>C64</f>
        <v>0</v>
      </c>
      <c r="O44" s="19">
        <f>C67</f>
        <v>0</v>
      </c>
      <c r="P44" s="19">
        <f>C69</f>
        <v>0</v>
      </c>
      <c r="Q44" s="4">
        <f>C72</f>
        <v>0</v>
      </c>
      <c r="R44" s="33"/>
      <c r="S44" s="14"/>
    </row>
    <row r="45" spans="1:20" ht="18.75" customHeight="1" x14ac:dyDescent="0.4">
      <c r="A45" s="43">
        <v>29</v>
      </c>
      <c r="B45" s="155">
        <v>2</v>
      </c>
      <c r="C45" s="182"/>
      <c r="D45" s="10"/>
      <c r="E45" s="34" t="s">
        <v>6</v>
      </c>
      <c r="F45" s="30" t="s">
        <v>113</v>
      </c>
      <c r="G45" s="3">
        <f>C46</f>
        <v>0</v>
      </c>
      <c r="H45" s="3">
        <f>C48</f>
        <v>0</v>
      </c>
      <c r="I45" s="19">
        <f>C51</f>
        <v>0</v>
      </c>
      <c r="J45" s="3">
        <f>C54</f>
        <v>0</v>
      </c>
      <c r="K45" s="3">
        <f>C56</f>
        <v>0</v>
      </c>
      <c r="L45" s="19">
        <f>C59</f>
        <v>0</v>
      </c>
      <c r="M45" s="3">
        <f>C62</f>
        <v>0</v>
      </c>
      <c r="N45" s="3">
        <f>C64</f>
        <v>0</v>
      </c>
      <c r="O45" s="19">
        <f>C67</f>
        <v>0</v>
      </c>
      <c r="P45" s="3">
        <f>C70</f>
        <v>0</v>
      </c>
      <c r="Q45" s="4">
        <f>C72</f>
        <v>0</v>
      </c>
      <c r="R45" s="33"/>
      <c r="S45" s="14"/>
    </row>
    <row r="46" spans="1:20" ht="18.75" customHeight="1" thickBot="1" x14ac:dyDescent="0.45">
      <c r="A46" s="42">
        <v>30</v>
      </c>
      <c r="B46" s="155">
        <v>2</v>
      </c>
      <c r="C46" s="182"/>
      <c r="D46" s="10"/>
      <c r="E46" s="34" t="s">
        <v>7</v>
      </c>
      <c r="F46" s="31" t="s">
        <v>113</v>
      </c>
      <c r="G46" s="72">
        <f>C46</f>
        <v>0</v>
      </c>
      <c r="H46" s="21">
        <f>C49</f>
        <v>0</v>
      </c>
      <c r="I46" s="21">
        <f>C51</f>
        <v>0</v>
      </c>
      <c r="J46" s="72">
        <f>C54</f>
        <v>0</v>
      </c>
      <c r="K46" s="21">
        <f>C57</f>
        <v>0</v>
      </c>
      <c r="L46" s="21">
        <f>C59</f>
        <v>0</v>
      </c>
      <c r="M46" s="72">
        <f>C62</f>
        <v>0</v>
      </c>
      <c r="N46" s="21">
        <f>C65</f>
        <v>0</v>
      </c>
      <c r="O46" s="21">
        <f>C67</f>
        <v>0</v>
      </c>
      <c r="P46" s="72">
        <f>C70</f>
        <v>0</v>
      </c>
      <c r="Q46" s="73" t="s">
        <v>148</v>
      </c>
      <c r="R46" s="33"/>
      <c r="S46" s="14"/>
    </row>
    <row r="47" spans="1:20" ht="18.75" customHeight="1" thickBot="1" x14ac:dyDescent="0.45">
      <c r="A47" s="42">
        <v>31</v>
      </c>
      <c r="B47" s="155">
        <v>2</v>
      </c>
      <c r="C47" s="182"/>
      <c r="D47" s="10"/>
      <c r="E47" s="35"/>
      <c r="F47" s="36"/>
      <c r="G47" s="37"/>
      <c r="H47" s="37"/>
      <c r="I47" s="37"/>
      <c r="J47" s="37"/>
      <c r="K47" s="36"/>
      <c r="L47" s="36"/>
      <c r="M47" s="36"/>
      <c r="N47" s="36"/>
      <c r="O47" s="36"/>
      <c r="P47" s="36"/>
      <c r="Q47" s="37"/>
      <c r="R47" s="38"/>
      <c r="S47" s="14"/>
      <c r="T47" s="14"/>
    </row>
    <row r="48" spans="1:20" ht="18.75" customHeight="1" thickBot="1" x14ac:dyDescent="0.4">
      <c r="A48" s="42">
        <v>32</v>
      </c>
      <c r="B48" s="155">
        <v>2</v>
      </c>
      <c r="C48" s="182"/>
      <c r="D48" s="10"/>
      <c r="E48" s="7"/>
      <c r="F48" s="11"/>
      <c r="G48" s="11"/>
      <c r="H48" s="11"/>
      <c r="I48" s="11"/>
      <c r="J48" s="11"/>
      <c r="K48" s="11"/>
      <c r="L48" s="11"/>
      <c r="M48" s="11"/>
      <c r="N48" s="11"/>
      <c r="O48" s="11"/>
      <c r="P48" s="11"/>
      <c r="Q48" s="11"/>
      <c r="R48" s="14"/>
      <c r="S48" s="14"/>
      <c r="T48" s="14"/>
    </row>
    <row r="49" spans="1:18" ht="18.75" customHeight="1" x14ac:dyDescent="0.35">
      <c r="A49" s="42">
        <v>33</v>
      </c>
      <c r="B49" s="155">
        <v>2</v>
      </c>
      <c r="C49" s="182"/>
      <c r="D49" s="10"/>
      <c r="E49" s="395" t="s">
        <v>406</v>
      </c>
      <c r="F49" s="396"/>
      <c r="G49" s="396"/>
      <c r="H49" s="396"/>
      <c r="I49" s="396"/>
      <c r="J49" s="396"/>
      <c r="K49" s="396"/>
      <c r="L49" s="396"/>
      <c r="M49" s="396"/>
      <c r="N49" s="396"/>
      <c r="O49" s="396"/>
      <c r="P49" s="396"/>
      <c r="Q49" s="396"/>
      <c r="R49" s="397"/>
    </row>
    <row r="50" spans="1:18" ht="18.75" customHeight="1" thickBot="1" x14ac:dyDescent="0.4">
      <c r="A50" s="42">
        <v>34</v>
      </c>
      <c r="B50" s="155">
        <v>2</v>
      </c>
      <c r="C50" s="182"/>
      <c r="D50" s="10"/>
      <c r="E50" s="398"/>
      <c r="F50" s="399"/>
      <c r="G50" s="399"/>
      <c r="H50" s="399"/>
      <c r="I50" s="399"/>
      <c r="J50" s="399"/>
      <c r="K50" s="399"/>
      <c r="L50" s="399"/>
      <c r="M50" s="399"/>
      <c r="N50" s="399"/>
      <c r="O50" s="399"/>
      <c r="P50" s="399"/>
      <c r="Q50" s="399"/>
      <c r="R50" s="400"/>
    </row>
    <row r="51" spans="1:18" ht="18.75" customHeight="1" x14ac:dyDescent="0.35">
      <c r="A51" s="42">
        <v>35</v>
      </c>
      <c r="B51" s="155">
        <v>2</v>
      </c>
      <c r="C51" s="182"/>
      <c r="D51" s="10"/>
      <c r="E51" s="332" t="s">
        <v>403</v>
      </c>
      <c r="F51" s="333"/>
      <c r="G51" s="304"/>
      <c r="H51" s="336" t="s">
        <v>105</v>
      </c>
      <c r="I51" s="340"/>
      <c r="J51" s="341"/>
      <c r="K51" s="336" t="s">
        <v>300</v>
      </c>
      <c r="L51" s="340"/>
      <c r="M51" s="340"/>
      <c r="N51" s="341"/>
      <c r="O51" s="163" t="s">
        <v>301</v>
      </c>
      <c r="P51" s="360"/>
      <c r="Q51" s="360"/>
      <c r="R51" s="361"/>
    </row>
    <row r="52" spans="1:18" ht="18.75" customHeight="1" thickBot="1" x14ac:dyDescent="0.4">
      <c r="A52" s="42">
        <v>36</v>
      </c>
      <c r="B52" s="155">
        <v>2</v>
      </c>
      <c r="C52" s="182"/>
      <c r="D52" s="10"/>
      <c r="E52" s="334"/>
      <c r="F52" s="335"/>
      <c r="G52" s="305"/>
      <c r="H52" s="337"/>
      <c r="I52" s="342"/>
      <c r="J52" s="343"/>
      <c r="K52" s="337"/>
      <c r="L52" s="342"/>
      <c r="M52" s="342"/>
      <c r="N52" s="343"/>
      <c r="O52" s="344" t="s">
        <v>302</v>
      </c>
      <c r="P52" s="345"/>
      <c r="Q52" s="338"/>
      <c r="R52" s="339"/>
    </row>
    <row r="53" spans="1:18" ht="18.75" customHeight="1" x14ac:dyDescent="0.35">
      <c r="A53" s="42">
        <v>37</v>
      </c>
      <c r="B53" s="155">
        <v>2</v>
      </c>
      <c r="C53" s="182"/>
      <c r="D53" s="10"/>
      <c r="E53" s="312" t="s">
        <v>121</v>
      </c>
      <c r="F53" s="313"/>
      <c r="G53" s="313"/>
      <c r="H53" s="313"/>
      <c r="I53" s="313"/>
      <c r="J53" s="313"/>
      <c r="K53" s="313"/>
      <c r="L53" s="313"/>
      <c r="M53" s="313"/>
      <c r="N53" s="313"/>
      <c r="O53" s="313"/>
      <c r="P53" s="313"/>
      <c r="Q53" s="313"/>
      <c r="R53" s="314"/>
    </row>
    <row r="54" spans="1:18" ht="18.75" customHeight="1" thickBot="1" x14ac:dyDescent="0.4">
      <c r="A54" s="42">
        <v>38</v>
      </c>
      <c r="B54" s="155">
        <v>2</v>
      </c>
      <c r="C54" s="182"/>
      <c r="D54" s="10"/>
      <c r="E54" s="401"/>
      <c r="F54" s="402"/>
      <c r="G54" s="402"/>
      <c r="H54" s="402"/>
      <c r="I54" s="402"/>
      <c r="J54" s="402"/>
      <c r="K54" s="402"/>
      <c r="L54" s="402"/>
      <c r="M54" s="402"/>
      <c r="N54" s="402"/>
      <c r="O54" s="402"/>
      <c r="P54" s="402"/>
      <c r="Q54" s="402"/>
      <c r="R54" s="403"/>
    </row>
    <row r="55" spans="1:18" ht="18.75" customHeight="1" thickBot="1" x14ac:dyDescent="0.45">
      <c r="A55" s="42">
        <v>39</v>
      </c>
      <c r="B55" s="155">
        <v>2</v>
      </c>
      <c r="C55" s="182"/>
      <c r="D55" s="10"/>
      <c r="E55" s="32"/>
      <c r="F55" s="18">
        <v>1</v>
      </c>
      <c r="G55" s="18">
        <v>2</v>
      </c>
      <c r="H55" s="18">
        <v>3</v>
      </c>
      <c r="I55" s="18">
        <v>4</v>
      </c>
      <c r="J55" s="18">
        <v>5</v>
      </c>
      <c r="K55" s="18">
        <v>6</v>
      </c>
      <c r="L55" s="18">
        <v>7</v>
      </c>
      <c r="M55" s="18">
        <v>8</v>
      </c>
      <c r="N55" s="18">
        <v>9</v>
      </c>
      <c r="O55" s="18">
        <v>10</v>
      </c>
      <c r="P55" s="18">
        <v>11</v>
      </c>
      <c r="Q55" s="18">
        <v>12</v>
      </c>
      <c r="R55" s="33"/>
    </row>
    <row r="56" spans="1:18" ht="18.75" customHeight="1" x14ac:dyDescent="0.4">
      <c r="A56" s="42">
        <v>40</v>
      </c>
      <c r="B56" s="155">
        <v>2</v>
      </c>
      <c r="C56" s="182"/>
      <c r="D56" s="10"/>
      <c r="E56" s="34" t="s">
        <v>0</v>
      </c>
      <c r="F56" s="24" t="s">
        <v>111</v>
      </c>
      <c r="G56" s="25" t="s">
        <v>114</v>
      </c>
      <c r="H56" s="70">
        <f>C74</f>
        <v>0</v>
      </c>
      <c r="I56" s="26">
        <f>C77</f>
        <v>0</v>
      </c>
      <c r="J56" s="70">
        <f>C80</f>
        <v>0</v>
      </c>
      <c r="K56" s="70">
        <f>C82</f>
        <v>0</v>
      </c>
      <c r="L56" s="26">
        <f>C85</f>
        <v>0</v>
      </c>
      <c r="M56" s="70">
        <f>C88</f>
        <v>0</v>
      </c>
      <c r="N56" s="70">
        <f>C90</f>
        <v>0</v>
      </c>
      <c r="O56" s="26">
        <f>C93</f>
        <v>0</v>
      </c>
      <c r="P56" s="70">
        <f>C96</f>
        <v>0</v>
      </c>
      <c r="Q56" s="71">
        <f>C98</f>
        <v>0</v>
      </c>
      <c r="R56" s="33"/>
    </row>
    <row r="57" spans="1:18" ht="18.75" customHeight="1" x14ac:dyDescent="0.4">
      <c r="A57" s="42">
        <v>41</v>
      </c>
      <c r="B57" s="155">
        <v>2</v>
      </c>
      <c r="C57" s="182"/>
      <c r="D57" s="10"/>
      <c r="E57" s="34" t="s">
        <v>1</v>
      </c>
      <c r="F57" s="28" t="s">
        <v>111</v>
      </c>
      <c r="G57" s="2" t="s">
        <v>114</v>
      </c>
      <c r="H57" s="19">
        <f>C75</f>
        <v>0</v>
      </c>
      <c r="I57" s="19">
        <f>C77</f>
        <v>0</v>
      </c>
      <c r="J57" s="3">
        <f>C80</f>
        <v>0</v>
      </c>
      <c r="K57" s="19">
        <f>C83</f>
        <v>0</v>
      </c>
      <c r="L57" s="23">
        <f>C85</f>
        <v>0</v>
      </c>
      <c r="M57" s="3">
        <f>C88</f>
        <v>0</v>
      </c>
      <c r="N57" s="19">
        <f>C91</f>
        <v>0</v>
      </c>
      <c r="O57" s="19">
        <f>C93</f>
        <v>0</v>
      </c>
      <c r="P57" s="3">
        <f>C96</f>
        <v>0</v>
      </c>
      <c r="Q57" s="78">
        <f>C99</f>
        <v>0</v>
      </c>
      <c r="R57" s="33"/>
    </row>
    <row r="58" spans="1:18" ht="18.75" customHeight="1" x14ac:dyDescent="0.4">
      <c r="A58" s="42">
        <v>42</v>
      </c>
      <c r="B58" s="155">
        <v>2</v>
      </c>
      <c r="C58" s="182"/>
      <c r="D58" s="10"/>
      <c r="E58" s="34" t="s">
        <v>2</v>
      </c>
      <c r="F58" s="29" t="s">
        <v>112</v>
      </c>
      <c r="G58" s="2" t="s">
        <v>114</v>
      </c>
      <c r="H58" s="19">
        <f>C75</f>
        <v>0</v>
      </c>
      <c r="I58" s="3">
        <f>C78</f>
        <v>0</v>
      </c>
      <c r="J58" s="3">
        <f>C80</f>
        <v>0</v>
      </c>
      <c r="K58" s="19">
        <f>C83</f>
        <v>0</v>
      </c>
      <c r="L58" s="3">
        <f>C86</f>
        <v>0</v>
      </c>
      <c r="M58" s="3">
        <f>C88</f>
        <v>0</v>
      </c>
      <c r="N58" s="19">
        <f>C91</f>
        <v>0</v>
      </c>
      <c r="O58" s="3">
        <f>C94</f>
        <v>0</v>
      </c>
      <c r="P58" s="3">
        <f>C96</f>
        <v>0</v>
      </c>
      <c r="Q58" s="78">
        <f>C99</f>
        <v>0</v>
      </c>
      <c r="R58" s="33"/>
    </row>
    <row r="59" spans="1:18" ht="18.75" customHeight="1" x14ac:dyDescent="0.4">
      <c r="A59" s="42">
        <v>43</v>
      </c>
      <c r="B59" s="155">
        <v>2</v>
      </c>
      <c r="C59" s="182"/>
      <c r="D59" s="10"/>
      <c r="E59" s="34" t="s">
        <v>3</v>
      </c>
      <c r="F59" s="29" t="s">
        <v>112</v>
      </c>
      <c r="G59" s="19">
        <f>C73</f>
        <v>0</v>
      </c>
      <c r="H59" s="19">
        <f>C75</f>
        <v>0</v>
      </c>
      <c r="I59" s="3">
        <f>C78</f>
        <v>0</v>
      </c>
      <c r="J59" s="19">
        <f>C81</f>
        <v>0</v>
      </c>
      <c r="K59" s="19">
        <f>C83</f>
        <v>0</v>
      </c>
      <c r="L59" s="3">
        <f>C86</f>
        <v>0</v>
      </c>
      <c r="M59" s="19">
        <f>C89</f>
        <v>0</v>
      </c>
      <c r="N59" s="19">
        <f>C91</f>
        <v>0</v>
      </c>
      <c r="O59" s="3">
        <f>C94</f>
        <v>0</v>
      </c>
      <c r="P59" s="19">
        <f>C97</f>
        <v>0</v>
      </c>
      <c r="Q59" s="78">
        <f>C99</f>
        <v>0</v>
      </c>
      <c r="R59" s="33"/>
    </row>
    <row r="60" spans="1:18" ht="18.75" customHeight="1" x14ac:dyDescent="0.4">
      <c r="A60" s="42">
        <v>44</v>
      </c>
      <c r="B60" s="155">
        <v>2</v>
      </c>
      <c r="C60" s="182"/>
      <c r="D60" s="10"/>
      <c r="E60" s="34" t="s">
        <v>4</v>
      </c>
      <c r="F60" s="29" t="s">
        <v>112</v>
      </c>
      <c r="G60" s="19">
        <f>C73</f>
        <v>0</v>
      </c>
      <c r="H60" s="3">
        <f>C76</f>
        <v>0</v>
      </c>
      <c r="I60" s="3">
        <f>C78</f>
        <v>0</v>
      </c>
      <c r="J60" s="19">
        <f>C81</f>
        <v>0</v>
      </c>
      <c r="K60" s="3">
        <f>C84</f>
        <v>0</v>
      </c>
      <c r="L60" s="3">
        <f>C86</f>
        <v>0</v>
      </c>
      <c r="M60" s="19">
        <f>C89</f>
        <v>0</v>
      </c>
      <c r="N60" s="3">
        <f>C92</f>
        <v>0</v>
      </c>
      <c r="O60" s="3">
        <f>C94</f>
        <v>0</v>
      </c>
      <c r="P60" s="19">
        <f>C97</f>
        <v>0</v>
      </c>
      <c r="Q60" s="4">
        <f>C100</f>
        <v>0</v>
      </c>
      <c r="R60" s="33"/>
    </row>
    <row r="61" spans="1:18" ht="18.75" customHeight="1" x14ac:dyDescent="0.4">
      <c r="A61" s="42">
        <v>45</v>
      </c>
      <c r="B61" s="155">
        <v>2</v>
      </c>
      <c r="C61" s="182"/>
      <c r="D61" s="10"/>
      <c r="E61" s="34" t="s">
        <v>5</v>
      </c>
      <c r="F61" s="30" t="s">
        <v>113</v>
      </c>
      <c r="G61" s="19">
        <f>C73</f>
        <v>0</v>
      </c>
      <c r="H61" s="3">
        <f>C76</f>
        <v>0</v>
      </c>
      <c r="I61" s="19">
        <f>C79</f>
        <v>0</v>
      </c>
      <c r="J61" s="19">
        <f>C81</f>
        <v>0</v>
      </c>
      <c r="K61" s="3">
        <f>C84</f>
        <v>0</v>
      </c>
      <c r="L61" s="19">
        <f>C87</f>
        <v>0</v>
      </c>
      <c r="M61" s="19">
        <f>C89</f>
        <v>0</v>
      </c>
      <c r="N61" s="3">
        <f>C92</f>
        <v>0</v>
      </c>
      <c r="O61" s="19">
        <f>C95</f>
        <v>0</v>
      </c>
      <c r="P61" s="19">
        <f>C97</f>
        <v>0</v>
      </c>
      <c r="Q61" s="4">
        <f>C100</f>
        <v>0</v>
      </c>
      <c r="R61" s="33"/>
    </row>
    <row r="62" spans="1:18" ht="18.75" customHeight="1" x14ac:dyDescent="0.4">
      <c r="A62" s="42">
        <v>46</v>
      </c>
      <c r="B62" s="155">
        <v>2</v>
      </c>
      <c r="C62" s="182"/>
      <c r="D62" s="10"/>
      <c r="E62" s="34" t="s">
        <v>6</v>
      </c>
      <c r="F62" s="30" t="s">
        <v>113</v>
      </c>
      <c r="G62" s="3">
        <f>C74</f>
        <v>0</v>
      </c>
      <c r="H62" s="3">
        <f>C76</f>
        <v>0</v>
      </c>
      <c r="I62" s="19">
        <f>C79</f>
        <v>0</v>
      </c>
      <c r="J62" s="3">
        <f>C82</f>
        <v>0</v>
      </c>
      <c r="K62" s="3">
        <f>C84</f>
        <v>0</v>
      </c>
      <c r="L62" s="19">
        <f>C87</f>
        <v>0</v>
      </c>
      <c r="M62" s="3">
        <f>C90</f>
        <v>0</v>
      </c>
      <c r="N62" s="3">
        <f>C92</f>
        <v>0</v>
      </c>
      <c r="O62" s="19">
        <f>C95</f>
        <v>0</v>
      </c>
      <c r="P62" s="3">
        <f>C98</f>
        <v>0</v>
      </c>
      <c r="Q62" s="4">
        <f>C100</f>
        <v>0</v>
      </c>
      <c r="R62" s="33"/>
    </row>
    <row r="63" spans="1:18" ht="18.75" customHeight="1" thickBot="1" x14ac:dyDescent="0.45">
      <c r="A63" s="42">
        <v>47</v>
      </c>
      <c r="B63" s="155">
        <v>2</v>
      </c>
      <c r="C63" s="182"/>
      <c r="D63" s="10"/>
      <c r="E63" s="34" t="s">
        <v>7</v>
      </c>
      <c r="F63" s="31" t="s">
        <v>113</v>
      </c>
      <c r="G63" s="72">
        <f>C74</f>
        <v>0</v>
      </c>
      <c r="H63" s="21">
        <f>C77</f>
        <v>0</v>
      </c>
      <c r="I63" s="21">
        <f>C79</f>
        <v>0</v>
      </c>
      <c r="J63" s="72">
        <f>C82</f>
        <v>0</v>
      </c>
      <c r="K63" s="21">
        <f>C85</f>
        <v>0</v>
      </c>
      <c r="L63" s="21">
        <f>C87</f>
        <v>0</v>
      </c>
      <c r="M63" s="72">
        <f>C90</f>
        <v>0</v>
      </c>
      <c r="N63" s="21">
        <f>C93</f>
        <v>0</v>
      </c>
      <c r="O63" s="21">
        <f>C95</f>
        <v>0</v>
      </c>
      <c r="P63" s="72">
        <f>C98</f>
        <v>0</v>
      </c>
      <c r="Q63" s="73" t="s">
        <v>148</v>
      </c>
      <c r="R63" s="33"/>
    </row>
    <row r="64" spans="1:18" ht="18.75" customHeight="1" thickBot="1" x14ac:dyDescent="0.45">
      <c r="A64" s="42">
        <v>48</v>
      </c>
      <c r="B64" s="155">
        <v>2</v>
      </c>
      <c r="C64" s="182"/>
      <c r="D64" s="10"/>
      <c r="E64" s="35"/>
      <c r="F64" s="36"/>
      <c r="G64" s="37"/>
      <c r="H64" s="37"/>
      <c r="I64" s="37"/>
      <c r="J64" s="37"/>
      <c r="K64" s="36"/>
      <c r="L64" s="36"/>
      <c r="M64" s="36"/>
      <c r="N64" s="36"/>
      <c r="O64" s="36"/>
      <c r="P64" s="36"/>
      <c r="Q64" s="37"/>
      <c r="R64" s="38"/>
    </row>
    <row r="65" spans="1:18" ht="18.75" customHeight="1" thickBot="1" x14ac:dyDescent="0.4">
      <c r="A65" s="42">
        <v>49</v>
      </c>
      <c r="B65" s="155">
        <v>2</v>
      </c>
      <c r="C65" s="182"/>
      <c r="D65" s="10"/>
    </row>
    <row r="66" spans="1:18" ht="18.75" customHeight="1" x14ac:dyDescent="0.35">
      <c r="A66" s="42">
        <v>50</v>
      </c>
      <c r="B66" s="155">
        <v>2</v>
      </c>
      <c r="C66" s="182"/>
      <c r="D66" s="10"/>
      <c r="E66" s="395" t="s">
        <v>406</v>
      </c>
      <c r="F66" s="396"/>
      <c r="G66" s="396"/>
      <c r="H66" s="396"/>
      <c r="I66" s="396"/>
      <c r="J66" s="396"/>
      <c r="K66" s="396"/>
      <c r="L66" s="396"/>
      <c r="M66" s="396"/>
      <c r="N66" s="396"/>
      <c r="O66" s="396"/>
      <c r="P66" s="396"/>
      <c r="Q66" s="396"/>
      <c r="R66" s="397"/>
    </row>
    <row r="67" spans="1:18" ht="18.75" customHeight="1" thickBot="1" x14ac:dyDescent="0.4">
      <c r="A67" s="42">
        <v>51</v>
      </c>
      <c r="B67" s="155">
        <v>2</v>
      </c>
      <c r="C67" s="182"/>
      <c r="D67" s="10"/>
      <c r="E67" s="398"/>
      <c r="F67" s="399"/>
      <c r="G67" s="399"/>
      <c r="H67" s="399"/>
      <c r="I67" s="399"/>
      <c r="J67" s="399"/>
      <c r="K67" s="399"/>
      <c r="L67" s="399"/>
      <c r="M67" s="399"/>
      <c r="N67" s="399"/>
      <c r="O67" s="399"/>
      <c r="P67" s="399"/>
      <c r="Q67" s="399"/>
      <c r="R67" s="400"/>
    </row>
    <row r="68" spans="1:18" ht="18.75" customHeight="1" x14ac:dyDescent="0.35">
      <c r="A68" s="42">
        <v>52</v>
      </c>
      <c r="B68" s="155">
        <v>2</v>
      </c>
      <c r="C68" s="182"/>
      <c r="D68" s="10"/>
      <c r="E68" s="332" t="s">
        <v>403</v>
      </c>
      <c r="F68" s="333"/>
      <c r="G68" s="304"/>
      <c r="H68" s="336" t="s">
        <v>105</v>
      </c>
      <c r="I68" s="340"/>
      <c r="J68" s="341"/>
      <c r="K68" s="336" t="s">
        <v>300</v>
      </c>
      <c r="L68" s="340"/>
      <c r="M68" s="340"/>
      <c r="N68" s="341"/>
      <c r="O68" s="163" t="s">
        <v>301</v>
      </c>
      <c r="P68" s="360"/>
      <c r="Q68" s="360"/>
      <c r="R68" s="361"/>
    </row>
    <row r="69" spans="1:18" ht="18.75" customHeight="1" thickBot="1" x14ac:dyDescent="0.4">
      <c r="A69" s="42">
        <v>53</v>
      </c>
      <c r="B69" s="155">
        <v>2</v>
      </c>
      <c r="C69" s="182"/>
      <c r="D69" s="10"/>
      <c r="E69" s="334"/>
      <c r="F69" s="335"/>
      <c r="G69" s="305"/>
      <c r="H69" s="337"/>
      <c r="I69" s="342"/>
      <c r="J69" s="343"/>
      <c r="K69" s="337"/>
      <c r="L69" s="342"/>
      <c r="M69" s="342"/>
      <c r="N69" s="343"/>
      <c r="O69" s="344" t="s">
        <v>302</v>
      </c>
      <c r="P69" s="345"/>
      <c r="Q69" s="338"/>
      <c r="R69" s="339"/>
    </row>
    <row r="70" spans="1:18" ht="18.75" customHeight="1" x14ac:dyDescent="0.35">
      <c r="A70" s="42">
        <v>54</v>
      </c>
      <c r="B70" s="155">
        <v>2</v>
      </c>
      <c r="C70" s="182"/>
      <c r="D70" s="10"/>
      <c r="E70" s="312" t="s">
        <v>122</v>
      </c>
      <c r="F70" s="313"/>
      <c r="G70" s="313"/>
      <c r="H70" s="313"/>
      <c r="I70" s="313"/>
      <c r="J70" s="313"/>
      <c r="K70" s="313"/>
      <c r="L70" s="313"/>
      <c r="M70" s="313"/>
      <c r="N70" s="313"/>
      <c r="O70" s="313"/>
      <c r="P70" s="313"/>
      <c r="Q70" s="313"/>
      <c r="R70" s="314"/>
    </row>
    <row r="71" spans="1:18" ht="18.75" customHeight="1" thickBot="1" x14ac:dyDescent="0.4">
      <c r="A71" s="42">
        <v>55</v>
      </c>
      <c r="B71" s="155">
        <v>2</v>
      </c>
      <c r="C71" s="182"/>
      <c r="D71" s="10"/>
      <c r="E71" s="401"/>
      <c r="F71" s="402"/>
      <c r="G71" s="402"/>
      <c r="H71" s="402"/>
      <c r="I71" s="402"/>
      <c r="J71" s="402"/>
      <c r="K71" s="402"/>
      <c r="L71" s="402"/>
      <c r="M71" s="402"/>
      <c r="N71" s="402"/>
      <c r="O71" s="402"/>
      <c r="P71" s="402"/>
      <c r="Q71" s="402"/>
      <c r="R71" s="403"/>
    </row>
    <row r="72" spans="1:18" ht="18.75" customHeight="1" thickBot="1" x14ac:dyDescent="0.45">
      <c r="A72" s="42">
        <v>56</v>
      </c>
      <c r="B72" s="155">
        <v>2</v>
      </c>
      <c r="C72" s="182"/>
      <c r="D72" s="10"/>
      <c r="E72" s="32"/>
      <c r="F72" s="18">
        <v>1</v>
      </c>
      <c r="G72" s="18">
        <v>2</v>
      </c>
      <c r="H72" s="18">
        <v>3</v>
      </c>
      <c r="I72" s="18">
        <v>4</v>
      </c>
      <c r="J72" s="18">
        <v>5</v>
      </c>
      <c r="K72" s="18">
        <v>6</v>
      </c>
      <c r="L72" s="18">
        <v>7</v>
      </c>
      <c r="M72" s="18">
        <v>8</v>
      </c>
      <c r="N72" s="18">
        <v>9</v>
      </c>
      <c r="O72" s="18">
        <v>10</v>
      </c>
      <c r="P72" s="18">
        <v>11</v>
      </c>
      <c r="Q72" s="18">
        <v>12</v>
      </c>
      <c r="R72" s="33"/>
    </row>
    <row r="73" spans="1:18" ht="18.75" customHeight="1" x14ac:dyDescent="0.4">
      <c r="A73" s="43">
        <v>57</v>
      </c>
      <c r="B73" s="155">
        <v>3</v>
      </c>
      <c r="C73" s="182"/>
      <c r="D73" s="10"/>
      <c r="E73" s="34" t="s">
        <v>0</v>
      </c>
      <c r="F73" s="24" t="s">
        <v>111</v>
      </c>
      <c r="G73" s="25" t="s">
        <v>114</v>
      </c>
      <c r="H73" s="70">
        <f>C102</f>
        <v>0</v>
      </c>
      <c r="I73" s="26">
        <f>C105</f>
        <v>0</v>
      </c>
      <c r="J73" s="70">
        <f>C108</f>
        <v>0</v>
      </c>
      <c r="K73" s="70">
        <f>C110</f>
        <v>0</v>
      </c>
      <c r="L73" s="26">
        <f>C113</f>
        <v>0</v>
      </c>
      <c r="M73" s="70">
        <f>C116</f>
        <v>0</v>
      </c>
      <c r="N73" s="70">
        <f>C118</f>
        <v>0</v>
      </c>
      <c r="O73" s="26">
        <f>C121</f>
        <v>0</v>
      </c>
      <c r="P73" s="70">
        <f>C124</f>
        <v>0</v>
      </c>
      <c r="Q73" s="71">
        <f>C126</f>
        <v>0</v>
      </c>
      <c r="R73" s="33"/>
    </row>
    <row r="74" spans="1:18" ht="18.75" customHeight="1" x14ac:dyDescent="0.4">
      <c r="A74" s="42">
        <v>58</v>
      </c>
      <c r="B74" s="155">
        <v>3</v>
      </c>
      <c r="C74" s="182"/>
      <c r="D74" s="10"/>
      <c r="E74" s="34" t="s">
        <v>1</v>
      </c>
      <c r="F74" s="28" t="s">
        <v>111</v>
      </c>
      <c r="G74" s="2" t="s">
        <v>114</v>
      </c>
      <c r="H74" s="19">
        <f>C103</f>
        <v>0</v>
      </c>
      <c r="I74" s="19">
        <f>C105</f>
        <v>0</v>
      </c>
      <c r="J74" s="3">
        <f>C108</f>
        <v>0</v>
      </c>
      <c r="K74" s="19">
        <f>C111</f>
        <v>0</v>
      </c>
      <c r="L74" s="23">
        <f>C113</f>
        <v>0</v>
      </c>
      <c r="M74" s="3">
        <f>C116</f>
        <v>0</v>
      </c>
      <c r="N74" s="19">
        <f>C119</f>
        <v>0</v>
      </c>
      <c r="O74" s="19">
        <f>C121</f>
        <v>0</v>
      </c>
      <c r="P74" s="3">
        <f>C124</f>
        <v>0</v>
      </c>
      <c r="Q74" s="78">
        <f>C127</f>
        <v>0</v>
      </c>
      <c r="R74" s="33"/>
    </row>
    <row r="75" spans="1:18" ht="18.75" customHeight="1" x14ac:dyDescent="0.4">
      <c r="A75" s="42">
        <v>59</v>
      </c>
      <c r="B75" s="155">
        <v>3</v>
      </c>
      <c r="C75" s="182"/>
      <c r="D75" s="10"/>
      <c r="E75" s="34" t="s">
        <v>2</v>
      </c>
      <c r="F75" s="29" t="s">
        <v>112</v>
      </c>
      <c r="G75" s="2" t="s">
        <v>114</v>
      </c>
      <c r="H75" s="19">
        <f>C103</f>
        <v>0</v>
      </c>
      <c r="I75" s="3">
        <f>C106</f>
        <v>0</v>
      </c>
      <c r="J75" s="3">
        <f>C108</f>
        <v>0</v>
      </c>
      <c r="K75" s="19">
        <f>C111</f>
        <v>0</v>
      </c>
      <c r="L75" s="3">
        <f>C114</f>
        <v>0</v>
      </c>
      <c r="M75" s="3">
        <f>C116</f>
        <v>0</v>
      </c>
      <c r="N75" s="19">
        <f>C119</f>
        <v>0</v>
      </c>
      <c r="O75" s="3">
        <f>C122</f>
        <v>0</v>
      </c>
      <c r="P75" s="3">
        <f>C124</f>
        <v>0</v>
      </c>
      <c r="Q75" s="78">
        <f>C127</f>
        <v>0</v>
      </c>
      <c r="R75" s="33"/>
    </row>
    <row r="76" spans="1:18" ht="18.75" customHeight="1" x14ac:dyDescent="0.4">
      <c r="A76" s="42">
        <v>60</v>
      </c>
      <c r="B76" s="155">
        <v>3</v>
      </c>
      <c r="C76" s="182"/>
      <c r="D76" s="10"/>
      <c r="E76" s="34" t="s">
        <v>3</v>
      </c>
      <c r="F76" s="29" t="s">
        <v>112</v>
      </c>
      <c r="G76" s="19">
        <f>C101</f>
        <v>0</v>
      </c>
      <c r="H76" s="19">
        <f>C103</f>
        <v>0</v>
      </c>
      <c r="I76" s="3">
        <f>C106</f>
        <v>0</v>
      </c>
      <c r="J76" s="19">
        <f>C109</f>
        <v>0</v>
      </c>
      <c r="K76" s="19">
        <f>C111</f>
        <v>0</v>
      </c>
      <c r="L76" s="3">
        <f>C114</f>
        <v>0</v>
      </c>
      <c r="M76" s="19">
        <f>C117</f>
        <v>0</v>
      </c>
      <c r="N76" s="19">
        <f>C119</f>
        <v>0</v>
      </c>
      <c r="O76" s="3">
        <f>C122</f>
        <v>0</v>
      </c>
      <c r="P76" s="19">
        <f>C125</f>
        <v>0</v>
      </c>
      <c r="Q76" s="78">
        <f>C127</f>
        <v>0</v>
      </c>
      <c r="R76" s="33"/>
    </row>
    <row r="77" spans="1:18" ht="18.75" customHeight="1" x14ac:dyDescent="0.4">
      <c r="A77" s="42">
        <v>61</v>
      </c>
      <c r="B77" s="155">
        <v>3</v>
      </c>
      <c r="C77" s="182"/>
      <c r="D77" s="10"/>
      <c r="E77" s="34" t="s">
        <v>4</v>
      </c>
      <c r="F77" s="29" t="s">
        <v>112</v>
      </c>
      <c r="G77" s="19">
        <f>C101</f>
        <v>0</v>
      </c>
      <c r="H77" s="3">
        <f>C104</f>
        <v>0</v>
      </c>
      <c r="I77" s="3">
        <f>C106</f>
        <v>0</v>
      </c>
      <c r="J77" s="19">
        <f>C109</f>
        <v>0</v>
      </c>
      <c r="K77" s="3">
        <f>C112</f>
        <v>0</v>
      </c>
      <c r="L77" s="3">
        <f>C114</f>
        <v>0</v>
      </c>
      <c r="M77" s="19">
        <f>C117</f>
        <v>0</v>
      </c>
      <c r="N77" s="3">
        <f>C120</f>
        <v>0</v>
      </c>
      <c r="O77" s="3">
        <f>C122</f>
        <v>0</v>
      </c>
      <c r="P77" s="19">
        <f>C125</f>
        <v>0</v>
      </c>
      <c r="Q77" s="4">
        <f>C128</f>
        <v>0</v>
      </c>
      <c r="R77" s="33"/>
    </row>
    <row r="78" spans="1:18" ht="18.75" customHeight="1" x14ac:dyDescent="0.4">
      <c r="A78" s="42">
        <v>62</v>
      </c>
      <c r="B78" s="155">
        <v>3</v>
      </c>
      <c r="C78" s="182"/>
      <c r="D78" s="10"/>
      <c r="E78" s="34" t="s">
        <v>5</v>
      </c>
      <c r="F78" s="30" t="s">
        <v>113</v>
      </c>
      <c r="G78" s="19">
        <f>C101</f>
        <v>0</v>
      </c>
      <c r="H78" s="3">
        <f>C104</f>
        <v>0</v>
      </c>
      <c r="I78" s="19">
        <f>C107</f>
        <v>0</v>
      </c>
      <c r="J78" s="19">
        <f>C109</f>
        <v>0</v>
      </c>
      <c r="K78" s="3">
        <f>C112</f>
        <v>0</v>
      </c>
      <c r="L78" s="19">
        <f>C115</f>
        <v>0</v>
      </c>
      <c r="M78" s="19">
        <f>C117</f>
        <v>0</v>
      </c>
      <c r="N78" s="3">
        <f>C120</f>
        <v>0</v>
      </c>
      <c r="O78" s="19">
        <f>C123</f>
        <v>0</v>
      </c>
      <c r="P78" s="19">
        <f>C125</f>
        <v>0</v>
      </c>
      <c r="Q78" s="4">
        <f>C128</f>
        <v>0</v>
      </c>
      <c r="R78" s="33"/>
    </row>
    <row r="79" spans="1:18" ht="18.75" customHeight="1" x14ac:dyDescent="0.4">
      <c r="A79" s="42">
        <v>63</v>
      </c>
      <c r="B79" s="155">
        <v>3</v>
      </c>
      <c r="C79" s="182"/>
      <c r="D79" s="10"/>
      <c r="E79" s="34" t="s">
        <v>6</v>
      </c>
      <c r="F79" s="30" t="s">
        <v>113</v>
      </c>
      <c r="G79" s="3">
        <f>C102</f>
        <v>0</v>
      </c>
      <c r="H79" s="3">
        <f>C104</f>
        <v>0</v>
      </c>
      <c r="I79" s="19">
        <f>C107</f>
        <v>0</v>
      </c>
      <c r="J79" s="3">
        <f>C110</f>
        <v>0</v>
      </c>
      <c r="K79" s="3">
        <f>C112</f>
        <v>0</v>
      </c>
      <c r="L79" s="19">
        <f>C115</f>
        <v>0</v>
      </c>
      <c r="M79" s="3">
        <f>C118</f>
        <v>0</v>
      </c>
      <c r="N79" s="3">
        <f>C120</f>
        <v>0</v>
      </c>
      <c r="O79" s="19">
        <f>C123</f>
        <v>0</v>
      </c>
      <c r="P79" s="3">
        <f>C126</f>
        <v>0</v>
      </c>
      <c r="Q79" s="4">
        <f>C128</f>
        <v>0</v>
      </c>
      <c r="R79" s="33"/>
    </row>
    <row r="80" spans="1:18" ht="18.75" customHeight="1" thickBot="1" x14ac:dyDescent="0.45">
      <c r="A80" s="42">
        <v>64</v>
      </c>
      <c r="B80" s="155">
        <v>3</v>
      </c>
      <c r="C80" s="182"/>
      <c r="D80" s="10"/>
      <c r="E80" s="34" t="s">
        <v>7</v>
      </c>
      <c r="F80" s="31" t="s">
        <v>113</v>
      </c>
      <c r="G80" s="72">
        <f>C102</f>
        <v>0</v>
      </c>
      <c r="H80" s="21">
        <f>C105</f>
        <v>0</v>
      </c>
      <c r="I80" s="21">
        <f>C107</f>
        <v>0</v>
      </c>
      <c r="J80" s="72">
        <f>C110</f>
        <v>0</v>
      </c>
      <c r="K80" s="21">
        <f>C113</f>
        <v>0</v>
      </c>
      <c r="L80" s="21">
        <f>C115</f>
        <v>0</v>
      </c>
      <c r="M80" s="72">
        <f>C118</f>
        <v>0</v>
      </c>
      <c r="N80" s="21">
        <f>C121</f>
        <v>0</v>
      </c>
      <c r="O80" s="21">
        <f>C123</f>
        <v>0</v>
      </c>
      <c r="P80" s="72">
        <f>C126</f>
        <v>0</v>
      </c>
      <c r="Q80" s="73" t="s">
        <v>148</v>
      </c>
      <c r="R80" s="33"/>
    </row>
    <row r="81" spans="1:18" ht="18.75" customHeight="1" thickBot="1" x14ac:dyDescent="0.45">
      <c r="A81" s="42">
        <v>65</v>
      </c>
      <c r="B81" s="155">
        <v>3</v>
      </c>
      <c r="C81" s="182"/>
      <c r="D81" s="10"/>
      <c r="E81" s="35"/>
      <c r="F81" s="36"/>
      <c r="G81" s="37"/>
      <c r="H81" s="37"/>
      <c r="I81" s="37"/>
      <c r="J81" s="37"/>
      <c r="K81" s="36"/>
      <c r="L81" s="36"/>
      <c r="M81" s="36"/>
      <c r="N81" s="36"/>
      <c r="O81" s="36"/>
      <c r="P81" s="36"/>
      <c r="Q81" s="37"/>
      <c r="R81" s="38"/>
    </row>
    <row r="82" spans="1:18" ht="18.75" customHeight="1" thickBot="1" x14ac:dyDescent="0.4">
      <c r="A82" s="42">
        <v>66</v>
      </c>
      <c r="B82" s="155">
        <v>3</v>
      </c>
      <c r="C82" s="182"/>
      <c r="D82" s="10"/>
      <c r="E82" s="14"/>
      <c r="F82" s="14"/>
      <c r="G82" s="16"/>
      <c r="H82" s="14"/>
      <c r="I82" s="14"/>
      <c r="J82" s="14"/>
      <c r="K82" s="14"/>
      <c r="L82" s="14"/>
      <c r="M82" s="14"/>
      <c r="N82" s="14"/>
      <c r="O82" s="14"/>
      <c r="P82" s="14"/>
      <c r="Q82" s="14"/>
      <c r="R82" s="14"/>
    </row>
    <row r="83" spans="1:18" ht="18.75" customHeight="1" x14ac:dyDescent="0.35">
      <c r="A83" s="42">
        <v>67</v>
      </c>
      <c r="B83" s="155">
        <v>3</v>
      </c>
      <c r="C83" s="182"/>
      <c r="D83" s="10"/>
      <c r="E83" s="395" t="s">
        <v>406</v>
      </c>
      <c r="F83" s="396"/>
      <c r="G83" s="396"/>
      <c r="H83" s="396"/>
      <c r="I83" s="396"/>
      <c r="J83" s="396"/>
      <c r="K83" s="396"/>
      <c r="L83" s="396"/>
      <c r="M83" s="396"/>
      <c r="N83" s="396"/>
      <c r="O83" s="396"/>
      <c r="P83" s="396"/>
      <c r="Q83" s="396"/>
      <c r="R83" s="397"/>
    </row>
    <row r="84" spans="1:18" ht="18.75" customHeight="1" thickBot="1" x14ac:dyDescent="0.4">
      <c r="A84" s="42">
        <v>68</v>
      </c>
      <c r="B84" s="155">
        <v>3</v>
      </c>
      <c r="C84" s="182"/>
      <c r="D84" s="10"/>
      <c r="E84" s="398"/>
      <c r="F84" s="399"/>
      <c r="G84" s="399"/>
      <c r="H84" s="399"/>
      <c r="I84" s="399"/>
      <c r="J84" s="399"/>
      <c r="K84" s="399"/>
      <c r="L84" s="399"/>
      <c r="M84" s="399"/>
      <c r="N84" s="399"/>
      <c r="O84" s="399"/>
      <c r="P84" s="399"/>
      <c r="Q84" s="399"/>
      <c r="R84" s="400"/>
    </row>
    <row r="85" spans="1:18" ht="18.75" customHeight="1" x14ac:dyDescent="0.35">
      <c r="A85" s="42">
        <v>69</v>
      </c>
      <c r="B85" s="155">
        <v>3</v>
      </c>
      <c r="C85" s="182"/>
      <c r="D85" s="10"/>
      <c r="E85" s="332" t="s">
        <v>403</v>
      </c>
      <c r="F85" s="333"/>
      <c r="G85" s="304"/>
      <c r="H85" s="336" t="s">
        <v>105</v>
      </c>
      <c r="I85" s="340"/>
      <c r="J85" s="341"/>
      <c r="K85" s="336" t="s">
        <v>300</v>
      </c>
      <c r="L85" s="340"/>
      <c r="M85" s="340"/>
      <c r="N85" s="341"/>
      <c r="O85" s="163" t="s">
        <v>301</v>
      </c>
      <c r="P85" s="360"/>
      <c r="Q85" s="360"/>
      <c r="R85" s="361"/>
    </row>
    <row r="86" spans="1:18" ht="18.75" customHeight="1" thickBot="1" x14ac:dyDescent="0.4">
      <c r="A86" s="42">
        <v>70</v>
      </c>
      <c r="B86" s="155">
        <v>3</v>
      </c>
      <c r="C86" s="182"/>
      <c r="D86" s="10"/>
      <c r="E86" s="334"/>
      <c r="F86" s="335"/>
      <c r="G86" s="305"/>
      <c r="H86" s="337"/>
      <c r="I86" s="342"/>
      <c r="J86" s="343"/>
      <c r="K86" s="337"/>
      <c r="L86" s="342"/>
      <c r="M86" s="342"/>
      <c r="N86" s="343"/>
      <c r="O86" s="344" t="s">
        <v>302</v>
      </c>
      <c r="P86" s="345"/>
      <c r="Q86" s="338"/>
      <c r="R86" s="339"/>
    </row>
    <row r="87" spans="1:18" ht="18.75" customHeight="1" x14ac:dyDescent="0.35">
      <c r="A87" s="42">
        <v>71</v>
      </c>
      <c r="B87" s="155">
        <v>3</v>
      </c>
      <c r="C87" s="182"/>
      <c r="D87" s="10"/>
      <c r="E87" s="312" t="s">
        <v>123</v>
      </c>
      <c r="F87" s="313"/>
      <c r="G87" s="313"/>
      <c r="H87" s="313"/>
      <c r="I87" s="313"/>
      <c r="J87" s="313"/>
      <c r="K87" s="313"/>
      <c r="L87" s="313"/>
      <c r="M87" s="313"/>
      <c r="N87" s="313"/>
      <c r="O87" s="313"/>
      <c r="P87" s="313"/>
      <c r="Q87" s="313"/>
      <c r="R87" s="314"/>
    </row>
    <row r="88" spans="1:18" ht="18.75" customHeight="1" x14ac:dyDescent="0.35">
      <c r="A88" s="42">
        <v>72</v>
      </c>
      <c r="B88" s="155">
        <v>3</v>
      </c>
      <c r="C88" s="182"/>
      <c r="D88" s="10"/>
      <c r="E88" s="315"/>
      <c r="F88" s="316"/>
      <c r="G88" s="316"/>
      <c r="H88" s="316"/>
      <c r="I88" s="316"/>
      <c r="J88" s="316"/>
      <c r="K88" s="316"/>
      <c r="L88" s="316"/>
      <c r="M88" s="316"/>
      <c r="N88" s="316"/>
      <c r="O88" s="316"/>
      <c r="P88" s="316"/>
      <c r="Q88" s="316"/>
      <c r="R88" s="317"/>
    </row>
    <row r="89" spans="1:18" ht="18.75" customHeight="1" thickBot="1" x14ac:dyDescent="0.45">
      <c r="A89" s="42">
        <v>73</v>
      </c>
      <c r="B89" s="155">
        <v>3</v>
      </c>
      <c r="C89" s="182"/>
      <c r="D89" s="10"/>
      <c r="E89" s="32"/>
      <c r="F89" s="18">
        <v>1</v>
      </c>
      <c r="G89" s="18">
        <v>2</v>
      </c>
      <c r="H89" s="18">
        <v>3</v>
      </c>
      <c r="I89" s="18">
        <v>4</v>
      </c>
      <c r="J89" s="18">
        <v>5</v>
      </c>
      <c r="K89" s="18">
        <v>6</v>
      </c>
      <c r="L89" s="18">
        <v>7</v>
      </c>
      <c r="M89" s="18">
        <v>8</v>
      </c>
      <c r="N89" s="18">
        <v>9</v>
      </c>
      <c r="O89" s="18">
        <v>10</v>
      </c>
      <c r="P89" s="18">
        <v>11</v>
      </c>
      <c r="Q89" s="18">
        <v>12</v>
      </c>
      <c r="R89" s="33"/>
    </row>
    <row r="90" spans="1:18" ht="18.75" customHeight="1" x14ac:dyDescent="0.4">
      <c r="A90" s="42">
        <v>74</v>
      </c>
      <c r="B90" s="155">
        <v>3</v>
      </c>
      <c r="C90" s="182"/>
      <c r="D90" s="10"/>
      <c r="E90" s="34" t="s">
        <v>0</v>
      </c>
      <c r="F90" s="24" t="s">
        <v>111</v>
      </c>
      <c r="G90" s="25" t="s">
        <v>114</v>
      </c>
      <c r="H90" s="70">
        <f>C130</f>
        <v>0</v>
      </c>
      <c r="I90" s="26">
        <f>C133</f>
        <v>0</v>
      </c>
      <c r="J90" s="70">
        <f>C136</f>
        <v>0</v>
      </c>
      <c r="K90" s="70">
        <f>C138</f>
        <v>0</v>
      </c>
      <c r="L90" s="26">
        <f>C141</f>
        <v>0</v>
      </c>
      <c r="M90" s="70">
        <f>C144</f>
        <v>0</v>
      </c>
      <c r="N90" s="70">
        <f>C146</f>
        <v>0</v>
      </c>
      <c r="O90" s="26">
        <f>C149</f>
        <v>0</v>
      </c>
      <c r="P90" s="70">
        <f>C152</f>
        <v>0</v>
      </c>
      <c r="Q90" s="71">
        <f>C154</f>
        <v>0</v>
      </c>
      <c r="R90" s="33"/>
    </row>
    <row r="91" spans="1:18" ht="18.75" customHeight="1" x14ac:dyDescent="0.4">
      <c r="A91" s="42">
        <v>75</v>
      </c>
      <c r="B91" s="155">
        <v>3</v>
      </c>
      <c r="C91" s="182"/>
      <c r="D91" s="10"/>
      <c r="E91" s="34" t="s">
        <v>1</v>
      </c>
      <c r="F91" s="28" t="s">
        <v>111</v>
      </c>
      <c r="G91" s="2" t="s">
        <v>114</v>
      </c>
      <c r="H91" s="19">
        <f>C131</f>
        <v>0</v>
      </c>
      <c r="I91" s="19">
        <f>C133</f>
        <v>0</v>
      </c>
      <c r="J91" s="3">
        <f>C136</f>
        <v>0</v>
      </c>
      <c r="K91" s="19">
        <f>C139</f>
        <v>0</v>
      </c>
      <c r="L91" s="23">
        <f>C141</f>
        <v>0</v>
      </c>
      <c r="M91" s="3">
        <f>C144</f>
        <v>0</v>
      </c>
      <c r="N91" s="19">
        <f>C147</f>
        <v>0</v>
      </c>
      <c r="O91" s="19">
        <f>C149</f>
        <v>0</v>
      </c>
      <c r="P91" s="3">
        <f>C152</f>
        <v>0</v>
      </c>
      <c r="Q91" s="78">
        <f>C155</f>
        <v>0</v>
      </c>
      <c r="R91" s="33"/>
    </row>
    <row r="92" spans="1:18" ht="18.75" customHeight="1" x14ac:dyDescent="0.4">
      <c r="A92" s="42">
        <v>76</v>
      </c>
      <c r="B92" s="155">
        <v>3</v>
      </c>
      <c r="C92" s="182"/>
      <c r="D92" s="10"/>
      <c r="E92" s="34" t="s">
        <v>2</v>
      </c>
      <c r="F92" s="29" t="s">
        <v>112</v>
      </c>
      <c r="G92" s="2" t="s">
        <v>114</v>
      </c>
      <c r="H92" s="19">
        <f>C131</f>
        <v>0</v>
      </c>
      <c r="I92" s="3">
        <f>C134</f>
        <v>0</v>
      </c>
      <c r="J92" s="3">
        <f>C136</f>
        <v>0</v>
      </c>
      <c r="K92" s="19">
        <f>C139</f>
        <v>0</v>
      </c>
      <c r="L92" s="3">
        <f>C142</f>
        <v>0</v>
      </c>
      <c r="M92" s="3">
        <f>C144</f>
        <v>0</v>
      </c>
      <c r="N92" s="19">
        <f>C147</f>
        <v>0</v>
      </c>
      <c r="O92" s="3">
        <f>C150</f>
        <v>0</v>
      </c>
      <c r="P92" s="3">
        <f>C152</f>
        <v>0</v>
      </c>
      <c r="Q92" s="78">
        <f>C155</f>
        <v>0</v>
      </c>
      <c r="R92" s="33"/>
    </row>
    <row r="93" spans="1:18" ht="18.75" customHeight="1" x14ac:dyDescent="0.4">
      <c r="A93" s="42">
        <v>77</v>
      </c>
      <c r="B93" s="155">
        <v>3</v>
      </c>
      <c r="C93" s="182"/>
      <c r="D93" s="10"/>
      <c r="E93" s="34" t="s">
        <v>3</v>
      </c>
      <c r="F93" s="29" t="s">
        <v>112</v>
      </c>
      <c r="G93" s="19">
        <f>C129</f>
        <v>0</v>
      </c>
      <c r="H93" s="19">
        <f>C131</f>
        <v>0</v>
      </c>
      <c r="I93" s="3">
        <f>C134</f>
        <v>0</v>
      </c>
      <c r="J93" s="19">
        <f>C137</f>
        <v>0</v>
      </c>
      <c r="K93" s="19">
        <f>C139</f>
        <v>0</v>
      </c>
      <c r="L93" s="3">
        <f>C142</f>
        <v>0</v>
      </c>
      <c r="M93" s="19">
        <f>C145</f>
        <v>0</v>
      </c>
      <c r="N93" s="19">
        <f>C147</f>
        <v>0</v>
      </c>
      <c r="O93" s="3">
        <f>C150</f>
        <v>0</v>
      </c>
      <c r="P93" s="19">
        <f>C153</f>
        <v>0</v>
      </c>
      <c r="Q93" s="78">
        <f>C155</f>
        <v>0</v>
      </c>
      <c r="R93" s="33"/>
    </row>
    <row r="94" spans="1:18" ht="18.75" customHeight="1" x14ac:dyDescent="0.4">
      <c r="A94" s="42">
        <v>78</v>
      </c>
      <c r="B94" s="155">
        <v>3</v>
      </c>
      <c r="C94" s="182"/>
      <c r="D94" s="10"/>
      <c r="E94" s="34" t="s">
        <v>4</v>
      </c>
      <c r="F94" s="29" t="s">
        <v>112</v>
      </c>
      <c r="G94" s="19">
        <f>C129</f>
        <v>0</v>
      </c>
      <c r="H94" s="3">
        <f>C132</f>
        <v>0</v>
      </c>
      <c r="I94" s="3">
        <f>C134</f>
        <v>0</v>
      </c>
      <c r="J94" s="19">
        <f>C137</f>
        <v>0</v>
      </c>
      <c r="K94" s="3">
        <f>C140</f>
        <v>0</v>
      </c>
      <c r="L94" s="3">
        <f>C142</f>
        <v>0</v>
      </c>
      <c r="M94" s="19">
        <f>C145</f>
        <v>0</v>
      </c>
      <c r="N94" s="3">
        <f>C148</f>
        <v>0</v>
      </c>
      <c r="O94" s="3">
        <f>C150</f>
        <v>0</v>
      </c>
      <c r="P94" s="19">
        <f>C153</f>
        <v>0</v>
      </c>
      <c r="Q94" s="4">
        <f>C156</f>
        <v>0</v>
      </c>
      <c r="R94" s="33"/>
    </row>
    <row r="95" spans="1:18" ht="18.75" customHeight="1" x14ac:dyDescent="0.4">
      <c r="A95" s="42">
        <v>79</v>
      </c>
      <c r="B95" s="155">
        <v>3</v>
      </c>
      <c r="C95" s="182"/>
      <c r="D95" s="10"/>
      <c r="E95" s="34" t="s">
        <v>5</v>
      </c>
      <c r="F95" s="30" t="s">
        <v>113</v>
      </c>
      <c r="G95" s="19">
        <f>C129</f>
        <v>0</v>
      </c>
      <c r="H95" s="3">
        <f>C132</f>
        <v>0</v>
      </c>
      <c r="I95" s="19">
        <f>C135</f>
        <v>0</v>
      </c>
      <c r="J95" s="19">
        <f>C137</f>
        <v>0</v>
      </c>
      <c r="K95" s="3">
        <f>C140</f>
        <v>0</v>
      </c>
      <c r="L95" s="19">
        <f>C143</f>
        <v>0</v>
      </c>
      <c r="M95" s="19">
        <f>C145</f>
        <v>0</v>
      </c>
      <c r="N95" s="3">
        <f>C148</f>
        <v>0</v>
      </c>
      <c r="O95" s="19">
        <f>C151</f>
        <v>0</v>
      </c>
      <c r="P95" s="19">
        <f>C153</f>
        <v>0</v>
      </c>
      <c r="Q95" s="4">
        <f>C156</f>
        <v>0</v>
      </c>
      <c r="R95" s="33"/>
    </row>
    <row r="96" spans="1:18" ht="18.75" customHeight="1" x14ac:dyDescent="0.4">
      <c r="A96" s="42">
        <v>80</v>
      </c>
      <c r="B96" s="155">
        <v>3</v>
      </c>
      <c r="C96" s="182"/>
      <c r="D96" s="10"/>
      <c r="E96" s="34" t="s">
        <v>6</v>
      </c>
      <c r="F96" s="30" t="s">
        <v>113</v>
      </c>
      <c r="G96" s="3">
        <f>C130</f>
        <v>0</v>
      </c>
      <c r="H96" s="3">
        <f>C132</f>
        <v>0</v>
      </c>
      <c r="I96" s="19">
        <f>C135</f>
        <v>0</v>
      </c>
      <c r="J96" s="3">
        <f>C138</f>
        <v>0</v>
      </c>
      <c r="K96" s="3">
        <f>C140</f>
        <v>0</v>
      </c>
      <c r="L96" s="19">
        <f>C143</f>
        <v>0</v>
      </c>
      <c r="M96" s="3">
        <f>C146</f>
        <v>0</v>
      </c>
      <c r="N96" s="3">
        <f>C148</f>
        <v>0</v>
      </c>
      <c r="O96" s="19">
        <f>C151</f>
        <v>0</v>
      </c>
      <c r="P96" s="3">
        <f>C154</f>
        <v>0</v>
      </c>
      <c r="Q96" s="4">
        <f>C156</f>
        <v>0</v>
      </c>
      <c r="R96" s="33"/>
    </row>
    <row r="97" spans="1:18" ht="18.75" customHeight="1" thickBot="1" x14ac:dyDescent="0.45">
      <c r="A97" s="42">
        <v>81</v>
      </c>
      <c r="B97" s="155">
        <v>3</v>
      </c>
      <c r="C97" s="182"/>
      <c r="D97" s="9"/>
      <c r="E97" s="34" t="s">
        <v>7</v>
      </c>
      <c r="F97" s="31" t="s">
        <v>113</v>
      </c>
      <c r="G97" s="72">
        <f>C130</f>
        <v>0</v>
      </c>
      <c r="H97" s="21">
        <f>C133</f>
        <v>0</v>
      </c>
      <c r="I97" s="21">
        <f>C135</f>
        <v>0</v>
      </c>
      <c r="J97" s="72">
        <f>C138</f>
        <v>0</v>
      </c>
      <c r="K97" s="21">
        <f>C141</f>
        <v>0</v>
      </c>
      <c r="L97" s="21">
        <f>C143</f>
        <v>0</v>
      </c>
      <c r="M97" s="72">
        <f>C146</f>
        <v>0</v>
      </c>
      <c r="N97" s="21">
        <f>C149</f>
        <v>0</v>
      </c>
      <c r="O97" s="21">
        <f>C151</f>
        <v>0</v>
      </c>
      <c r="P97" s="72">
        <f>C154</f>
        <v>0</v>
      </c>
      <c r="Q97" s="73" t="s">
        <v>148</v>
      </c>
      <c r="R97" s="33"/>
    </row>
    <row r="98" spans="1:18" ht="18.75" customHeight="1" thickBot="1" x14ac:dyDescent="0.45">
      <c r="A98" s="42">
        <v>82</v>
      </c>
      <c r="B98" s="155">
        <v>3</v>
      </c>
      <c r="C98" s="182"/>
      <c r="D98" s="9"/>
      <c r="E98" s="35"/>
      <c r="F98" s="36"/>
      <c r="G98" s="37"/>
      <c r="H98" s="37"/>
      <c r="I98" s="37"/>
      <c r="J98" s="37"/>
      <c r="K98" s="36"/>
      <c r="L98" s="36"/>
      <c r="M98" s="36"/>
      <c r="N98" s="36"/>
      <c r="O98" s="36"/>
      <c r="P98" s="36"/>
      <c r="Q98" s="37"/>
      <c r="R98" s="38"/>
    </row>
    <row r="99" spans="1:18" ht="18.75" customHeight="1" thickBot="1" x14ac:dyDescent="0.4">
      <c r="A99" s="42">
        <v>83</v>
      </c>
      <c r="B99" s="155">
        <v>3</v>
      </c>
      <c r="C99" s="182"/>
      <c r="D99" s="9"/>
    </row>
    <row r="100" spans="1:18" ht="18.75" customHeight="1" x14ac:dyDescent="0.35">
      <c r="A100" s="42">
        <v>84</v>
      </c>
      <c r="B100" s="155">
        <v>3</v>
      </c>
      <c r="C100" s="182"/>
      <c r="D100" s="9"/>
      <c r="E100" s="395" t="s">
        <v>406</v>
      </c>
      <c r="F100" s="396"/>
      <c r="G100" s="396"/>
      <c r="H100" s="396"/>
      <c r="I100" s="396"/>
      <c r="J100" s="396"/>
      <c r="K100" s="396"/>
      <c r="L100" s="396"/>
      <c r="M100" s="396"/>
      <c r="N100" s="396"/>
      <c r="O100" s="396"/>
      <c r="P100" s="396"/>
      <c r="Q100" s="396"/>
      <c r="R100" s="397"/>
    </row>
    <row r="101" spans="1:18" ht="18.75" customHeight="1" thickBot="1" x14ac:dyDescent="0.4">
      <c r="A101" s="43">
        <v>85</v>
      </c>
      <c r="B101" s="155">
        <v>4</v>
      </c>
      <c r="C101" s="182"/>
      <c r="D101" s="9"/>
      <c r="E101" s="398"/>
      <c r="F101" s="399"/>
      <c r="G101" s="399"/>
      <c r="H101" s="399"/>
      <c r="I101" s="399"/>
      <c r="J101" s="399"/>
      <c r="K101" s="399"/>
      <c r="L101" s="399"/>
      <c r="M101" s="399"/>
      <c r="N101" s="399"/>
      <c r="O101" s="399"/>
      <c r="P101" s="399"/>
      <c r="Q101" s="399"/>
      <c r="R101" s="400"/>
    </row>
    <row r="102" spans="1:18" ht="18.75" customHeight="1" x14ac:dyDescent="0.35">
      <c r="A102" s="42">
        <v>86</v>
      </c>
      <c r="B102" s="155">
        <v>4</v>
      </c>
      <c r="C102" s="182"/>
      <c r="E102" s="332" t="s">
        <v>403</v>
      </c>
      <c r="F102" s="333"/>
      <c r="G102" s="304"/>
      <c r="H102" s="336" t="s">
        <v>105</v>
      </c>
      <c r="I102" s="340"/>
      <c r="J102" s="341"/>
      <c r="K102" s="336" t="s">
        <v>300</v>
      </c>
      <c r="L102" s="340"/>
      <c r="M102" s="340"/>
      <c r="N102" s="341"/>
      <c r="O102" s="163" t="s">
        <v>301</v>
      </c>
      <c r="P102" s="360"/>
      <c r="Q102" s="360"/>
      <c r="R102" s="361"/>
    </row>
    <row r="103" spans="1:18" ht="18.75" customHeight="1" thickBot="1" x14ac:dyDescent="0.4">
      <c r="A103" s="42">
        <v>87</v>
      </c>
      <c r="B103" s="155">
        <v>4</v>
      </c>
      <c r="C103" s="182"/>
      <c r="E103" s="334"/>
      <c r="F103" s="335"/>
      <c r="G103" s="305"/>
      <c r="H103" s="337"/>
      <c r="I103" s="342"/>
      <c r="J103" s="343"/>
      <c r="K103" s="337"/>
      <c r="L103" s="342"/>
      <c r="M103" s="342"/>
      <c r="N103" s="343"/>
      <c r="O103" s="344" t="s">
        <v>302</v>
      </c>
      <c r="P103" s="345"/>
      <c r="Q103" s="338"/>
      <c r="R103" s="339"/>
    </row>
    <row r="104" spans="1:18" ht="18.75" customHeight="1" x14ac:dyDescent="0.35">
      <c r="A104" s="42">
        <v>88</v>
      </c>
      <c r="B104" s="155">
        <v>4</v>
      </c>
      <c r="C104" s="182"/>
      <c r="E104" s="312" t="s">
        <v>124</v>
      </c>
      <c r="F104" s="313"/>
      <c r="G104" s="313"/>
      <c r="H104" s="313"/>
      <c r="I104" s="313"/>
      <c r="J104" s="313"/>
      <c r="K104" s="313"/>
      <c r="L104" s="313"/>
      <c r="M104" s="313"/>
      <c r="N104" s="313"/>
      <c r="O104" s="313"/>
      <c r="P104" s="313"/>
      <c r="Q104" s="313"/>
      <c r="R104" s="314"/>
    </row>
    <row r="105" spans="1:18" ht="18.75" customHeight="1" x14ac:dyDescent="0.35">
      <c r="A105" s="42">
        <v>89</v>
      </c>
      <c r="B105" s="155">
        <v>4</v>
      </c>
      <c r="C105" s="182"/>
      <c r="E105" s="315"/>
      <c r="F105" s="316"/>
      <c r="G105" s="316"/>
      <c r="H105" s="316"/>
      <c r="I105" s="316"/>
      <c r="J105" s="316"/>
      <c r="K105" s="316"/>
      <c r="L105" s="316"/>
      <c r="M105" s="316"/>
      <c r="N105" s="316"/>
      <c r="O105" s="316"/>
      <c r="P105" s="316"/>
      <c r="Q105" s="316"/>
      <c r="R105" s="317"/>
    </row>
    <row r="106" spans="1:18" ht="18.75" customHeight="1" thickBot="1" x14ac:dyDescent="0.45">
      <c r="A106" s="42">
        <v>90</v>
      </c>
      <c r="B106" s="155">
        <v>4</v>
      </c>
      <c r="C106" s="182"/>
      <c r="E106" s="32"/>
      <c r="F106" s="18">
        <v>1</v>
      </c>
      <c r="G106" s="18">
        <v>2</v>
      </c>
      <c r="H106" s="18">
        <v>3</v>
      </c>
      <c r="I106" s="18">
        <v>4</v>
      </c>
      <c r="J106" s="18">
        <v>5</v>
      </c>
      <c r="K106" s="18">
        <v>6</v>
      </c>
      <c r="L106" s="18">
        <v>7</v>
      </c>
      <c r="M106" s="18">
        <v>8</v>
      </c>
      <c r="N106" s="18">
        <v>9</v>
      </c>
      <c r="O106" s="18">
        <v>10</v>
      </c>
      <c r="P106" s="18">
        <v>11</v>
      </c>
      <c r="Q106" s="18">
        <v>12</v>
      </c>
      <c r="R106" s="33"/>
    </row>
    <row r="107" spans="1:18" ht="18.75" customHeight="1" x14ac:dyDescent="0.4">
      <c r="A107" s="42">
        <v>91</v>
      </c>
      <c r="B107" s="155">
        <v>4</v>
      </c>
      <c r="C107" s="182"/>
      <c r="E107" s="34" t="s">
        <v>0</v>
      </c>
      <c r="F107" s="24" t="s">
        <v>111</v>
      </c>
      <c r="G107" s="25" t="s">
        <v>114</v>
      </c>
      <c r="H107" s="70">
        <f>C158</f>
        <v>0</v>
      </c>
      <c r="I107" s="26">
        <f>C161</f>
        <v>0</v>
      </c>
      <c r="J107" s="70">
        <f>C164</f>
        <v>0</v>
      </c>
      <c r="K107" s="70">
        <f>C166</f>
        <v>0</v>
      </c>
      <c r="L107" s="26">
        <f>C169</f>
        <v>0</v>
      </c>
      <c r="M107" s="70">
        <f>C172</f>
        <v>0</v>
      </c>
      <c r="N107" s="70">
        <f>C174</f>
        <v>0</v>
      </c>
      <c r="O107" s="26">
        <f>C177</f>
        <v>0</v>
      </c>
      <c r="P107" s="70">
        <f>C180</f>
        <v>0</v>
      </c>
      <c r="Q107" s="71">
        <f>C182</f>
        <v>0</v>
      </c>
      <c r="R107" s="33"/>
    </row>
    <row r="108" spans="1:18" ht="18.75" customHeight="1" x14ac:dyDescent="0.4">
      <c r="A108" s="42">
        <v>92</v>
      </c>
      <c r="B108" s="155">
        <v>4</v>
      </c>
      <c r="C108" s="182"/>
      <c r="E108" s="34" t="s">
        <v>1</v>
      </c>
      <c r="F108" s="28" t="s">
        <v>111</v>
      </c>
      <c r="G108" s="2" t="s">
        <v>114</v>
      </c>
      <c r="H108" s="19">
        <f>C159</f>
        <v>0</v>
      </c>
      <c r="I108" s="19">
        <f>C161</f>
        <v>0</v>
      </c>
      <c r="J108" s="3">
        <f>C164</f>
        <v>0</v>
      </c>
      <c r="K108" s="19">
        <f>C167</f>
        <v>0</v>
      </c>
      <c r="L108" s="23">
        <f>C169</f>
        <v>0</v>
      </c>
      <c r="M108" s="3">
        <f>C172</f>
        <v>0</v>
      </c>
      <c r="N108" s="19">
        <f>C175</f>
        <v>0</v>
      </c>
      <c r="O108" s="19">
        <f>C177</f>
        <v>0</v>
      </c>
      <c r="P108" s="3">
        <f>C180</f>
        <v>0</v>
      </c>
      <c r="Q108" s="78">
        <f>C183</f>
        <v>0</v>
      </c>
      <c r="R108" s="33"/>
    </row>
    <row r="109" spans="1:18" ht="18.75" customHeight="1" x14ac:dyDescent="0.4">
      <c r="A109" s="42">
        <v>93</v>
      </c>
      <c r="B109" s="155">
        <v>4</v>
      </c>
      <c r="C109" s="182"/>
      <c r="E109" s="34" t="s">
        <v>2</v>
      </c>
      <c r="F109" s="29" t="s">
        <v>112</v>
      </c>
      <c r="G109" s="2" t="s">
        <v>114</v>
      </c>
      <c r="H109" s="19">
        <f>C159</f>
        <v>0</v>
      </c>
      <c r="I109" s="3">
        <f>C162</f>
        <v>0</v>
      </c>
      <c r="J109" s="3">
        <f>C164</f>
        <v>0</v>
      </c>
      <c r="K109" s="19">
        <f>C167</f>
        <v>0</v>
      </c>
      <c r="L109" s="3">
        <f>C170</f>
        <v>0</v>
      </c>
      <c r="M109" s="3">
        <f>C172</f>
        <v>0</v>
      </c>
      <c r="N109" s="19">
        <f>C175</f>
        <v>0</v>
      </c>
      <c r="O109" s="3">
        <f>C178</f>
        <v>0</v>
      </c>
      <c r="P109" s="3">
        <f>C180</f>
        <v>0</v>
      </c>
      <c r="Q109" s="78">
        <f>C183</f>
        <v>0</v>
      </c>
      <c r="R109" s="33"/>
    </row>
    <row r="110" spans="1:18" ht="18.75" customHeight="1" x14ac:dyDescent="0.4">
      <c r="A110" s="42">
        <v>94</v>
      </c>
      <c r="B110" s="155">
        <v>4</v>
      </c>
      <c r="C110" s="182"/>
      <c r="E110" s="34" t="s">
        <v>3</v>
      </c>
      <c r="F110" s="29" t="s">
        <v>112</v>
      </c>
      <c r="G110" s="19">
        <f>C157</f>
        <v>0</v>
      </c>
      <c r="H110" s="19">
        <f>C159</f>
        <v>0</v>
      </c>
      <c r="I110" s="3">
        <f>C162</f>
        <v>0</v>
      </c>
      <c r="J110" s="19">
        <f>C165</f>
        <v>0</v>
      </c>
      <c r="K110" s="19">
        <f>C167</f>
        <v>0</v>
      </c>
      <c r="L110" s="3">
        <f>C170</f>
        <v>0</v>
      </c>
      <c r="M110" s="19">
        <f>C173</f>
        <v>0</v>
      </c>
      <c r="N110" s="19">
        <f>C175</f>
        <v>0</v>
      </c>
      <c r="O110" s="3">
        <f>C178</f>
        <v>0</v>
      </c>
      <c r="P110" s="19">
        <f>C181</f>
        <v>0</v>
      </c>
      <c r="Q110" s="78">
        <f>C183</f>
        <v>0</v>
      </c>
      <c r="R110" s="33"/>
    </row>
    <row r="111" spans="1:18" ht="18.75" customHeight="1" x14ac:dyDescent="0.4">
      <c r="A111" s="42">
        <v>95</v>
      </c>
      <c r="B111" s="155">
        <v>4</v>
      </c>
      <c r="C111" s="182"/>
      <c r="E111" s="34" t="s">
        <v>4</v>
      </c>
      <c r="F111" s="29" t="s">
        <v>112</v>
      </c>
      <c r="G111" s="19">
        <f>C157</f>
        <v>0</v>
      </c>
      <c r="H111" s="3">
        <f>C160</f>
        <v>0</v>
      </c>
      <c r="I111" s="3">
        <f>C162</f>
        <v>0</v>
      </c>
      <c r="J111" s="19">
        <f>C165</f>
        <v>0</v>
      </c>
      <c r="K111" s="3">
        <f>C168</f>
        <v>0</v>
      </c>
      <c r="L111" s="3">
        <f>C170</f>
        <v>0</v>
      </c>
      <c r="M111" s="19">
        <f>C173</f>
        <v>0</v>
      </c>
      <c r="N111" s="3">
        <f>C176</f>
        <v>0</v>
      </c>
      <c r="O111" s="3">
        <f>C178</f>
        <v>0</v>
      </c>
      <c r="P111" s="19">
        <f>C181</f>
        <v>0</v>
      </c>
      <c r="Q111" s="4">
        <f>C184</f>
        <v>0</v>
      </c>
      <c r="R111" s="33"/>
    </row>
    <row r="112" spans="1:18" ht="18.75" customHeight="1" x14ac:dyDescent="0.4">
      <c r="A112" s="42">
        <v>96</v>
      </c>
      <c r="B112" s="155">
        <v>4</v>
      </c>
      <c r="C112" s="182"/>
      <c r="E112" s="34" t="s">
        <v>5</v>
      </c>
      <c r="F112" s="30" t="s">
        <v>113</v>
      </c>
      <c r="G112" s="19">
        <f>C157</f>
        <v>0</v>
      </c>
      <c r="H112" s="3">
        <f>C160</f>
        <v>0</v>
      </c>
      <c r="I112" s="19">
        <f>C163</f>
        <v>0</v>
      </c>
      <c r="J112" s="19">
        <f>C165</f>
        <v>0</v>
      </c>
      <c r="K112" s="3">
        <f>C168</f>
        <v>0</v>
      </c>
      <c r="L112" s="19">
        <f>C171</f>
        <v>0</v>
      </c>
      <c r="M112" s="19">
        <f>C173</f>
        <v>0</v>
      </c>
      <c r="N112" s="3">
        <f>C176</f>
        <v>0</v>
      </c>
      <c r="O112" s="19">
        <f>C179</f>
        <v>0</v>
      </c>
      <c r="P112" s="19">
        <f>C181</f>
        <v>0</v>
      </c>
      <c r="Q112" s="4">
        <f>C184</f>
        <v>0</v>
      </c>
      <c r="R112" s="33"/>
    </row>
    <row r="113" spans="1:18" ht="18.75" customHeight="1" x14ac:dyDescent="0.4">
      <c r="A113" s="42">
        <v>97</v>
      </c>
      <c r="B113" s="155">
        <v>4</v>
      </c>
      <c r="C113" s="182"/>
      <c r="E113" s="34" t="s">
        <v>6</v>
      </c>
      <c r="F113" s="30" t="s">
        <v>113</v>
      </c>
      <c r="G113" s="3">
        <f>C158</f>
        <v>0</v>
      </c>
      <c r="H113" s="3">
        <f>C160</f>
        <v>0</v>
      </c>
      <c r="I113" s="19">
        <f>C163</f>
        <v>0</v>
      </c>
      <c r="J113" s="3">
        <f>C166</f>
        <v>0</v>
      </c>
      <c r="K113" s="3">
        <f>C168</f>
        <v>0</v>
      </c>
      <c r="L113" s="19">
        <f>C171</f>
        <v>0</v>
      </c>
      <c r="M113" s="3">
        <f>C174</f>
        <v>0</v>
      </c>
      <c r="N113" s="3">
        <f>C176</f>
        <v>0</v>
      </c>
      <c r="O113" s="19">
        <f>C179</f>
        <v>0</v>
      </c>
      <c r="P113" s="3">
        <f>C182</f>
        <v>0</v>
      </c>
      <c r="Q113" s="4">
        <f>C184</f>
        <v>0</v>
      </c>
      <c r="R113" s="33"/>
    </row>
    <row r="114" spans="1:18" ht="18.75" customHeight="1" thickBot="1" x14ac:dyDescent="0.45">
      <c r="A114" s="42">
        <v>98</v>
      </c>
      <c r="B114" s="155">
        <v>4</v>
      </c>
      <c r="C114" s="182"/>
      <c r="E114" s="34" t="s">
        <v>7</v>
      </c>
      <c r="F114" s="31" t="s">
        <v>113</v>
      </c>
      <c r="G114" s="72">
        <f>C158</f>
        <v>0</v>
      </c>
      <c r="H114" s="21">
        <f>C161</f>
        <v>0</v>
      </c>
      <c r="I114" s="21">
        <f>C163</f>
        <v>0</v>
      </c>
      <c r="J114" s="72">
        <f>C166</f>
        <v>0</v>
      </c>
      <c r="K114" s="21">
        <f>C169</f>
        <v>0</v>
      </c>
      <c r="L114" s="21">
        <f>C171</f>
        <v>0</v>
      </c>
      <c r="M114" s="72">
        <f>C174</f>
        <v>0</v>
      </c>
      <c r="N114" s="21">
        <f>C177</f>
        <v>0</v>
      </c>
      <c r="O114" s="21">
        <f>C179</f>
        <v>0</v>
      </c>
      <c r="P114" s="72">
        <f>C182</f>
        <v>0</v>
      </c>
      <c r="Q114" s="73" t="s">
        <v>148</v>
      </c>
      <c r="R114" s="33"/>
    </row>
    <row r="115" spans="1:18" ht="18.75" customHeight="1" thickBot="1" x14ac:dyDescent="0.45">
      <c r="A115" s="42">
        <v>99</v>
      </c>
      <c r="B115" s="155">
        <v>4</v>
      </c>
      <c r="C115" s="182"/>
      <c r="E115" s="35"/>
      <c r="F115" s="36"/>
      <c r="G115" s="37"/>
      <c r="H115" s="37"/>
      <c r="I115" s="37"/>
      <c r="J115" s="37"/>
      <c r="K115" s="36"/>
      <c r="L115" s="36"/>
      <c r="M115" s="36"/>
      <c r="N115" s="36"/>
      <c r="O115" s="36"/>
      <c r="P115" s="36"/>
      <c r="Q115" s="37"/>
      <c r="R115" s="38"/>
    </row>
    <row r="116" spans="1:18" ht="18.75" customHeight="1" thickBot="1" x14ac:dyDescent="0.4">
      <c r="A116" s="42">
        <v>100</v>
      </c>
      <c r="B116" s="155">
        <v>4</v>
      </c>
      <c r="C116" s="182"/>
    </row>
    <row r="117" spans="1:18" ht="18.75" customHeight="1" x14ac:dyDescent="0.35">
      <c r="A117" s="42">
        <v>101</v>
      </c>
      <c r="B117" s="155">
        <v>4</v>
      </c>
      <c r="C117" s="182"/>
      <c r="E117" s="395" t="s">
        <v>406</v>
      </c>
      <c r="F117" s="396"/>
      <c r="G117" s="396"/>
      <c r="H117" s="396"/>
      <c r="I117" s="396"/>
      <c r="J117" s="396"/>
      <c r="K117" s="396"/>
      <c r="L117" s="396"/>
      <c r="M117" s="396"/>
      <c r="N117" s="396"/>
      <c r="O117" s="396"/>
      <c r="P117" s="396"/>
      <c r="Q117" s="396"/>
      <c r="R117" s="397"/>
    </row>
    <row r="118" spans="1:18" ht="18.75" customHeight="1" thickBot="1" x14ac:dyDescent="0.4">
      <c r="A118" s="42">
        <v>102</v>
      </c>
      <c r="B118" s="155">
        <v>4</v>
      </c>
      <c r="C118" s="182"/>
      <c r="E118" s="398"/>
      <c r="F118" s="399"/>
      <c r="G118" s="399"/>
      <c r="H118" s="399"/>
      <c r="I118" s="399"/>
      <c r="J118" s="399"/>
      <c r="K118" s="399"/>
      <c r="L118" s="399"/>
      <c r="M118" s="399"/>
      <c r="N118" s="399"/>
      <c r="O118" s="399"/>
      <c r="P118" s="399"/>
      <c r="Q118" s="399"/>
      <c r="R118" s="400"/>
    </row>
    <row r="119" spans="1:18" ht="18.75" customHeight="1" x14ac:dyDescent="0.35">
      <c r="A119" s="42">
        <v>103</v>
      </c>
      <c r="B119" s="155">
        <v>4</v>
      </c>
      <c r="C119" s="182"/>
      <c r="E119" s="332" t="s">
        <v>403</v>
      </c>
      <c r="F119" s="333"/>
      <c r="G119" s="304"/>
      <c r="H119" s="336" t="s">
        <v>105</v>
      </c>
      <c r="I119" s="340"/>
      <c r="J119" s="341"/>
      <c r="K119" s="336" t="s">
        <v>300</v>
      </c>
      <c r="L119" s="340"/>
      <c r="M119" s="340"/>
      <c r="N119" s="341"/>
      <c r="O119" s="163" t="s">
        <v>301</v>
      </c>
      <c r="P119" s="360"/>
      <c r="Q119" s="360"/>
      <c r="R119" s="361"/>
    </row>
    <row r="120" spans="1:18" ht="18.75" customHeight="1" thickBot="1" x14ac:dyDescent="0.4">
      <c r="A120" s="42">
        <v>104</v>
      </c>
      <c r="B120" s="155">
        <v>4</v>
      </c>
      <c r="C120" s="182"/>
      <c r="E120" s="334"/>
      <c r="F120" s="335"/>
      <c r="G120" s="305"/>
      <c r="H120" s="337"/>
      <c r="I120" s="342"/>
      <c r="J120" s="343"/>
      <c r="K120" s="337"/>
      <c r="L120" s="342"/>
      <c r="M120" s="342"/>
      <c r="N120" s="343"/>
      <c r="O120" s="344" t="s">
        <v>302</v>
      </c>
      <c r="P120" s="345"/>
      <c r="Q120" s="338"/>
      <c r="R120" s="339"/>
    </row>
    <row r="121" spans="1:18" ht="18.75" customHeight="1" x14ac:dyDescent="0.35">
      <c r="A121" s="42">
        <v>105</v>
      </c>
      <c r="B121" s="155">
        <v>4</v>
      </c>
      <c r="C121" s="182"/>
      <c r="E121" s="312" t="s">
        <v>125</v>
      </c>
      <c r="F121" s="313"/>
      <c r="G121" s="313"/>
      <c r="H121" s="313"/>
      <c r="I121" s="313"/>
      <c r="J121" s="313"/>
      <c r="K121" s="313"/>
      <c r="L121" s="313"/>
      <c r="M121" s="313"/>
      <c r="N121" s="313"/>
      <c r="O121" s="313"/>
      <c r="P121" s="313"/>
      <c r="Q121" s="313"/>
      <c r="R121" s="314"/>
    </row>
    <row r="122" spans="1:18" ht="18.75" customHeight="1" x14ac:dyDescent="0.35">
      <c r="A122" s="42">
        <v>106</v>
      </c>
      <c r="B122" s="155">
        <v>4</v>
      </c>
      <c r="C122" s="182"/>
      <c r="E122" s="315"/>
      <c r="F122" s="316"/>
      <c r="G122" s="316"/>
      <c r="H122" s="316"/>
      <c r="I122" s="316"/>
      <c r="J122" s="316"/>
      <c r="K122" s="316"/>
      <c r="L122" s="316"/>
      <c r="M122" s="316"/>
      <c r="N122" s="316"/>
      <c r="O122" s="316"/>
      <c r="P122" s="316"/>
      <c r="Q122" s="316"/>
      <c r="R122" s="317"/>
    </row>
    <row r="123" spans="1:18" ht="18.75" customHeight="1" thickBot="1" x14ac:dyDescent="0.45">
      <c r="A123" s="42">
        <v>107</v>
      </c>
      <c r="B123" s="155">
        <v>4</v>
      </c>
      <c r="C123" s="182"/>
      <c r="E123" s="32"/>
      <c r="F123" s="18">
        <v>1</v>
      </c>
      <c r="G123" s="18">
        <v>2</v>
      </c>
      <c r="H123" s="18">
        <v>3</v>
      </c>
      <c r="I123" s="18">
        <v>4</v>
      </c>
      <c r="J123" s="18">
        <v>5</v>
      </c>
      <c r="K123" s="18">
        <v>6</v>
      </c>
      <c r="L123" s="18">
        <v>7</v>
      </c>
      <c r="M123" s="18">
        <v>8</v>
      </c>
      <c r="N123" s="18">
        <v>9</v>
      </c>
      <c r="O123" s="18">
        <v>10</v>
      </c>
      <c r="P123" s="18">
        <v>11</v>
      </c>
      <c r="Q123" s="18">
        <v>12</v>
      </c>
      <c r="R123" s="33"/>
    </row>
    <row r="124" spans="1:18" ht="18.75" customHeight="1" x14ac:dyDescent="0.4">
      <c r="A124" s="42">
        <v>108</v>
      </c>
      <c r="B124" s="155">
        <v>4</v>
      </c>
      <c r="C124" s="182"/>
      <c r="E124" s="34" t="s">
        <v>0</v>
      </c>
      <c r="F124" s="24" t="s">
        <v>111</v>
      </c>
      <c r="G124" s="25" t="s">
        <v>114</v>
      </c>
      <c r="H124" s="70">
        <f>C186</f>
        <v>0</v>
      </c>
      <c r="I124" s="26">
        <f>C189</f>
        <v>0</v>
      </c>
      <c r="J124" s="70">
        <f>C192</f>
        <v>0</v>
      </c>
      <c r="K124" s="70">
        <f>C194</f>
        <v>0</v>
      </c>
      <c r="L124" s="26">
        <f>C197</f>
        <v>0</v>
      </c>
      <c r="M124" s="70">
        <f>C200</f>
        <v>0</v>
      </c>
      <c r="N124" s="70">
        <f>C202</f>
        <v>0</v>
      </c>
      <c r="O124" s="26">
        <f>C205</f>
        <v>0</v>
      </c>
      <c r="P124" s="70">
        <f>C208</f>
        <v>0</v>
      </c>
      <c r="Q124" s="71">
        <f>C210</f>
        <v>0</v>
      </c>
      <c r="R124" s="33"/>
    </row>
    <row r="125" spans="1:18" ht="18.75" customHeight="1" x14ac:dyDescent="0.4">
      <c r="A125" s="42">
        <v>109</v>
      </c>
      <c r="B125" s="155">
        <v>4</v>
      </c>
      <c r="C125" s="182"/>
      <c r="E125" s="34" t="s">
        <v>1</v>
      </c>
      <c r="F125" s="28" t="s">
        <v>111</v>
      </c>
      <c r="G125" s="2" t="s">
        <v>114</v>
      </c>
      <c r="H125" s="19">
        <f>C187</f>
        <v>0</v>
      </c>
      <c r="I125" s="19">
        <f>C189</f>
        <v>0</v>
      </c>
      <c r="J125" s="3">
        <f>C192</f>
        <v>0</v>
      </c>
      <c r="K125" s="19">
        <f>C195</f>
        <v>0</v>
      </c>
      <c r="L125" s="23">
        <f>C197</f>
        <v>0</v>
      </c>
      <c r="M125" s="3">
        <f>C200</f>
        <v>0</v>
      </c>
      <c r="N125" s="19">
        <f>C203</f>
        <v>0</v>
      </c>
      <c r="O125" s="19">
        <f>C205</f>
        <v>0</v>
      </c>
      <c r="P125" s="3">
        <f>C208</f>
        <v>0</v>
      </c>
      <c r="Q125" s="78">
        <f>C211</f>
        <v>0</v>
      </c>
      <c r="R125" s="33"/>
    </row>
    <row r="126" spans="1:18" ht="18.75" customHeight="1" x14ac:dyDescent="0.4">
      <c r="A126" s="42">
        <v>110</v>
      </c>
      <c r="B126" s="155">
        <v>4</v>
      </c>
      <c r="C126" s="182"/>
      <c r="E126" s="34" t="s">
        <v>2</v>
      </c>
      <c r="F126" s="29" t="s">
        <v>112</v>
      </c>
      <c r="G126" s="2" t="s">
        <v>114</v>
      </c>
      <c r="H126" s="19">
        <f>C187</f>
        <v>0</v>
      </c>
      <c r="I126" s="3">
        <f>C190</f>
        <v>0</v>
      </c>
      <c r="J126" s="3">
        <f>C192</f>
        <v>0</v>
      </c>
      <c r="K126" s="19">
        <f>C195</f>
        <v>0</v>
      </c>
      <c r="L126" s="3">
        <f>C198</f>
        <v>0</v>
      </c>
      <c r="M126" s="3">
        <f>C200</f>
        <v>0</v>
      </c>
      <c r="N126" s="19">
        <f>C203</f>
        <v>0</v>
      </c>
      <c r="O126" s="3">
        <f>C206</f>
        <v>0</v>
      </c>
      <c r="P126" s="3">
        <f>C208</f>
        <v>0</v>
      </c>
      <c r="Q126" s="78">
        <f>C211</f>
        <v>0</v>
      </c>
      <c r="R126" s="33"/>
    </row>
    <row r="127" spans="1:18" ht="18.75" customHeight="1" x14ac:dyDescent="0.4">
      <c r="A127" s="42">
        <v>111</v>
      </c>
      <c r="B127" s="155">
        <v>4</v>
      </c>
      <c r="C127" s="182"/>
      <c r="E127" s="34" t="s">
        <v>3</v>
      </c>
      <c r="F127" s="29" t="s">
        <v>112</v>
      </c>
      <c r="G127" s="19">
        <f>C185</f>
        <v>0</v>
      </c>
      <c r="H127" s="19">
        <f>C187</f>
        <v>0</v>
      </c>
      <c r="I127" s="3">
        <f>C190</f>
        <v>0</v>
      </c>
      <c r="J127" s="19">
        <f>C193</f>
        <v>0</v>
      </c>
      <c r="K127" s="19">
        <f>C195</f>
        <v>0</v>
      </c>
      <c r="L127" s="3">
        <f>C198</f>
        <v>0</v>
      </c>
      <c r="M127" s="19">
        <f>C201</f>
        <v>0</v>
      </c>
      <c r="N127" s="19">
        <f>C203</f>
        <v>0</v>
      </c>
      <c r="O127" s="3">
        <f>C206</f>
        <v>0</v>
      </c>
      <c r="P127" s="19">
        <f>C209</f>
        <v>0</v>
      </c>
      <c r="Q127" s="78">
        <f>C211</f>
        <v>0</v>
      </c>
      <c r="R127" s="33"/>
    </row>
    <row r="128" spans="1:18" ht="18.75" customHeight="1" x14ac:dyDescent="0.4">
      <c r="A128" s="42">
        <v>112</v>
      </c>
      <c r="B128" s="155">
        <v>4</v>
      </c>
      <c r="C128" s="182"/>
      <c r="E128" s="34" t="s">
        <v>4</v>
      </c>
      <c r="F128" s="29" t="s">
        <v>112</v>
      </c>
      <c r="G128" s="19">
        <f>C185</f>
        <v>0</v>
      </c>
      <c r="H128" s="3">
        <f>C188</f>
        <v>0</v>
      </c>
      <c r="I128" s="3">
        <f>C190</f>
        <v>0</v>
      </c>
      <c r="J128" s="19">
        <f>C193</f>
        <v>0</v>
      </c>
      <c r="K128" s="3">
        <f>C196</f>
        <v>0</v>
      </c>
      <c r="L128" s="3">
        <f>C198</f>
        <v>0</v>
      </c>
      <c r="M128" s="19">
        <f>C201</f>
        <v>0</v>
      </c>
      <c r="N128" s="3">
        <f>C204</f>
        <v>0</v>
      </c>
      <c r="O128" s="3">
        <f>C206</f>
        <v>0</v>
      </c>
      <c r="P128" s="19">
        <f>C209</f>
        <v>0</v>
      </c>
      <c r="Q128" s="4">
        <f>C212</f>
        <v>0</v>
      </c>
      <c r="R128" s="33"/>
    </row>
    <row r="129" spans="1:18" ht="18.75" customHeight="1" x14ac:dyDescent="0.4">
      <c r="A129" s="43">
        <v>113</v>
      </c>
      <c r="B129" s="155">
        <v>5</v>
      </c>
      <c r="C129" s="182"/>
      <c r="E129" s="34" t="s">
        <v>5</v>
      </c>
      <c r="F129" s="30" t="s">
        <v>113</v>
      </c>
      <c r="G129" s="19">
        <f>C185</f>
        <v>0</v>
      </c>
      <c r="H129" s="3">
        <f>C188</f>
        <v>0</v>
      </c>
      <c r="I129" s="19">
        <f>C191</f>
        <v>0</v>
      </c>
      <c r="J129" s="19">
        <f>C193</f>
        <v>0</v>
      </c>
      <c r="K129" s="3">
        <f>C196</f>
        <v>0</v>
      </c>
      <c r="L129" s="19">
        <f>C199</f>
        <v>0</v>
      </c>
      <c r="M129" s="19">
        <f>C201</f>
        <v>0</v>
      </c>
      <c r="N129" s="3">
        <f>C204</f>
        <v>0</v>
      </c>
      <c r="O129" s="19">
        <f>C207</f>
        <v>0</v>
      </c>
      <c r="P129" s="19">
        <f>C209</f>
        <v>0</v>
      </c>
      <c r="Q129" s="4">
        <f>C212</f>
        <v>0</v>
      </c>
      <c r="R129" s="33"/>
    </row>
    <row r="130" spans="1:18" ht="18.75" customHeight="1" x14ac:dyDescent="0.4">
      <c r="A130" s="42">
        <v>114</v>
      </c>
      <c r="B130" s="155">
        <v>5</v>
      </c>
      <c r="C130" s="182"/>
      <c r="E130" s="34" t="s">
        <v>6</v>
      </c>
      <c r="F130" s="30" t="s">
        <v>113</v>
      </c>
      <c r="G130" s="3">
        <f>C186</f>
        <v>0</v>
      </c>
      <c r="H130" s="3">
        <f>C188</f>
        <v>0</v>
      </c>
      <c r="I130" s="19">
        <f>C191</f>
        <v>0</v>
      </c>
      <c r="J130" s="3">
        <f>C194</f>
        <v>0</v>
      </c>
      <c r="K130" s="3">
        <f>C196</f>
        <v>0</v>
      </c>
      <c r="L130" s="19">
        <f>C199</f>
        <v>0</v>
      </c>
      <c r="M130" s="3">
        <f>C202</f>
        <v>0</v>
      </c>
      <c r="N130" s="3">
        <f>C204</f>
        <v>0</v>
      </c>
      <c r="O130" s="19">
        <f>C207</f>
        <v>0</v>
      </c>
      <c r="P130" s="3">
        <f>C210</f>
        <v>0</v>
      </c>
      <c r="Q130" s="4">
        <f>C212</f>
        <v>0</v>
      </c>
      <c r="R130" s="33"/>
    </row>
    <row r="131" spans="1:18" ht="18.75" customHeight="1" thickBot="1" x14ac:dyDescent="0.45">
      <c r="A131" s="42">
        <v>115</v>
      </c>
      <c r="B131" s="155">
        <v>5</v>
      </c>
      <c r="C131" s="182"/>
      <c r="E131" s="34" t="s">
        <v>7</v>
      </c>
      <c r="F131" s="31" t="s">
        <v>113</v>
      </c>
      <c r="G131" s="72">
        <f>C186</f>
        <v>0</v>
      </c>
      <c r="H131" s="21">
        <f>C189</f>
        <v>0</v>
      </c>
      <c r="I131" s="21">
        <f>C191</f>
        <v>0</v>
      </c>
      <c r="J131" s="72">
        <f>C194</f>
        <v>0</v>
      </c>
      <c r="K131" s="21">
        <f>C197</f>
        <v>0</v>
      </c>
      <c r="L131" s="21">
        <f>C199</f>
        <v>0</v>
      </c>
      <c r="M131" s="72">
        <f>C202</f>
        <v>0</v>
      </c>
      <c r="N131" s="21">
        <f>C205</f>
        <v>0</v>
      </c>
      <c r="O131" s="21">
        <f>C207</f>
        <v>0</v>
      </c>
      <c r="P131" s="72">
        <f>C210</f>
        <v>0</v>
      </c>
      <c r="Q131" s="73" t="s">
        <v>148</v>
      </c>
      <c r="R131" s="33"/>
    </row>
    <row r="132" spans="1:18" ht="18.75" customHeight="1" thickBot="1" x14ac:dyDescent="0.45">
      <c r="A132" s="42">
        <v>116</v>
      </c>
      <c r="B132" s="155">
        <v>5</v>
      </c>
      <c r="C132" s="182"/>
      <c r="E132" s="35"/>
      <c r="F132" s="36"/>
      <c r="G132" s="37"/>
      <c r="H132" s="37"/>
      <c r="I132" s="37"/>
      <c r="J132" s="37"/>
      <c r="K132" s="36"/>
      <c r="L132" s="36"/>
      <c r="M132" s="36"/>
      <c r="N132" s="36"/>
      <c r="O132" s="36"/>
      <c r="P132" s="36"/>
      <c r="Q132" s="37"/>
      <c r="R132" s="38"/>
    </row>
    <row r="133" spans="1:18" ht="18.75" customHeight="1" thickBot="1" x14ac:dyDescent="0.4">
      <c r="A133" s="42">
        <v>117</v>
      </c>
      <c r="B133" s="155">
        <v>5</v>
      </c>
      <c r="C133" s="182"/>
    </row>
    <row r="134" spans="1:18" ht="18.75" customHeight="1" x14ac:dyDescent="0.35">
      <c r="A134" s="42">
        <v>118</v>
      </c>
      <c r="B134" s="155">
        <v>5</v>
      </c>
      <c r="C134" s="182"/>
      <c r="E134" s="395" t="s">
        <v>406</v>
      </c>
      <c r="F134" s="396"/>
      <c r="G134" s="396"/>
      <c r="H134" s="396"/>
      <c r="I134" s="396"/>
      <c r="J134" s="396"/>
      <c r="K134" s="396"/>
      <c r="L134" s="396"/>
      <c r="M134" s="396"/>
      <c r="N134" s="396"/>
      <c r="O134" s="396"/>
      <c r="P134" s="396"/>
      <c r="Q134" s="396"/>
      <c r="R134" s="397"/>
    </row>
    <row r="135" spans="1:18" ht="18.75" customHeight="1" thickBot="1" x14ac:dyDescent="0.4">
      <c r="A135" s="42">
        <v>119</v>
      </c>
      <c r="B135" s="155">
        <v>5</v>
      </c>
      <c r="C135" s="182"/>
      <c r="E135" s="398"/>
      <c r="F135" s="399"/>
      <c r="G135" s="399"/>
      <c r="H135" s="399"/>
      <c r="I135" s="399"/>
      <c r="J135" s="399"/>
      <c r="K135" s="399"/>
      <c r="L135" s="399"/>
      <c r="M135" s="399"/>
      <c r="N135" s="399"/>
      <c r="O135" s="399"/>
      <c r="P135" s="399"/>
      <c r="Q135" s="399"/>
      <c r="R135" s="400"/>
    </row>
    <row r="136" spans="1:18" ht="18.75" customHeight="1" x14ac:dyDescent="0.35">
      <c r="A136" s="42">
        <v>120</v>
      </c>
      <c r="B136" s="155">
        <v>5</v>
      </c>
      <c r="C136" s="182"/>
      <c r="E136" s="332" t="s">
        <v>403</v>
      </c>
      <c r="F136" s="333"/>
      <c r="G136" s="304"/>
      <c r="H136" s="336" t="s">
        <v>105</v>
      </c>
      <c r="I136" s="340"/>
      <c r="J136" s="341"/>
      <c r="K136" s="336" t="s">
        <v>300</v>
      </c>
      <c r="L136" s="340"/>
      <c r="M136" s="340"/>
      <c r="N136" s="341"/>
      <c r="O136" s="163" t="s">
        <v>301</v>
      </c>
      <c r="P136" s="360"/>
      <c r="Q136" s="360"/>
      <c r="R136" s="361"/>
    </row>
    <row r="137" spans="1:18" ht="18.75" customHeight="1" thickBot="1" x14ac:dyDescent="0.4">
      <c r="A137" s="42">
        <v>121</v>
      </c>
      <c r="B137" s="155">
        <v>5</v>
      </c>
      <c r="C137" s="182"/>
      <c r="E137" s="334"/>
      <c r="F137" s="335"/>
      <c r="G137" s="305"/>
      <c r="H137" s="337"/>
      <c r="I137" s="342"/>
      <c r="J137" s="343"/>
      <c r="K137" s="337"/>
      <c r="L137" s="342"/>
      <c r="M137" s="342"/>
      <c r="N137" s="343"/>
      <c r="O137" s="344" t="s">
        <v>302</v>
      </c>
      <c r="P137" s="345"/>
      <c r="Q137" s="338"/>
      <c r="R137" s="339"/>
    </row>
    <row r="138" spans="1:18" ht="18.75" customHeight="1" x14ac:dyDescent="0.35">
      <c r="A138" s="42">
        <v>122</v>
      </c>
      <c r="B138" s="155">
        <v>5</v>
      </c>
      <c r="C138" s="182"/>
      <c r="E138" s="312" t="s">
        <v>126</v>
      </c>
      <c r="F138" s="313"/>
      <c r="G138" s="313"/>
      <c r="H138" s="313"/>
      <c r="I138" s="313"/>
      <c r="J138" s="313"/>
      <c r="K138" s="313"/>
      <c r="L138" s="313"/>
      <c r="M138" s="313"/>
      <c r="N138" s="313"/>
      <c r="O138" s="313"/>
      <c r="P138" s="313"/>
      <c r="Q138" s="313"/>
      <c r="R138" s="314"/>
    </row>
    <row r="139" spans="1:18" ht="18.75" customHeight="1" x14ac:dyDescent="0.35">
      <c r="A139" s="42">
        <v>123</v>
      </c>
      <c r="B139" s="155">
        <v>5</v>
      </c>
      <c r="C139" s="182"/>
      <c r="E139" s="315"/>
      <c r="F139" s="316"/>
      <c r="G139" s="316"/>
      <c r="H139" s="316"/>
      <c r="I139" s="316"/>
      <c r="J139" s="316"/>
      <c r="K139" s="316"/>
      <c r="L139" s="316"/>
      <c r="M139" s="316"/>
      <c r="N139" s="316"/>
      <c r="O139" s="316"/>
      <c r="P139" s="316"/>
      <c r="Q139" s="316"/>
      <c r="R139" s="317"/>
    </row>
    <row r="140" spans="1:18" ht="18.75" customHeight="1" thickBot="1" x14ac:dyDescent="0.45">
      <c r="A140" s="42">
        <v>124</v>
      </c>
      <c r="B140" s="155">
        <v>5</v>
      </c>
      <c r="C140" s="182"/>
      <c r="E140" s="32"/>
      <c r="F140" s="18">
        <v>1</v>
      </c>
      <c r="G140" s="18">
        <v>2</v>
      </c>
      <c r="H140" s="18">
        <v>3</v>
      </c>
      <c r="I140" s="18">
        <v>4</v>
      </c>
      <c r="J140" s="18">
        <v>5</v>
      </c>
      <c r="K140" s="18">
        <v>6</v>
      </c>
      <c r="L140" s="18">
        <v>7</v>
      </c>
      <c r="M140" s="18">
        <v>8</v>
      </c>
      <c r="N140" s="18">
        <v>9</v>
      </c>
      <c r="O140" s="18">
        <v>10</v>
      </c>
      <c r="P140" s="18">
        <v>11</v>
      </c>
      <c r="Q140" s="18">
        <v>12</v>
      </c>
      <c r="R140" s="33"/>
    </row>
    <row r="141" spans="1:18" ht="18.75" customHeight="1" x14ac:dyDescent="0.4">
      <c r="A141" s="42">
        <v>125</v>
      </c>
      <c r="B141" s="155">
        <v>5</v>
      </c>
      <c r="C141" s="182"/>
      <c r="E141" s="34" t="s">
        <v>0</v>
      </c>
      <c r="F141" s="24" t="s">
        <v>111</v>
      </c>
      <c r="G141" s="25" t="s">
        <v>114</v>
      </c>
      <c r="H141" s="70">
        <f>C214</f>
        <v>0</v>
      </c>
      <c r="I141" s="26">
        <f>C217</f>
        <v>0</v>
      </c>
      <c r="J141" s="70">
        <f>C220</f>
        <v>0</v>
      </c>
      <c r="K141" s="70">
        <f>C222</f>
        <v>0</v>
      </c>
      <c r="L141" s="26">
        <f>C225</f>
        <v>0</v>
      </c>
      <c r="M141" s="70">
        <f>C228</f>
        <v>0</v>
      </c>
      <c r="N141" s="70">
        <f>C230</f>
        <v>0</v>
      </c>
      <c r="O141" s="26">
        <f>C233</f>
        <v>0</v>
      </c>
      <c r="P141" s="70">
        <f>C236</f>
        <v>0</v>
      </c>
      <c r="Q141" s="71">
        <f>C238</f>
        <v>0</v>
      </c>
      <c r="R141" s="33"/>
    </row>
    <row r="142" spans="1:18" ht="18.75" customHeight="1" x14ac:dyDescent="0.4">
      <c r="A142" s="42">
        <v>126</v>
      </c>
      <c r="B142" s="155">
        <v>5</v>
      </c>
      <c r="C142" s="182"/>
      <c r="E142" s="34" t="s">
        <v>1</v>
      </c>
      <c r="F142" s="28" t="s">
        <v>111</v>
      </c>
      <c r="G142" s="2" t="s">
        <v>114</v>
      </c>
      <c r="H142" s="19">
        <f>C215</f>
        <v>0</v>
      </c>
      <c r="I142" s="19">
        <f>C217</f>
        <v>0</v>
      </c>
      <c r="J142" s="3">
        <f>C220</f>
        <v>0</v>
      </c>
      <c r="K142" s="19">
        <f>C223</f>
        <v>0</v>
      </c>
      <c r="L142" s="23">
        <f>C225</f>
        <v>0</v>
      </c>
      <c r="M142" s="3">
        <f>C228</f>
        <v>0</v>
      </c>
      <c r="N142" s="19">
        <f>C231</f>
        <v>0</v>
      </c>
      <c r="O142" s="19">
        <f>C233</f>
        <v>0</v>
      </c>
      <c r="P142" s="3">
        <f>C236</f>
        <v>0</v>
      </c>
      <c r="Q142" s="78">
        <f>C239</f>
        <v>0</v>
      </c>
      <c r="R142" s="33"/>
    </row>
    <row r="143" spans="1:18" ht="18.75" customHeight="1" x14ac:dyDescent="0.4">
      <c r="A143" s="42">
        <v>127</v>
      </c>
      <c r="B143" s="155">
        <v>5</v>
      </c>
      <c r="C143" s="182"/>
      <c r="E143" s="34" t="s">
        <v>2</v>
      </c>
      <c r="F143" s="29" t="s">
        <v>112</v>
      </c>
      <c r="G143" s="2" t="s">
        <v>114</v>
      </c>
      <c r="H143" s="19">
        <f>C215</f>
        <v>0</v>
      </c>
      <c r="I143" s="3">
        <f>C218</f>
        <v>0</v>
      </c>
      <c r="J143" s="3">
        <f>C220</f>
        <v>0</v>
      </c>
      <c r="K143" s="19">
        <f>C223</f>
        <v>0</v>
      </c>
      <c r="L143" s="3">
        <f>C226</f>
        <v>0</v>
      </c>
      <c r="M143" s="3">
        <f>C228</f>
        <v>0</v>
      </c>
      <c r="N143" s="19">
        <f>C231</f>
        <v>0</v>
      </c>
      <c r="O143" s="3">
        <f>C234</f>
        <v>0</v>
      </c>
      <c r="P143" s="3">
        <f>C236</f>
        <v>0</v>
      </c>
      <c r="Q143" s="78">
        <f>C239</f>
        <v>0</v>
      </c>
      <c r="R143" s="33"/>
    </row>
    <row r="144" spans="1:18" ht="18.75" customHeight="1" x14ac:dyDescent="0.4">
      <c r="A144" s="42">
        <v>128</v>
      </c>
      <c r="B144" s="155">
        <v>5</v>
      </c>
      <c r="C144" s="182"/>
      <c r="E144" s="34" t="s">
        <v>3</v>
      </c>
      <c r="F144" s="29" t="s">
        <v>112</v>
      </c>
      <c r="G144" s="19">
        <f>C213</f>
        <v>0</v>
      </c>
      <c r="H144" s="19">
        <f>C215</f>
        <v>0</v>
      </c>
      <c r="I144" s="3">
        <f>C218</f>
        <v>0</v>
      </c>
      <c r="J144" s="19">
        <f>C221</f>
        <v>0</v>
      </c>
      <c r="K144" s="19">
        <f>C223</f>
        <v>0</v>
      </c>
      <c r="L144" s="3">
        <f>C226</f>
        <v>0</v>
      </c>
      <c r="M144" s="19">
        <f>C229</f>
        <v>0</v>
      </c>
      <c r="N144" s="19">
        <f>C231</f>
        <v>0</v>
      </c>
      <c r="O144" s="3">
        <f>C234</f>
        <v>0</v>
      </c>
      <c r="P144" s="19">
        <f>C237</f>
        <v>0</v>
      </c>
      <c r="Q144" s="78">
        <f>C239</f>
        <v>0</v>
      </c>
      <c r="R144" s="33"/>
    </row>
    <row r="145" spans="1:18" ht="18.75" customHeight="1" x14ac:dyDescent="0.4">
      <c r="A145" s="42">
        <v>129</v>
      </c>
      <c r="B145" s="155">
        <v>5</v>
      </c>
      <c r="C145" s="182"/>
      <c r="E145" s="34" t="s">
        <v>4</v>
      </c>
      <c r="F145" s="29" t="s">
        <v>112</v>
      </c>
      <c r="G145" s="19">
        <f>C213</f>
        <v>0</v>
      </c>
      <c r="H145" s="3">
        <f>C216</f>
        <v>0</v>
      </c>
      <c r="I145" s="3">
        <f>C218</f>
        <v>0</v>
      </c>
      <c r="J145" s="19">
        <f>C221</f>
        <v>0</v>
      </c>
      <c r="K145" s="3">
        <f>C224</f>
        <v>0</v>
      </c>
      <c r="L145" s="3">
        <f>C226</f>
        <v>0</v>
      </c>
      <c r="M145" s="19">
        <f>C229</f>
        <v>0</v>
      </c>
      <c r="N145" s="3">
        <f>C232</f>
        <v>0</v>
      </c>
      <c r="O145" s="3">
        <f>C234</f>
        <v>0</v>
      </c>
      <c r="P145" s="19">
        <f>C237</f>
        <v>0</v>
      </c>
      <c r="Q145" s="4">
        <f>C240</f>
        <v>0</v>
      </c>
      <c r="R145" s="33"/>
    </row>
    <row r="146" spans="1:18" ht="18.75" customHeight="1" x14ac:dyDescent="0.4">
      <c r="A146" s="42">
        <v>130</v>
      </c>
      <c r="B146" s="155">
        <v>5</v>
      </c>
      <c r="C146" s="182"/>
      <c r="E146" s="34" t="s">
        <v>5</v>
      </c>
      <c r="F146" s="30" t="s">
        <v>113</v>
      </c>
      <c r="G146" s="19">
        <f>C213</f>
        <v>0</v>
      </c>
      <c r="H146" s="3">
        <f>C216</f>
        <v>0</v>
      </c>
      <c r="I146" s="19">
        <f>C219</f>
        <v>0</v>
      </c>
      <c r="J146" s="19">
        <f>C221</f>
        <v>0</v>
      </c>
      <c r="K146" s="3">
        <f>C224</f>
        <v>0</v>
      </c>
      <c r="L146" s="19">
        <f>C227</f>
        <v>0</v>
      </c>
      <c r="M146" s="19">
        <f>C229</f>
        <v>0</v>
      </c>
      <c r="N146" s="3">
        <f>C232</f>
        <v>0</v>
      </c>
      <c r="O146" s="19">
        <f>C235</f>
        <v>0</v>
      </c>
      <c r="P146" s="19">
        <f>C237</f>
        <v>0</v>
      </c>
      <c r="Q146" s="4">
        <f>C240</f>
        <v>0</v>
      </c>
      <c r="R146" s="33"/>
    </row>
    <row r="147" spans="1:18" ht="18.75" customHeight="1" x14ac:dyDescent="0.4">
      <c r="A147" s="42">
        <v>131</v>
      </c>
      <c r="B147" s="155">
        <v>5</v>
      </c>
      <c r="C147" s="182"/>
      <c r="E147" s="34" t="s">
        <v>6</v>
      </c>
      <c r="F147" s="30" t="s">
        <v>113</v>
      </c>
      <c r="G147" s="3">
        <f>C214</f>
        <v>0</v>
      </c>
      <c r="H147" s="3">
        <f>C216</f>
        <v>0</v>
      </c>
      <c r="I147" s="19">
        <f>C219</f>
        <v>0</v>
      </c>
      <c r="J147" s="3">
        <f>C222</f>
        <v>0</v>
      </c>
      <c r="K147" s="3">
        <f>C224</f>
        <v>0</v>
      </c>
      <c r="L147" s="19">
        <f>C227</f>
        <v>0</v>
      </c>
      <c r="M147" s="3">
        <f>C230</f>
        <v>0</v>
      </c>
      <c r="N147" s="3">
        <f>C232</f>
        <v>0</v>
      </c>
      <c r="O147" s="19">
        <f>C235</f>
        <v>0</v>
      </c>
      <c r="P147" s="3">
        <f>C238</f>
        <v>0</v>
      </c>
      <c r="Q147" s="4">
        <f>C240</f>
        <v>0</v>
      </c>
      <c r="R147" s="33"/>
    </row>
    <row r="148" spans="1:18" ht="18.75" customHeight="1" thickBot="1" x14ac:dyDescent="0.45">
      <c r="A148" s="42">
        <v>132</v>
      </c>
      <c r="B148" s="155">
        <v>5</v>
      </c>
      <c r="C148" s="182"/>
      <c r="E148" s="34" t="s">
        <v>7</v>
      </c>
      <c r="F148" s="31" t="s">
        <v>113</v>
      </c>
      <c r="G148" s="72">
        <f>C214</f>
        <v>0</v>
      </c>
      <c r="H148" s="21">
        <f>C217</f>
        <v>0</v>
      </c>
      <c r="I148" s="21">
        <f>C219</f>
        <v>0</v>
      </c>
      <c r="J148" s="72">
        <f>C222</f>
        <v>0</v>
      </c>
      <c r="K148" s="21">
        <f>C225</f>
        <v>0</v>
      </c>
      <c r="L148" s="21">
        <f>C227</f>
        <v>0</v>
      </c>
      <c r="M148" s="72">
        <f>C230</f>
        <v>0</v>
      </c>
      <c r="N148" s="21">
        <f>C233</f>
        <v>0</v>
      </c>
      <c r="O148" s="21">
        <f>C235</f>
        <v>0</v>
      </c>
      <c r="P148" s="72">
        <f>C238</f>
        <v>0</v>
      </c>
      <c r="Q148" s="73" t="s">
        <v>148</v>
      </c>
      <c r="R148" s="33"/>
    </row>
    <row r="149" spans="1:18" ht="18.75" customHeight="1" thickBot="1" x14ac:dyDescent="0.45">
      <c r="A149" s="42">
        <v>133</v>
      </c>
      <c r="B149" s="155">
        <v>5</v>
      </c>
      <c r="C149" s="182"/>
      <c r="E149" s="35"/>
      <c r="F149" s="36"/>
      <c r="G149" s="37"/>
      <c r="H149" s="37"/>
      <c r="I149" s="37"/>
      <c r="J149" s="37"/>
      <c r="K149" s="36"/>
      <c r="L149" s="36"/>
      <c r="M149" s="36"/>
      <c r="N149" s="36"/>
      <c r="O149" s="36"/>
      <c r="P149" s="36"/>
      <c r="Q149" s="37"/>
      <c r="R149" s="38"/>
    </row>
    <row r="150" spans="1:18" ht="18.75" customHeight="1" thickBot="1" x14ac:dyDescent="0.4">
      <c r="A150" s="42">
        <v>134</v>
      </c>
      <c r="B150" s="155">
        <v>5</v>
      </c>
      <c r="C150" s="182"/>
    </row>
    <row r="151" spans="1:18" ht="18.75" customHeight="1" x14ac:dyDescent="0.35">
      <c r="A151" s="42">
        <v>135</v>
      </c>
      <c r="B151" s="155">
        <v>5</v>
      </c>
      <c r="C151" s="182"/>
      <c r="E151" s="395" t="s">
        <v>406</v>
      </c>
      <c r="F151" s="396"/>
      <c r="G151" s="396"/>
      <c r="H151" s="396"/>
      <c r="I151" s="396"/>
      <c r="J151" s="396"/>
      <c r="K151" s="396"/>
      <c r="L151" s="396"/>
      <c r="M151" s="396"/>
      <c r="N151" s="396"/>
      <c r="O151" s="396"/>
      <c r="P151" s="396"/>
      <c r="Q151" s="396"/>
      <c r="R151" s="397"/>
    </row>
    <row r="152" spans="1:18" ht="18.75" customHeight="1" thickBot="1" x14ac:dyDescent="0.4">
      <c r="A152" s="42">
        <v>136</v>
      </c>
      <c r="B152" s="155">
        <v>5</v>
      </c>
      <c r="C152" s="182"/>
      <c r="E152" s="398"/>
      <c r="F152" s="399"/>
      <c r="G152" s="399"/>
      <c r="H152" s="399"/>
      <c r="I152" s="399"/>
      <c r="J152" s="399"/>
      <c r="K152" s="399"/>
      <c r="L152" s="399"/>
      <c r="M152" s="399"/>
      <c r="N152" s="399"/>
      <c r="O152" s="399"/>
      <c r="P152" s="399"/>
      <c r="Q152" s="399"/>
      <c r="R152" s="400"/>
    </row>
    <row r="153" spans="1:18" ht="18.75" customHeight="1" x14ac:dyDescent="0.35">
      <c r="A153" s="42">
        <v>137</v>
      </c>
      <c r="B153" s="155">
        <v>5</v>
      </c>
      <c r="C153" s="182"/>
      <c r="E153" s="332" t="s">
        <v>403</v>
      </c>
      <c r="F153" s="333"/>
      <c r="G153" s="304"/>
      <c r="H153" s="336" t="s">
        <v>105</v>
      </c>
      <c r="I153" s="340"/>
      <c r="J153" s="341"/>
      <c r="K153" s="336" t="s">
        <v>300</v>
      </c>
      <c r="L153" s="340"/>
      <c r="M153" s="340"/>
      <c r="N153" s="341"/>
      <c r="O153" s="163" t="s">
        <v>301</v>
      </c>
      <c r="P153" s="360"/>
      <c r="Q153" s="360"/>
      <c r="R153" s="361"/>
    </row>
    <row r="154" spans="1:18" ht="18.75" customHeight="1" thickBot="1" x14ac:dyDescent="0.4">
      <c r="A154" s="42">
        <v>138</v>
      </c>
      <c r="B154" s="155">
        <v>5</v>
      </c>
      <c r="C154" s="182"/>
      <c r="E154" s="334"/>
      <c r="F154" s="335"/>
      <c r="G154" s="305"/>
      <c r="H154" s="337"/>
      <c r="I154" s="342"/>
      <c r="J154" s="343"/>
      <c r="K154" s="337"/>
      <c r="L154" s="342"/>
      <c r="M154" s="342"/>
      <c r="N154" s="343"/>
      <c r="O154" s="344" t="s">
        <v>302</v>
      </c>
      <c r="P154" s="345"/>
      <c r="Q154" s="338"/>
      <c r="R154" s="339"/>
    </row>
    <row r="155" spans="1:18" ht="18.75" customHeight="1" x14ac:dyDescent="0.35">
      <c r="A155" s="42">
        <v>139</v>
      </c>
      <c r="B155" s="155">
        <v>5</v>
      </c>
      <c r="C155" s="182"/>
      <c r="E155" s="312" t="s">
        <v>127</v>
      </c>
      <c r="F155" s="313"/>
      <c r="G155" s="313"/>
      <c r="H155" s="313"/>
      <c r="I155" s="313"/>
      <c r="J155" s="313"/>
      <c r="K155" s="313"/>
      <c r="L155" s="313"/>
      <c r="M155" s="313"/>
      <c r="N155" s="313"/>
      <c r="O155" s="313"/>
      <c r="P155" s="313"/>
      <c r="Q155" s="313"/>
      <c r="R155" s="314"/>
    </row>
    <row r="156" spans="1:18" ht="18.75" customHeight="1" x14ac:dyDescent="0.35">
      <c r="A156" s="42">
        <v>140</v>
      </c>
      <c r="B156" s="155">
        <v>5</v>
      </c>
      <c r="C156" s="182"/>
      <c r="E156" s="315"/>
      <c r="F156" s="316"/>
      <c r="G156" s="316"/>
      <c r="H156" s="316"/>
      <c r="I156" s="316"/>
      <c r="J156" s="316"/>
      <c r="K156" s="316"/>
      <c r="L156" s="316"/>
      <c r="M156" s="316"/>
      <c r="N156" s="316"/>
      <c r="O156" s="316"/>
      <c r="P156" s="316"/>
      <c r="Q156" s="316"/>
      <c r="R156" s="317"/>
    </row>
    <row r="157" spans="1:18" ht="18.75" customHeight="1" thickBot="1" x14ac:dyDescent="0.45">
      <c r="A157" s="43">
        <v>141</v>
      </c>
      <c r="B157" s="155">
        <v>6</v>
      </c>
      <c r="C157" s="182"/>
      <c r="E157" s="32"/>
      <c r="F157" s="18">
        <v>1</v>
      </c>
      <c r="G157" s="18">
        <v>2</v>
      </c>
      <c r="H157" s="18">
        <v>3</v>
      </c>
      <c r="I157" s="18">
        <v>4</v>
      </c>
      <c r="J157" s="18">
        <v>5</v>
      </c>
      <c r="K157" s="18">
        <v>6</v>
      </c>
      <c r="L157" s="18">
        <v>7</v>
      </c>
      <c r="M157" s="18">
        <v>8</v>
      </c>
      <c r="N157" s="18">
        <v>9</v>
      </c>
      <c r="O157" s="18">
        <v>10</v>
      </c>
      <c r="P157" s="18">
        <v>11</v>
      </c>
      <c r="Q157" s="18">
        <v>12</v>
      </c>
      <c r="R157" s="33"/>
    </row>
    <row r="158" spans="1:18" ht="18.75" customHeight="1" x14ac:dyDescent="0.4">
      <c r="A158" s="42">
        <v>142</v>
      </c>
      <c r="B158" s="155">
        <v>6</v>
      </c>
      <c r="C158" s="182"/>
      <c r="E158" s="34" t="s">
        <v>0</v>
      </c>
      <c r="F158" s="24" t="s">
        <v>111</v>
      </c>
      <c r="G158" s="25" t="s">
        <v>114</v>
      </c>
      <c r="H158" s="70">
        <f>C242</f>
        <v>0</v>
      </c>
      <c r="I158" s="26">
        <f>C245</f>
        <v>0</v>
      </c>
      <c r="J158" s="70">
        <f>C248</f>
        <v>0</v>
      </c>
      <c r="K158" s="70">
        <f>C250</f>
        <v>0</v>
      </c>
      <c r="L158" s="26">
        <f>C253</f>
        <v>0</v>
      </c>
      <c r="M158" s="70">
        <f>C256</f>
        <v>0</v>
      </c>
      <c r="N158" s="70">
        <f>C258</f>
        <v>0</v>
      </c>
      <c r="O158" s="26">
        <f>C261</f>
        <v>0</v>
      </c>
      <c r="P158" s="70">
        <f>C264</f>
        <v>0</v>
      </c>
      <c r="Q158" s="71">
        <f>C266</f>
        <v>0</v>
      </c>
      <c r="R158" s="33"/>
    </row>
    <row r="159" spans="1:18" ht="18.75" customHeight="1" x14ac:dyDescent="0.4">
      <c r="A159" s="42">
        <v>143</v>
      </c>
      <c r="B159" s="155">
        <v>6</v>
      </c>
      <c r="C159" s="182"/>
      <c r="E159" s="34" t="s">
        <v>1</v>
      </c>
      <c r="F159" s="28" t="s">
        <v>111</v>
      </c>
      <c r="G159" s="2" t="s">
        <v>114</v>
      </c>
      <c r="H159" s="19">
        <f>C243</f>
        <v>0</v>
      </c>
      <c r="I159" s="19">
        <f>C245</f>
        <v>0</v>
      </c>
      <c r="J159" s="3">
        <f>C248</f>
        <v>0</v>
      </c>
      <c r="K159" s="19">
        <f>C251</f>
        <v>0</v>
      </c>
      <c r="L159" s="23">
        <f>C253</f>
        <v>0</v>
      </c>
      <c r="M159" s="3">
        <f>C256</f>
        <v>0</v>
      </c>
      <c r="N159" s="19">
        <f>C259</f>
        <v>0</v>
      </c>
      <c r="O159" s="19">
        <f>C261</f>
        <v>0</v>
      </c>
      <c r="P159" s="3">
        <f>C264</f>
        <v>0</v>
      </c>
      <c r="Q159" s="78">
        <f>C267</f>
        <v>0</v>
      </c>
      <c r="R159" s="33"/>
    </row>
    <row r="160" spans="1:18" ht="18.75" customHeight="1" x14ac:dyDescent="0.4">
      <c r="A160" s="42">
        <v>144</v>
      </c>
      <c r="B160" s="155">
        <v>6</v>
      </c>
      <c r="C160" s="182"/>
      <c r="E160" s="34" t="s">
        <v>2</v>
      </c>
      <c r="F160" s="29" t="s">
        <v>112</v>
      </c>
      <c r="G160" s="2" t="s">
        <v>114</v>
      </c>
      <c r="H160" s="19">
        <f>C243</f>
        <v>0</v>
      </c>
      <c r="I160" s="3">
        <f>C246</f>
        <v>0</v>
      </c>
      <c r="J160" s="3">
        <f>C248</f>
        <v>0</v>
      </c>
      <c r="K160" s="19">
        <f>C251</f>
        <v>0</v>
      </c>
      <c r="L160" s="3">
        <f>C254</f>
        <v>0</v>
      </c>
      <c r="M160" s="3">
        <f>C256</f>
        <v>0</v>
      </c>
      <c r="N160" s="19">
        <f>C259</f>
        <v>0</v>
      </c>
      <c r="O160" s="3">
        <f>C262</f>
        <v>0</v>
      </c>
      <c r="P160" s="3">
        <f>C264</f>
        <v>0</v>
      </c>
      <c r="Q160" s="78">
        <f>C267</f>
        <v>0</v>
      </c>
      <c r="R160" s="33"/>
    </row>
    <row r="161" spans="1:18" ht="18.75" customHeight="1" x14ac:dyDescent="0.4">
      <c r="A161" s="42">
        <v>145</v>
      </c>
      <c r="B161" s="155">
        <v>6</v>
      </c>
      <c r="C161" s="182"/>
      <c r="E161" s="34" t="s">
        <v>3</v>
      </c>
      <c r="F161" s="29" t="s">
        <v>112</v>
      </c>
      <c r="G161" s="19">
        <f>C241</f>
        <v>0</v>
      </c>
      <c r="H161" s="19">
        <f>C243</f>
        <v>0</v>
      </c>
      <c r="I161" s="3">
        <f>C246</f>
        <v>0</v>
      </c>
      <c r="J161" s="19">
        <f>C249</f>
        <v>0</v>
      </c>
      <c r="K161" s="19">
        <f>C251</f>
        <v>0</v>
      </c>
      <c r="L161" s="3">
        <f>C254</f>
        <v>0</v>
      </c>
      <c r="M161" s="19">
        <f>C257</f>
        <v>0</v>
      </c>
      <c r="N161" s="19">
        <f>C259</f>
        <v>0</v>
      </c>
      <c r="O161" s="3">
        <f>C262</f>
        <v>0</v>
      </c>
      <c r="P161" s="19">
        <f>C265</f>
        <v>0</v>
      </c>
      <c r="Q161" s="78">
        <f>C267</f>
        <v>0</v>
      </c>
      <c r="R161" s="33"/>
    </row>
    <row r="162" spans="1:18" ht="18.75" customHeight="1" x14ac:dyDescent="0.4">
      <c r="A162" s="42">
        <v>146</v>
      </c>
      <c r="B162" s="155">
        <v>6</v>
      </c>
      <c r="C162" s="182"/>
      <c r="E162" s="34" t="s">
        <v>4</v>
      </c>
      <c r="F162" s="29" t="s">
        <v>112</v>
      </c>
      <c r="G162" s="19">
        <f>C241</f>
        <v>0</v>
      </c>
      <c r="H162" s="3">
        <f>C244</f>
        <v>0</v>
      </c>
      <c r="I162" s="3">
        <f>C246</f>
        <v>0</v>
      </c>
      <c r="J162" s="19">
        <f>C249</f>
        <v>0</v>
      </c>
      <c r="K162" s="3">
        <f>C252</f>
        <v>0</v>
      </c>
      <c r="L162" s="3">
        <f>C254</f>
        <v>0</v>
      </c>
      <c r="M162" s="19">
        <f>C257</f>
        <v>0</v>
      </c>
      <c r="N162" s="3">
        <f>C260</f>
        <v>0</v>
      </c>
      <c r="O162" s="3">
        <f>C262</f>
        <v>0</v>
      </c>
      <c r="P162" s="19">
        <f>C265</f>
        <v>0</v>
      </c>
      <c r="Q162" s="4">
        <f>C268</f>
        <v>0</v>
      </c>
      <c r="R162" s="33"/>
    </row>
    <row r="163" spans="1:18" ht="18.75" customHeight="1" x14ac:dyDescent="0.4">
      <c r="A163" s="42">
        <v>147</v>
      </c>
      <c r="B163" s="155">
        <v>6</v>
      </c>
      <c r="C163" s="182"/>
      <c r="E163" s="34" t="s">
        <v>5</v>
      </c>
      <c r="F163" s="30" t="s">
        <v>113</v>
      </c>
      <c r="G163" s="19">
        <f>C241</f>
        <v>0</v>
      </c>
      <c r="H163" s="3">
        <f>C244</f>
        <v>0</v>
      </c>
      <c r="I163" s="19">
        <f>C247</f>
        <v>0</v>
      </c>
      <c r="J163" s="19">
        <f>C249</f>
        <v>0</v>
      </c>
      <c r="K163" s="3">
        <f>C252</f>
        <v>0</v>
      </c>
      <c r="L163" s="19">
        <f>C255</f>
        <v>0</v>
      </c>
      <c r="M163" s="19">
        <f>C257</f>
        <v>0</v>
      </c>
      <c r="N163" s="3">
        <f>C260</f>
        <v>0</v>
      </c>
      <c r="O163" s="19">
        <f>C263</f>
        <v>0</v>
      </c>
      <c r="P163" s="19">
        <f>C265</f>
        <v>0</v>
      </c>
      <c r="Q163" s="4">
        <f>C268</f>
        <v>0</v>
      </c>
      <c r="R163" s="33"/>
    </row>
    <row r="164" spans="1:18" ht="18.75" customHeight="1" x14ac:dyDescent="0.4">
      <c r="A164" s="42">
        <v>148</v>
      </c>
      <c r="B164" s="155">
        <v>6</v>
      </c>
      <c r="C164" s="182"/>
      <c r="E164" s="34" t="s">
        <v>6</v>
      </c>
      <c r="F164" s="30" t="s">
        <v>113</v>
      </c>
      <c r="G164" s="3">
        <f>C242</f>
        <v>0</v>
      </c>
      <c r="H164" s="3">
        <f>C244</f>
        <v>0</v>
      </c>
      <c r="I164" s="19">
        <f>C247</f>
        <v>0</v>
      </c>
      <c r="J164" s="3">
        <f>C250</f>
        <v>0</v>
      </c>
      <c r="K164" s="3">
        <f>C252</f>
        <v>0</v>
      </c>
      <c r="L164" s="19">
        <f>C255</f>
        <v>0</v>
      </c>
      <c r="M164" s="3">
        <f>C258</f>
        <v>0</v>
      </c>
      <c r="N164" s="3">
        <f>C260</f>
        <v>0</v>
      </c>
      <c r="O164" s="19">
        <f>C263</f>
        <v>0</v>
      </c>
      <c r="P164" s="3">
        <f>C266</f>
        <v>0</v>
      </c>
      <c r="Q164" s="4">
        <f>C268</f>
        <v>0</v>
      </c>
      <c r="R164" s="33"/>
    </row>
    <row r="165" spans="1:18" ht="18.75" customHeight="1" thickBot="1" x14ac:dyDescent="0.45">
      <c r="A165" s="42">
        <v>149</v>
      </c>
      <c r="B165" s="155">
        <v>6</v>
      </c>
      <c r="C165" s="182"/>
      <c r="E165" s="34" t="s">
        <v>7</v>
      </c>
      <c r="F165" s="31" t="s">
        <v>113</v>
      </c>
      <c r="G165" s="72">
        <f>C242</f>
        <v>0</v>
      </c>
      <c r="H165" s="21">
        <f>C245</f>
        <v>0</v>
      </c>
      <c r="I165" s="21">
        <f>C247</f>
        <v>0</v>
      </c>
      <c r="J165" s="72">
        <f>C250</f>
        <v>0</v>
      </c>
      <c r="K165" s="21">
        <f>C253</f>
        <v>0</v>
      </c>
      <c r="L165" s="21">
        <f>C255</f>
        <v>0</v>
      </c>
      <c r="M165" s="72">
        <f>C258</f>
        <v>0</v>
      </c>
      <c r="N165" s="21">
        <f>C261</f>
        <v>0</v>
      </c>
      <c r="O165" s="21">
        <f>C263</f>
        <v>0</v>
      </c>
      <c r="P165" s="72">
        <f>C266</f>
        <v>0</v>
      </c>
      <c r="Q165" s="73" t="s">
        <v>148</v>
      </c>
      <c r="R165" s="33"/>
    </row>
    <row r="166" spans="1:18" ht="18.75" customHeight="1" thickBot="1" x14ac:dyDescent="0.45">
      <c r="A166" s="42">
        <v>150</v>
      </c>
      <c r="B166" s="155">
        <v>6</v>
      </c>
      <c r="C166" s="182"/>
      <c r="E166" s="35"/>
      <c r="F166" s="36"/>
      <c r="G166" s="37"/>
      <c r="H166" s="37"/>
      <c r="I166" s="37"/>
      <c r="J166" s="37"/>
      <c r="K166" s="36"/>
      <c r="L166" s="36"/>
      <c r="M166" s="36"/>
      <c r="N166" s="36"/>
      <c r="O166" s="36"/>
      <c r="P166" s="36"/>
      <c r="Q166" s="37"/>
      <c r="R166" s="38"/>
    </row>
    <row r="167" spans="1:18" ht="18.75" customHeight="1" thickBot="1" x14ac:dyDescent="0.4">
      <c r="A167" s="42">
        <v>151</v>
      </c>
      <c r="B167" s="155">
        <v>6</v>
      </c>
      <c r="C167" s="182"/>
    </row>
    <row r="168" spans="1:18" ht="18.75" customHeight="1" x14ac:dyDescent="0.35">
      <c r="A168" s="42">
        <v>152</v>
      </c>
      <c r="B168" s="155">
        <v>6</v>
      </c>
      <c r="C168" s="182"/>
      <c r="E168" s="395" t="s">
        <v>406</v>
      </c>
      <c r="F168" s="396"/>
      <c r="G168" s="396"/>
      <c r="H168" s="396"/>
      <c r="I168" s="396"/>
      <c r="J168" s="396"/>
      <c r="K168" s="396"/>
      <c r="L168" s="396"/>
      <c r="M168" s="396"/>
      <c r="N168" s="396"/>
      <c r="O168" s="396"/>
      <c r="P168" s="396"/>
      <c r="Q168" s="396"/>
      <c r="R168" s="397"/>
    </row>
    <row r="169" spans="1:18" ht="18.75" customHeight="1" thickBot="1" x14ac:dyDescent="0.4">
      <c r="A169" s="42">
        <v>153</v>
      </c>
      <c r="B169" s="155">
        <v>6</v>
      </c>
      <c r="C169" s="182"/>
      <c r="E169" s="398"/>
      <c r="F169" s="399"/>
      <c r="G169" s="399"/>
      <c r="H169" s="399"/>
      <c r="I169" s="399"/>
      <c r="J169" s="399"/>
      <c r="K169" s="399"/>
      <c r="L169" s="399"/>
      <c r="M169" s="399"/>
      <c r="N169" s="399"/>
      <c r="O169" s="399"/>
      <c r="P169" s="399"/>
      <c r="Q169" s="399"/>
      <c r="R169" s="400"/>
    </row>
    <row r="170" spans="1:18" ht="18.75" customHeight="1" x14ac:dyDescent="0.35">
      <c r="A170" s="42">
        <v>154</v>
      </c>
      <c r="B170" s="155">
        <v>6</v>
      </c>
      <c r="C170" s="182"/>
      <c r="E170" s="332" t="s">
        <v>403</v>
      </c>
      <c r="F170" s="333"/>
      <c r="G170" s="304"/>
      <c r="H170" s="336" t="s">
        <v>105</v>
      </c>
      <c r="I170" s="340"/>
      <c r="J170" s="341"/>
      <c r="K170" s="336" t="s">
        <v>300</v>
      </c>
      <c r="L170" s="340"/>
      <c r="M170" s="340"/>
      <c r="N170" s="341"/>
      <c r="O170" s="163" t="s">
        <v>301</v>
      </c>
      <c r="P170" s="360"/>
      <c r="Q170" s="360"/>
      <c r="R170" s="361"/>
    </row>
    <row r="171" spans="1:18" ht="18.75" customHeight="1" thickBot="1" x14ac:dyDescent="0.4">
      <c r="A171" s="42">
        <v>155</v>
      </c>
      <c r="B171" s="155">
        <v>6</v>
      </c>
      <c r="C171" s="182"/>
      <c r="E171" s="334"/>
      <c r="F171" s="335"/>
      <c r="G171" s="305"/>
      <c r="H171" s="337"/>
      <c r="I171" s="342"/>
      <c r="J171" s="343"/>
      <c r="K171" s="337"/>
      <c r="L171" s="342"/>
      <c r="M171" s="342"/>
      <c r="N171" s="343"/>
      <c r="O171" s="344" t="s">
        <v>302</v>
      </c>
      <c r="P171" s="345"/>
      <c r="Q171" s="338"/>
      <c r="R171" s="339"/>
    </row>
    <row r="172" spans="1:18" ht="18.75" customHeight="1" x14ac:dyDescent="0.35">
      <c r="A172" s="42">
        <v>156</v>
      </c>
      <c r="B172" s="155">
        <v>6</v>
      </c>
      <c r="C172" s="182"/>
      <c r="E172" s="312" t="s">
        <v>128</v>
      </c>
      <c r="F172" s="313"/>
      <c r="G172" s="313"/>
      <c r="H172" s="313"/>
      <c r="I172" s="313"/>
      <c r="J172" s="313"/>
      <c r="K172" s="313"/>
      <c r="L172" s="313"/>
      <c r="M172" s="313"/>
      <c r="N172" s="313"/>
      <c r="O172" s="313"/>
      <c r="P172" s="313"/>
      <c r="Q172" s="313"/>
      <c r="R172" s="314"/>
    </row>
    <row r="173" spans="1:18" ht="18.75" customHeight="1" x14ac:dyDescent="0.35">
      <c r="A173" s="42">
        <v>157</v>
      </c>
      <c r="B173" s="155">
        <v>6</v>
      </c>
      <c r="C173" s="182"/>
      <c r="E173" s="315"/>
      <c r="F173" s="316"/>
      <c r="G173" s="316"/>
      <c r="H173" s="316"/>
      <c r="I173" s="316"/>
      <c r="J173" s="316"/>
      <c r="K173" s="316"/>
      <c r="L173" s="316"/>
      <c r="M173" s="316"/>
      <c r="N173" s="316"/>
      <c r="O173" s="316"/>
      <c r="P173" s="316"/>
      <c r="Q173" s="316"/>
      <c r="R173" s="317"/>
    </row>
    <row r="174" spans="1:18" ht="18.75" customHeight="1" thickBot="1" x14ac:dyDescent="0.45">
      <c r="A174" s="42">
        <v>158</v>
      </c>
      <c r="B174" s="155">
        <v>6</v>
      </c>
      <c r="C174" s="182"/>
      <c r="E174" s="32"/>
      <c r="F174" s="18">
        <v>1</v>
      </c>
      <c r="G174" s="18">
        <v>2</v>
      </c>
      <c r="H174" s="18">
        <v>3</v>
      </c>
      <c r="I174" s="18">
        <v>4</v>
      </c>
      <c r="J174" s="18">
        <v>5</v>
      </c>
      <c r="K174" s="18">
        <v>6</v>
      </c>
      <c r="L174" s="18">
        <v>7</v>
      </c>
      <c r="M174" s="18">
        <v>8</v>
      </c>
      <c r="N174" s="18">
        <v>9</v>
      </c>
      <c r="O174" s="18">
        <v>10</v>
      </c>
      <c r="P174" s="18">
        <v>11</v>
      </c>
      <c r="Q174" s="18">
        <v>12</v>
      </c>
      <c r="R174" s="33"/>
    </row>
    <row r="175" spans="1:18" ht="18.75" customHeight="1" x14ac:dyDescent="0.4">
      <c r="A175" s="42">
        <v>159</v>
      </c>
      <c r="B175" s="155">
        <v>6</v>
      </c>
      <c r="C175" s="182"/>
      <c r="E175" s="34" t="s">
        <v>0</v>
      </c>
      <c r="F175" s="24" t="s">
        <v>111</v>
      </c>
      <c r="G175" s="25" t="s">
        <v>114</v>
      </c>
      <c r="H175" s="70">
        <f>C270</f>
        <v>0</v>
      </c>
      <c r="I175" s="26">
        <f>C273</f>
        <v>0</v>
      </c>
      <c r="J175" s="70">
        <f>C276</f>
        <v>0</v>
      </c>
      <c r="K175" s="70">
        <f>C278</f>
        <v>0</v>
      </c>
      <c r="L175" s="26">
        <f>C281</f>
        <v>0</v>
      </c>
      <c r="M175" s="70">
        <f>C284</f>
        <v>0</v>
      </c>
      <c r="N175" s="70">
        <f>C286</f>
        <v>0</v>
      </c>
      <c r="O175" s="26">
        <f>C289</f>
        <v>0</v>
      </c>
      <c r="P175" s="70">
        <f>C292</f>
        <v>0</v>
      </c>
      <c r="Q175" s="71">
        <f>C294</f>
        <v>0</v>
      </c>
      <c r="R175" s="33"/>
    </row>
    <row r="176" spans="1:18" ht="18.75" customHeight="1" x14ac:dyDescent="0.4">
      <c r="A176" s="42">
        <v>160</v>
      </c>
      <c r="B176" s="155">
        <v>6</v>
      </c>
      <c r="C176" s="182"/>
      <c r="E176" s="34" t="s">
        <v>1</v>
      </c>
      <c r="F176" s="28" t="s">
        <v>111</v>
      </c>
      <c r="G176" s="2" t="s">
        <v>114</v>
      </c>
      <c r="H176" s="19">
        <f>C271</f>
        <v>0</v>
      </c>
      <c r="I176" s="19">
        <f>C273</f>
        <v>0</v>
      </c>
      <c r="J176" s="3">
        <f>C276</f>
        <v>0</v>
      </c>
      <c r="K176" s="19">
        <f>C279</f>
        <v>0</v>
      </c>
      <c r="L176" s="23">
        <f>C281</f>
        <v>0</v>
      </c>
      <c r="M176" s="3">
        <f>C284</f>
        <v>0</v>
      </c>
      <c r="N176" s="19">
        <f>C287</f>
        <v>0</v>
      </c>
      <c r="O176" s="19">
        <f>C289</f>
        <v>0</v>
      </c>
      <c r="P176" s="3">
        <f>C292</f>
        <v>0</v>
      </c>
      <c r="Q176" s="78">
        <f>C295</f>
        <v>0</v>
      </c>
      <c r="R176" s="33"/>
    </row>
    <row r="177" spans="1:18" ht="18.75" customHeight="1" x14ac:dyDescent="0.4">
      <c r="A177" s="42">
        <v>161</v>
      </c>
      <c r="B177" s="155">
        <v>6</v>
      </c>
      <c r="C177" s="182"/>
      <c r="E177" s="34" t="s">
        <v>2</v>
      </c>
      <c r="F177" s="29" t="s">
        <v>112</v>
      </c>
      <c r="G177" s="2" t="s">
        <v>114</v>
      </c>
      <c r="H177" s="19">
        <f>C271</f>
        <v>0</v>
      </c>
      <c r="I177" s="3">
        <f>C274</f>
        <v>0</v>
      </c>
      <c r="J177" s="3">
        <f>C276</f>
        <v>0</v>
      </c>
      <c r="K177" s="19">
        <f>C279</f>
        <v>0</v>
      </c>
      <c r="L177" s="3">
        <f>C282</f>
        <v>0</v>
      </c>
      <c r="M177" s="3">
        <f>C284</f>
        <v>0</v>
      </c>
      <c r="N177" s="19">
        <f>C287</f>
        <v>0</v>
      </c>
      <c r="O177" s="3">
        <f>C290</f>
        <v>0</v>
      </c>
      <c r="P177" s="3">
        <f>C292</f>
        <v>0</v>
      </c>
      <c r="Q177" s="78">
        <f>C295</f>
        <v>0</v>
      </c>
      <c r="R177" s="33"/>
    </row>
    <row r="178" spans="1:18" ht="18.75" customHeight="1" x14ac:dyDescent="0.4">
      <c r="A178" s="42">
        <v>162</v>
      </c>
      <c r="B178" s="155">
        <v>6</v>
      </c>
      <c r="C178" s="182"/>
      <c r="E178" s="34" t="s">
        <v>3</v>
      </c>
      <c r="F178" s="29" t="s">
        <v>112</v>
      </c>
      <c r="G178" s="19">
        <f>C269</f>
        <v>0</v>
      </c>
      <c r="H178" s="19">
        <f>C271</f>
        <v>0</v>
      </c>
      <c r="I178" s="3">
        <f>C274</f>
        <v>0</v>
      </c>
      <c r="J178" s="19">
        <f>C277</f>
        <v>0</v>
      </c>
      <c r="K178" s="19">
        <f>C279</f>
        <v>0</v>
      </c>
      <c r="L178" s="3">
        <f>C282</f>
        <v>0</v>
      </c>
      <c r="M178" s="19">
        <f>C285</f>
        <v>0</v>
      </c>
      <c r="N178" s="19">
        <f>C287</f>
        <v>0</v>
      </c>
      <c r="O178" s="3">
        <f>C290</f>
        <v>0</v>
      </c>
      <c r="P178" s="19">
        <f>C293</f>
        <v>0</v>
      </c>
      <c r="Q178" s="78">
        <f>C295</f>
        <v>0</v>
      </c>
      <c r="R178" s="33"/>
    </row>
    <row r="179" spans="1:18" ht="18.75" customHeight="1" x14ac:dyDescent="0.4">
      <c r="A179" s="42">
        <v>163</v>
      </c>
      <c r="B179" s="155">
        <v>6</v>
      </c>
      <c r="C179" s="182"/>
      <c r="E179" s="34" t="s">
        <v>4</v>
      </c>
      <c r="F179" s="29" t="s">
        <v>112</v>
      </c>
      <c r="G179" s="19">
        <f>C269</f>
        <v>0</v>
      </c>
      <c r="H179" s="3">
        <f>C272</f>
        <v>0</v>
      </c>
      <c r="I179" s="3">
        <f>C274</f>
        <v>0</v>
      </c>
      <c r="J179" s="19">
        <f>C277</f>
        <v>0</v>
      </c>
      <c r="K179" s="3">
        <f>C280</f>
        <v>0</v>
      </c>
      <c r="L179" s="3">
        <f>C282</f>
        <v>0</v>
      </c>
      <c r="M179" s="19">
        <f>C285</f>
        <v>0</v>
      </c>
      <c r="N179" s="3">
        <f>C288</f>
        <v>0</v>
      </c>
      <c r="O179" s="3">
        <f>C290</f>
        <v>0</v>
      </c>
      <c r="P179" s="19">
        <f>C293</f>
        <v>0</v>
      </c>
      <c r="Q179" s="4">
        <f>C296</f>
        <v>0</v>
      </c>
      <c r="R179" s="33"/>
    </row>
    <row r="180" spans="1:18" ht="18.75" customHeight="1" x14ac:dyDescent="0.4">
      <c r="A180" s="42">
        <v>164</v>
      </c>
      <c r="B180" s="155">
        <v>6</v>
      </c>
      <c r="C180" s="182"/>
      <c r="E180" s="34" t="s">
        <v>5</v>
      </c>
      <c r="F180" s="30" t="s">
        <v>113</v>
      </c>
      <c r="G180" s="19">
        <f>C269</f>
        <v>0</v>
      </c>
      <c r="H180" s="3">
        <f>C272</f>
        <v>0</v>
      </c>
      <c r="I180" s="19">
        <f>C275</f>
        <v>0</v>
      </c>
      <c r="J180" s="19">
        <f>C277</f>
        <v>0</v>
      </c>
      <c r="K180" s="3">
        <f>C280</f>
        <v>0</v>
      </c>
      <c r="L180" s="19">
        <f>C283</f>
        <v>0</v>
      </c>
      <c r="M180" s="19">
        <f>C285</f>
        <v>0</v>
      </c>
      <c r="N180" s="3">
        <f>C288</f>
        <v>0</v>
      </c>
      <c r="O180" s="19">
        <f>C291</f>
        <v>0</v>
      </c>
      <c r="P180" s="19">
        <f>C293</f>
        <v>0</v>
      </c>
      <c r="Q180" s="4">
        <f>C296</f>
        <v>0</v>
      </c>
      <c r="R180" s="33"/>
    </row>
    <row r="181" spans="1:18" ht="18.75" customHeight="1" x14ac:dyDescent="0.4">
      <c r="A181" s="42">
        <v>165</v>
      </c>
      <c r="B181" s="155">
        <v>6</v>
      </c>
      <c r="C181" s="182"/>
      <c r="E181" s="34" t="s">
        <v>6</v>
      </c>
      <c r="F181" s="30" t="s">
        <v>113</v>
      </c>
      <c r="G181" s="3">
        <f>C270</f>
        <v>0</v>
      </c>
      <c r="H181" s="3">
        <f>C272</f>
        <v>0</v>
      </c>
      <c r="I181" s="19">
        <f>C275</f>
        <v>0</v>
      </c>
      <c r="J181" s="3">
        <f>C278</f>
        <v>0</v>
      </c>
      <c r="K181" s="3">
        <f>C280</f>
        <v>0</v>
      </c>
      <c r="L181" s="19">
        <f>C283</f>
        <v>0</v>
      </c>
      <c r="M181" s="3">
        <f>C286</f>
        <v>0</v>
      </c>
      <c r="N181" s="3">
        <f>C288</f>
        <v>0</v>
      </c>
      <c r="O181" s="19">
        <f>C291</f>
        <v>0</v>
      </c>
      <c r="P181" s="3">
        <f>C294</f>
        <v>0</v>
      </c>
      <c r="Q181" s="4">
        <f>C296</f>
        <v>0</v>
      </c>
      <c r="R181" s="33"/>
    </row>
    <row r="182" spans="1:18" ht="18.75" customHeight="1" thickBot="1" x14ac:dyDescent="0.45">
      <c r="A182" s="42">
        <v>166</v>
      </c>
      <c r="B182" s="155">
        <v>6</v>
      </c>
      <c r="C182" s="182"/>
      <c r="E182" s="34" t="s">
        <v>7</v>
      </c>
      <c r="F182" s="31" t="s">
        <v>113</v>
      </c>
      <c r="G182" s="72">
        <f>C270</f>
        <v>0</v>
      </c>
      <c r="H182" s="21">
        <f>C273</f>
        <v>0</v>
      </c>
      <c r="I182" s="21">
        <f>C275</f>
        <v>0</v>
      </c>
      <c r="J182" s="72">
        <f>C278</f>
        <v>0</v>
      </c>
      <c r="K182" s="21">
        <f>C281</f>
        <v>0</v>
      </c>
      <c r="L182" s="21">
        <f>C283</f>
        <v>0</v>
      </c>
      <c r="M182" s="72">
        <f>C286</f>
        <v>0</v>
      </c>
      <c r="N182" s="21">
        <f>C289</f>
        <v>0</v>
      </c>
      <c r="O182" s="21">
        <f>C291</f>
        <v>0</v>
      </c>
      <c r="P182" s="72">
        <f>C294</f>
        <v>0</v>
      </c>
      <c r="Q182" s="73" t="s">
        <v>148</v>
      </c>
      <c r="R182" s="33"/>
    </row>
    <row r="183" spans="1:18" ht="18.75" customHeight="1" thickBot="1" x14ac:dyDescent="0.45">
      <c r="A183" s="42">
        <v>167</v>
      </c>
      <c r="B183" s="155">
        <v>6</v>
      </c>
      <c r="C183" s="182"/>
      <c r="E183" s="35"/>
      <c r="F183" s="36"/>
      <c r="G183" s="37"/>
      <c r="H183" s="37"/>
      <c r="I183" s="37"/>
      <c r="J183" s="37"/>
      <c r="K183" s="36"/>
      <c r="L183" s="36"/>
      <c r="M183" s="36"/>
      <c r="N183" s="36"/>
      <c r="O183" s="36"/>
      <c r="P183" s="36"/>
      <c r="Q183" s="37"/>
      <c r="R183" s="38"/>
    </row>
    <row r="184" spans="1:18" ht="18.75" customHeight="1" thickBot="1" x14ac:dyDescent="0.4">
      <c r="A184" s="42">
        <v>168</v>
      </c>
      <c r="B184" s="155">
        <v>6</v>
      </c>
      <c r="C184" s="182"/>
    </row>
    <row r="185" spans="1:18" ht="18.75" customHeight="1" x14ac:dyDescent="0.35">
      <c r="A185" s="43">
        <v>169</v>
      </c>
      <c r="B185" s="155">
        <v>7</v>
      </c>
      <c r="C185" s="182"/>
      <c r="E185" s="395" t="s">
        <v>406</v>
      </c>
      <c r="F185" s="396"/>
      <c r="G185" s="396"/>
      <c r="H185" s="396"/>
      <c r="I185" s="396"/>
      <c r="J185" s="396"/>
      <c r="K185" s="396"/>
      <c r="L185" s="396"/>
      <c r="M185" s="396"/>
      <c r="N185" s="396"/>
      <c r="O185" s="396"/>
      <c r="P185" s="396"/>
      <c r="Q185" s="396"/>
      <c r="R185" s="397"/>
    </row>
    <row r="186" spans="1:18" ht="18.75" customHeight="1" thickBot="1" x14ac:dyDescent="0.4">
      <c r="A186" s="42">
        <v>170</v>
      </c>
      <c r="B186" s="155">
        <v>7</v>
      </c>
      <c r="C186" s="182"/>
      <c r="E186" s="398"/>
      <c r="F186" s="399"/>
      <c r="G186" s="399"/>
      <c r="H186" s="399"/>
      <c r="I186" s="399"/>
      <c r="J186" s="399"/>
      <c r="K186" s="399"/>
      <c r="L186" s="399"/>
      <c r="M186" s="399"/>
      <c r="N186" s="399"/>
      <c r="O186" s="399"/>
      <c r="P186" s="399"/>
      <c r="Q186" s="399"/>
      <c r="R186" s="400"/>
    </row>
    <row r="187" spans="1:18" ht="18.75" customHeight="1" x14ac:dyDescent="0.35">
      <c r="A187" s="42">
        <v>171</v>
      </c>
      <c r="B187" s="155">
        <v>7</v>
      </c>
      <c r="C187" s="182"/>
      <c r="E187" s="332" t="s">
        <v>403</v>
      </c>
      <c r="F187" s="333"/>
      <c r="G187" s="304"/>
      <c r="H187" s="336" t="s">
        <v>105</v>
      </c>
      <c r="I187" s="340"/>
      <c r="J187" s="341"/>
      <c r="K187" s="336" t="s">
        <v>300</v>
      </c>
      <c r="L187" s="340"/>
      <c r="M187" s="340"/>
      <c r="N187" s="341"/>
      <c r="O187" s="163" t="s">
        <v>301</v>
      </c>
      <c r="P187" s="360"/>
      <c r="Q187" s="360"/>
      <c r="R187" s="361"/>
    </row>
    <row r="188" spans="1:18" ht="18.75" customHeight="1" thickBot="1" x14ac:dyDescent="0.4">
      <c r="A188" s="42">
        <v>172</v>
      </c>
      <c r="B188" s="155">
        <v>7</v>
      </c>
      <c r="C188" s="182"/>
      <c r="E188" s="334"/>
      <c r="F188" s="335"/>
      <c r="G188" s="305"/>
      <c r="H188" s="337"/>
      <c r="I188" s="342"/>
      <c r="J188" s="343"/>
      <c r="K188" s="337"/>
      <c r="L188" s="342"/>
      <c r="M188" s="342"/>
      <c r="N188" s="343"/>
      <c r="O188" s="344" t="s">
        <v>302</v>
      </c>
      <c r="P188" s="345"/>
      <c r="Q188" s="338"/>
      <c r="R188" s="339"/>
    </row>
    <row r="189" spans="1:18" ht="18.75" customHeight="1" x14ac:dyDescent="0.35">
      <c r="A189" s="42">
        <v>173</v>
      </c>
      <c r="B189" s="155">
        <v>7</v>
      </c>
      <c r="C189" s="182"/>
      <c r="E189" s="312" t="s">
        <v>129</v>
      </c>
      <c r="F189" s="313"/>
      <c r="G189" s="313"/>
      <c r="H189" s="313"/>
      <c r="I189" s="313"/>
      <c r="J189" s="313"/>
      <c r="K189" s="313"/>
      <c r="L189" s="313"/>
      <c r="M189" s="313"/>
      <c r="N189" s="313"/>
      <c r="O189" s="313"/>
      <c r="P189" s="313"/>
      <c r="Q189" s="313"/>
      <c r="R189" s="314"/>
    </row>
    <row r="190" spans="1:18" ht="18.75" customHeight="1" x14ac:dyDescent="0.35">
      <c r="A190" s="42">
        <v>174</v>
      </c>
      <c r="B190" s="155">
        <v>7</v>
      </c>
      <c r="C190" s="182"/>
      <c r="E190" s="315"/>
      <c r="F190" s="316"/>
      <c r="G190" s="316"/>
      <c r="H190" s="316"/>
      <c r="I190" s="316"/>
      <c r="J190" s="316"/>
      <c r="K190" s="316"/>
      <c r="L190" s="316"/>
      <c r="M190" s="316"/>
      <c r="N190" s="316"/>
      <c r="O190" s="316"/>
      <c r="P190" s="316"/>
      <c r="Q190" s="316"/>
      <c r="R190" s="317"/>
    </row>
    <row r="191" spans="1:18" ht="18.75" customHeight="1" thickBot="1" x14ac:dyDescent="0.45">
      <c r="A191" s="42">
        <v>175</v>
      </c>
      <c r="B191" s="155">
        <v>7</v>
      </c>
      <c r="C191" s="182"/>
      <c r="E191" s="32"/>
      <c r="F191" s="18">
        <v>1</v>
      </c>
      <c r="G191" s="18">
        <v>2</v>
      </c>
      <c r="H191" s="18">
        <v>3</v>
      </c>
      <c r="I191" s="18">
        <v>4</v>
      </c>
      <c r="J191" s="18">
        <v>5</v>
      </c>
      <c r="K191" s="18">
        <v>6</v>
      </c>
      <c r="L191" s="18">
        <v>7</v>
      </c>
      <c r="M191" s="18">
        <v>8</v>
      </c>
      <c r="N191" s="18">
        <v>9</v>
      </c>
      <c r="O191" s="18">
        <v>10</v>
      </c>
      <c r="P191" s="18">
        <v>11</v>
      </c>
      <c r="Q191" s="18">
        <v>12</v>
      </c>
      <c r="R191" s="33"/>
    </row>
    <row r="192" spans="1:18" ht="18.75" customHeight="1" x14ac:dyDescent="0.4">
      <c r="A192" s="42">
        <v>176</v>
      </c>
      <c r="B192" s="155">
        <v>7</v>
      </c>
      <c r="C192" s="182"/>
      <c r="E192" s="34" t="s">
        <v>0</v>
      </c>
      <c r="F192" s="24" t="s">
        <v>111</v>
      </c>
      <c r="G192" s="25" t="s">
        <v>114</v>
      </c>
      <c r="H192" s="70">
        <f>C298</f>
        <v>0</v>
      </c>
      <c r="I192" s="26">
        <f>C301</f>
        <v>0</v>
      </c>
      <c r="J192" s="70">
        <f>C304</f>
        <v>0</v>
      </c>
      <c r="K192" s="70">
        <f>C306</f>
        <v>0</v>
      </c>
      <c r="L192" s="26">
        <f>C309</f>
        <v>0</v>
      </c>
      <c r="M192" s="70">
        <f>C312</f>
        <v>0</v>
      </c>
      <c r="N192" s="70">
        <f>C314</f>
        <v>0</v>
      </c>
      <c r="O192" s="26">
        <f>C317</f>
        <v>0</v>
      </c>
      <c r="P192" s="70">
        <f>C320</f>
        <v>0</v>
      </c>
      <c r="Q192" s="71">
        <f>C322</f>
        <v>0</v>
      </c>
      <c r="R192" s="33"/>
    </row>
    <row r="193" spans="1:18" ht="18.75" customHeight="1" x14ac:dyDescent="0.4">
      <c r="A193" s="42">
        <v>177</v>
      </c>
      <c r="B193" s="155">
        <v>7</v>
      </c>
      <c r="C193" s="182"/>
      <c r="E193" s="34" t="s">
        <v>1</v>
      </c>
      <c r="F193" s="28" t="s">
        <v>111</v>
      </c>
      <c r="G193" s="2" t="s">
        <v>114</v>
      </c>
      <c r="H193" s="19">
        <f>C299</f>
        <v>0</v>
      </c>
      <c r="I193" s="19">
        <f>C301</f>
        <v>0</v>
      </c>
      <c r="J193" s="3">
        <f>C304</f>
        <v>0</v>
      </c>
      <c r="K193" s="19">
        <f>C307</f>
        <v>0</v>
      </c>
      <c r="L193" s="23">
        <f>C309</f>
        <v>0</v>
      </c>
      <c r="M193" s="3">
        <f>C312</f>
        <v>0</v>
      </c>
      <c r="N193" s="19">
        <f>C315</f>
        <v>0</v>
      </c>
      <c r="O193" s="19">
        <f>C317</f>
        <v>0</v>
      </c>
      <c r="P193" s="3">
        <f>C320</f>
        <v>0</v>
      </c>
      <c r="Q193" s="78">
        <f>C323</f>
        <v>0</v>
      </c>
      <c r="R193" s="33"/>
    </row>
    <row r="194" spans="1:18" ht="18.75" customHeight="1" x14ac:dyDescent="0.4">
      <c r="A194" s="42">
        <v>178</v>
      </c>
      <c r="B194" s="155">
        <v>7</v>
      </c>
      <c r="C194" s="182"/>
      <c r="E194" s="34" t="s">
        <v>2</v>
      </c>
      <c r="F194" s="29" t="s">
        <v>112</v>
      </c>
      <c r="G194" s="2" t="s">
        <v>114</v>
      </c>
      <c r="H194" s="19">
        <f>C299</f>
        <v>0</v>
      </c>
      <c r="I194" s="3">
        <f>C302</f>
        <v>0</v>
      </c>
      <c r="J194" s="3">
        <f>C304</f>
        <v>0</v>
      </c>
      <c r="K194" s="19">
        <f>C307</f>
        <v>0</v>
      </c>
      <c r="L194" s="3">
        <f>C310</f>
        <v>0</v>
      </c>
      <c r="M194" s="3">
        <f>C312</f>
        <v>0</v>
      </c>
      <c r="N194" s="19">
        <f>C315</f>
        <v>0</v>
      </c>
      <c r="O194" s="3">
        <f>C318</f>
        <v>0</v>
      </c>
      <c r="P194" s="3">
        <f>C320</f>
        <v>0</v>
      </c>
      <c r="Q194" s="78">
        <f>C323</f>
        <v>0</v>
      </c>
      <c r="R194" s="33"/>
    </row>
    <row r="195" spans="1:18" ht="18.75" customHeight="1" x14ac:dyDescent="0.4">
      <c r="A195" s="42">
        <v>179</v>
      </c>
      <c r="B195" s="155">
        <v>7</v>
      </c>
      <c r="C195" s="182"/>
      <c r="E195" s="34" t="s">
        <v>3</v>
      </c>
      <c r="F195" s="29" t="s">
        <v>112</v>
      </c>
      <c r="G195" s="19">
        <f>C297</f>
        <v>0</v>
      </c>
      <c r="H195" s="19">
        <f>C299</f>
        <v>0</v>
      </c>
      <c r="I195" s="3">
        <f>C302</f>
        <v>0</v>
      </c>
      <c r="J195" s="19">
        <f>C305</f>
        <v>0</v>
      </c>
      <c r="K195" s="19">
        <f>C307</f>
        <v>0</v>
      </c>
      <c r="L195" s="3">
        <f>C310</f>
        <v>0</v>
      </c>
      <c r="M195" s="19">
        <f>C313</f>
        <v>0</v>
      </c>
      <c r="N195" s="19">
        <f>C315</f>
        <v>0</v>
      </c>
      <c r="O195" s="3">
        <f>C318</f>
        <v>0</v>
      </c>
      <c r="P195" s="19">
        <f>C321</f>
        <v>0</v>
      </c>
      <c r="Q195" s="78">
        <f>C323</f>
        <v>0</v>
      </c>
      <c r="R195" s="33"/>
    </row>
    <row r="196" spans="1:18" ht="18.75" customHeight="1" x14ac:dyDescent="0.4">
      <c r="A196" s="42">
        <v>180</v>
      </c>
      <c r="B196" s="155">
        <v>7</v>
      </c>
      <c r="C196" s="182"/>
      <c r="E196" s="34" t="s">
        <v>4</v>
      </c>
      <c r="F196" s="29" t="s">
        <v>112</v>
      </c>
      <c r="G196" s="19">
        <f>C297</f>
        <v>0</v>
      </c>
      <c r="H196" s="3">
        <f>C300</f>
        <v>0</v>
      </c>
      <c r="I196" s="3">
        <f>C302</f>
        <v>0</v>
      </c>
      <c r="J196" s="19">
        <f>C305</f>
        <v>0</v>
      </c>
      <c r="K196" s="3">
        <f>C308</f>
        <v>0</v>
      </c>
      <c r="L196" s="3">
        <f>C310</f>
        <v>0</v>
      </c>
      <c r="M196" s="19">
        <f>C313</f>
        <v>0</v>
      </c>
      <c r="N196" s="3">
        <f>C316</f>
        <v>0</v>
      </c>
      <c r="O196" s="3">
        <f>C318</f>
        <v>0</v>
      </c>
      <c r="P196" s="19">
        <f>C321</f>
        <v>0</v>
      </c>
      <c r="Q196" s="4">
        <f>C324</f>
        <v>0</v>
      </c>
      <c r="R196" s="33"/>
    </row>
    <row r="197" spans="1:18" ht="18.75" customHeight="1" x14ac:dyDescent="0.4">
      <c r="A197" s="42">
        <v>181</v>
      </c>
      <c r="B197" s="155">
        <v>7</v>
      </c>
      <c r="C197" s="182"/>
      <c r="E197" s="34" t="s">
        <v>5</v>
      </c>
      <c r="F197" s="30" t="s">
        <v>113</v>
      </c>
      <c r="G197" s="19">
        <f>C297</f>
        <v>0</v>
      </c>
      <c r="H197" s="3">
        <f>C300</f>
        <v>0</v>
      </c>
      <c r="I197" s="19">
        <f>C303</f>
        <v>0</v>
      </c>
      <c r="J197" s="19">
        <f>C305</f>
        <v>0</v>
      </c>
      <c r="K197" s="3">
        <f>C308</f>
        <v>0</v>
      </c>
      <c r="L197" s="19">
        <f>C311</f>
        <v>0</v>
      </c>
      <c r="M197" s="19">
        <f>C313</f>
        <v>0</v>
      </c>
      <c r="N197" s="3">
        <f>C316</f>
        <v>0</v>
      </c>
      <c r="O197" s="19">
        <f>C319</f>
        <v>0</v>
      </c>
      <c r="P197" s="19">
        <f>C321</f>
        <v>0</v>
      </c>
      <c r="Q197" s="4">
        <f>C324</f>
        <v>0</v>
      </c>
      <c r="R197" s="33"/>
    </row>
    <row r="198" spans="1:18" ht="18.75" customHeight="1" x14ac:dyDescent="0.4">
      <c r="A198" s="42">
        <v>182</v>
      </c>
      <c r="B198" s="155">
        <v>7</v>
      </c>
      <c r="C198" s="182"/>
      <c r="E198" s="34" t="s">
        <v>6</v>
      </c>
      <c r="F198" s="30" t="s">
        <v>113</v>
      </c>
      <c r="G198" s="3">
        <f>C298</f>
        <v>0</v>
      </c>
      <c r="H198" s="3">
        <f>C300</f>
        <v>0</v>
      </c>
      <c r="I198" s="19">
        <f>C303</f>
        <v>0</v>
      </c>
      <c r="J198" s="3">
        <f>C306</f>
        <v>0</v>
      </c>
      <c r="K198" s="3">
        <f>C308</f>
        <v>0</v>
      </c>
      <c r="L198" s="19">
        <f>C311</f>
        <v>0</v>
      </c>
      <c r="M198" s="3">
        <f>C314</f>
        <v>0</v>
      </c>
      <c r="N198" s="3">
        <f>C316</f>
        <v>0</v>
      </c>
      <c r="O198" s="19">
        <f>C319</f>
        <v>0</v>
      </c>
      <c r="P198" s="3">
        <f>C322</f>
        <v>0</v>
      </c>
      <c r="Q198" s="4">
        <f>C324</f>
        <v>0</v>
      </c>
      <c r="R198" s="33"/>
    </row>
    <row r="199" spans="1:18" ht="18.75" customHeight="1" thickBot="1" x14ac:dyDescent="0.45">
      <c r="A199" s="42">
        <v>183</v>
      </c>
      <c r="B199" s="155">
        <v>7</v>
      </c>
      <c r="C199" s="182"/>
      <c r="E199" s="34" t="s">
        <v>7</v>
      </c>
      <c r="F199" s="31" t="s">
        <v>113</v>
      </c>
      <c r="G199" s="72">
        <f>C298</f>
        <v>0</v>
      </c>
      <c r="H199" s="21">
        <f>C301</f>
        <v>0</v>
      </c>
      <c r="I199" s="21">
        <f>C303</f>
        <v>0</v>
      </c>
      <c r="J199" s="72">
        <f>C306</f>
        <v>0</v>
      </c>
      <c r="K199" s="21">
        <f>C309</f>
        <v>0</v>
      </c>
      <c r="L199" s="21">
        <f>C311</f>
        <v>0</v>
      </c>
      <c r="M199" s="72">
        <f>C314</f>
        <v>0</v>
      </c>
      <c r="N199" s="21">
        <f>C317</f>
        <v>0</v>
      </c>
      <c r="O199" s="21">
        <f>C319</f>
        <v>0</v>
      </c>
      <c r="P199" s="72">
        <f>C322</f>
        <v>0</v>
      </c>
      <c r="Q199" s="73" t="s">
        <v>148</v>
      </c>
      <c r="R199" s="33"/>
    </row>
    <row r="200" spans="1:18" ht="18.75" customHeight="1" thickBot="1" x14ac:dyDescent="0.45">
      <c r="A200" s="42">
        <v>184</v>
      </c>
      <c r="B200" s="155">
        <v>7</v>
      </c>
      <c r="C200" s="182"/>
      <c r="E200" s="35"/>
      <c r="F200" s="36"/>
      <c r="G200" s="37"/>
      <c r="H200" s="37"/>
      <c r="I200" s="37"/>
      <c r="J200" s="37"/>
      <c r="K200" s="36"/>
      <c r="L200" s="36"/>
      <c r="M200" s="36"/>
      <c r="N200" s="36"/>
      <c r="O200" s="36"/>
      <c r="P200" s="36"/>
      <c r="Q200" s="37"/>
      <c r="R200" s="38"/>
    </row>
    <row r="201" spans="1:18" ht="18.75" customHeight="1" thickBot="1" x14ac:dyDescent="0.4">
      <c r="A201" s="42">
        <v>185</v>
      </c>
      <c r="B201" s="155">
        <v>7</v>
      </c>
      <c r="C201" s="182"/>
    </row>
    <row r="202" spans="1:18" ht="18.75" customHeight="1" x14ac:dyDescent="0.35">
      <c r="A202" s="42">
        <v>186</v>
      </c>
      <c r="B202" s="155">
        <v>7</v>
      </c>
      <c r="C202" s="182"/>
      <c r="E202" s="395" t="s">
        <v>406</v>
      </c>
      <c r="F202" s="396"/>
      <c r="G202" s="396"/>
      <c r="H202" s="396"/>
      <c r="I202" s="396"/>
      <c r="J202" s="396"/>
      <c r="K202" s="396"/>
      <c r="L202" s="396"/>
      <c r="M202" s="396"/>
      <c r="N202" s="396"/>
      <c r="O202" s="396"/>
      <c r="P202" s="396"/>
      <c r="Q202" s="396"/>
      <c r="R202" s="397"/>
    </row>
    <row r="203" spans="1:18" ht="18.75" customHeight="1" thickBot="1" x14ac:dyDescent="0.4">
      <c r="A203" s="42">
        <v>187</v>
      </c>
      <c r="B203" s="155">
        <v>7</v>
      </c>
      <c r="C203" s="182"/>
      <c r="E203" s="398"/>
      <c r="F203" s="399"/>
      <c r="G203" s="399"/>
      <c r="H203" s="399"/>
      <c r="I203" s="399"/>
      <c r="J203" s="399"/>
      <c r="K203" s="399"/>
      <c r="L203" s="399"/>
      <c r="M203" s="399"/>
      <c r="N203" s="399"/>
      <c r="O203" s="399"/>
      <c r="P203" s="399"/>
      <c r="Q203" s="399"/>
      <c r="R203" s="400"/>
    </row>
    <row r="204" spans="1:18" ht="18.75" customHeight="1" x14ac:dyDescent="0.35">
      <c r="A204" s="42">
        <v>188</v>
      </c>
      <c r="B204" s="155">
        <v>7</v>
      </c>
      <c r="C204" s="182"/>
      <c r="E204" s="332" t="s">
        <v>403</v>
      </c>
      <c r="F204" s="333"/>
      <c r="G204" s="304"/>
      <c r="H204" s="336" t="s">
        <v>105</v>
      </c>
      <c r="I204" s="340"/>
      <c r="J204" s="341"/>
      <c r="K204" s="336" t="s">
        <v>300</v>
      </c>
      <c r="L204" s="340"/>
      <c r="M204" s="340"/>
      <c r="N204" s="341"/>
      <c r="O204" s="163" t="s">
        <v>301</v>
      </c>
      <c r="P204" s="360"/>
      <c r="Q204" s="360"/>
      <c r="R204" s="361"/>
    </row>
    <row r="205" spans="1:18" ht="18.75" customHeight="1" thickBot="1" x14ac:dyDescent="0.4">
      <c r="A205" s="42">
        <v>189</v>
      </c>
      <c r="B205" s="155">
        <v>7</v>
      </c>
      <c r="C205" s="182"/>
      <c r="E205" s="334"/>
      <c r="F205" s="335"/>
      <c r="G205" s="305"/>
      <c r="H205" s="337"/>
      <c r="I205" s="342"/>
      <c r="J205" s="343"/>
      <c r="K205" s="337"/>
      <c r="L205" s="342"/>
      <c r="M205" s="342"/>
      <c r="N205" s="343"/>
      <c r="O205" s="344" t="s">
        <v>302</v>
      </c>
      <c r="P205" s="345"/>
      <c r="Q205" s="338"/>
      <c r="R205" s="339"/>
    </row>
    <row r="206" spans="1:18" ht="18.75" customHeight="1" x14ac:dyDescent="0.35">
      <c r="A206" s="42">
        <v>190</v>
      </c>
      <c r="B206" s="155">
        <v>7</v>
      </c>
      <c r="C206" s="182"/>
      <c r="E206" s="312" t="s">
        <v>130</v>
      </c>
      <c r="F206" s="313"/>
      <c r="G206" s="313"/>
      <c r="H206" s="313"/>
      <c r="I206" s="313"/>
      <c r="J206" s="313"/>
      <c r="K206" s="313"/>
      <c r="L206" s="313"/>
      <c r="M206" s="313"/>
      <c r="N206" s="313"/>
      <c r="O206" s="313"/>
      <c r="P206" s="313"/>
      <c r="Q206" s="313"/>
      <c r="R206" s="314"/>
    </row>
    <row r="207" spans="1:18" ht="18.75" customHeight="1" x14ac:dyDescent="0.35">
      <c r="A207" s="42">
        <v>191</v>
      </c>
      <c r="B207" s="155">
        <v>7</v>
      </c>
      <c r="C207" s="182"/>
      <c r="E207" s="315"/>
      <c r="F207" s="316"/>
      <c r="G207" s="316"/>
      <c r="H207" s="316"/>
      <c r="I207" s="316"/>
      <c r="J207" s="316"/>
      <c r="K207" s="316"/>
      <c r="L207" s="316"/>
      <c r="M207" s="316"/>
      <c r="N207" s="316"/>
      <c r="O207" s="316"/>
      <c r="P207" s="316"/>
      <c r="Q207" s="316"/>
      <c r="R207" s="317"/>
    </row>
    <row r="208" spans="1:18" ht="18.75" customHeight="1" thickBot="1" x14ac:dyDescent="0.45">
      <c r="A208" s="42">
        <v>192</v>
      </c>
      <c r="B208" s="155">
        <v>7</v>
      </c>
      <c r="C208" s="182"/>
      <c r="E208" s="32"/>
      <c r="F208" s="18">
        <v>1</v>
      </c>
      <c r="G208" s="18">
        <v>2</v>
      </c>
      <c r="H208" s="18">
        <v>3</v>
      </c>
      <c r="I208" s="18">
        <v>4</v>
      </c>
      <c r="J208" s="18">
        <v>5</v>
      </c>
      <c r="K208" s="18">
        <v>6</v>
      </c>
      <c r="L208" s="18">
        <v>7</v>
      </c>
      <c r="M208" s="18">
        <v>8</v>
      </c>
      <c r="N208" s="18">
        <v>9</v>
      </c>
      <c r="O208" s="18">
        <v>10</v>
      </c>
      <c r="P208" s="18">
        <v>11</v>
      </c>
      <c r="Q208" s="18">
        <v>12</v>
      </c>
      <c r="R208" s="33"/>
    </row>
    <row r="209" spans="1:18" ht="18.75" customHeight="1" x14ac:dyDescent="0.4">
      <c r="A209" s="42">
        <v>193</v>
      </c>
      <c r="B209" s="155">
        <v>7</v>
      </c>
      <c r="C209" s="182"/>
      <c r="E209" s="34" t="s">
        <v>0</v>
      </c>
      <c r="F209" s="24" t="s">
        <v>111</v>
      </c>
      <c r="G209" s="25" t="s">
        <v>114</v>
      </c>
      <c r="H209" s="70">
        <f>C326</f>
        <v>0</v>
      </c>
      <c r="I209" s="26">
        <f>C329</f>
        <v>0</v>
      </c>
      <c r="J209" s="70">
        <f>C332</f>
        <v>0</v>
      </c>
      <c r="K209" s="70">
        <f>C334</f>
        <v>0</v>
      </c>
      <c r="L209" s="26">
        <f>C337</f>
        <v>0</v>
      </c>
      <c r="M209" s="70">
        <f>C340</f>
        <v>0</v>
      </c>
      <c r="N209" s="70">
        <f>C342</f>
        <v>0</v>
      </c>
      <c r="O209" s="26">
        <f>C345</f>
        <v>0</v>
      </c>
      <c r="P209" s="70">
        <f>C348</f>
        <v>0</v>
      </c>
      <c r="Q209" s="71">
        <f>C350</f>
        <v>0</v>
      </c>
      <c r="R209" s="33"/>
    </row>
    <row r="210" spans="1:18" ht="18.75" customHeight="1" x14ac:dyDescent="0.4">
      <c r="A210" s="42">
        <v>194</v>
      </c>
      <c r="B210" s="155">
        <v>7</v>
      </c>
      <c r="C210" s="182"/>
      <c r="E210" s="34" t="s">
        <v>1</v>
      </c>
      <c r="F210" s="28" t="s">
        <v>111</v>
      </c>
      <c r="G210" s="2" t="s">
        <v>114</v>
      </c>
      <c r="H210" s="19">
        <f>C327</f>
        <v>0</v>
      </c>
      <c r="I210" s="19">
        <f>C329</f>
        <v>0</v>
      </c>
      <c r="J210" s="3">
        <f>C332</f>
        <v>0</v>
      </c>
      <c r="K210" s="19">
        <f>C335</f>
        <v>0</v>
      </c>
      <c r="L210" s="23">
        <f>C337</f>
        <v>0</v>
      </c>
      <c r="M210" s="3">
        <f>C340</f>
        <v>0</v>
      </c>
      <c r="N210" s="19">
        <f>C343</f>
        <v>0</v>
      </c>
      <c r="O210" s="19">
        <f>C345</f>
        <v>0</v>
      </c>
      <c r="P210" s="3">
        <f>C348</f>
        <v>0</v>
      </c>
      <c r="Q210" s="78">
        <f>C351</f>
        <v>0</v>
      </c>
      <c r="R210" s="33"/>
    </row>
    <row r="211" spans="1:18" ht="18.75" customHeight="1" x14ac:dyDescent="0.4">
      <c r="A211" s="42">
        <v>195</v>
      </c>
      <c r="B211" s="155">
        <v>7</v>
      </c>
      <c r="C211" s="182"/>
      <c r="E211" s="34" t="s">
        <v>2</v>
      </c>
      <c r="F211" s="29" t="s">
        <v>112</v>
      </c>
      <c r="G211" s="2" t="s">
        <v>114</v>
      </c>
      <c r="H211" s="19">
        <f>C327</f>
        <v>0</v>
      </c>
      <c r="I211" s="3">
        <f>C330</f>
        <v>0</v>
      </c>
      <c r="J211" s="3">
        <f>C332</f>
        <v>0</v>
      </c>
      <c r="K211" s="19">
        <f>C335</f>
        <v>0</v>
      </c>
      <c r="L211" s="3">
        <f>C338</f>
        <v>0</v>
      </c>
      <c r="M211" s="3">
        <f>C340</f>
        <v>0</v>
      </c>
      <c r="N211" s="19">
        <f>C343</f>
        <v>0</v>
      </c>
      <c r="O211" s="3">
        <f>C346</f>
        <v>0</v>
      </c>
      <c r="P211" s="3">
        <f>C348</f>
        <v>0</v>
      </c>
      <c r="Q211" s="78">
        <f>C351</f>
        <v>0</v>
      </c>
      <c r="R211" s="33"/>
    </row>
    <row r="212" spans="1:18" ht="18.75" customHeight="1" x14ac:dyDescent="0.4">
      <c r="A212" s="42">
        <v>196</v>
      </c>
      <c r="B212" s="155">
        <v>7</v>
      </c>
      <c r="C212" s="182"/>
      <c r="E212" s="34" t="s">
        <v>3</v>
      </c>
      <c r="F212" s="29" t="s">
        <v>112</v>
      </c>
      <c r="G212" s="19">
        <f>C325</f>
        <v>0</v>
      </c>
      <c r="H212" s="19">
        <f>C327</f>
        <v>0</v>
      </c>
      <c r="I212" s="3">
        <f>C330</f>
        <v>0</v>
      </c>
      <c r="J212" s="19">
        <f>C333</f>
        <v>0</v>
      </c>
      <c r="K212" s="19">
        <f>C335</f>
        <v>0</v>
      </c>
      <c r="L212" s="3">
        <f>C338</f>
        <v>0</v>
      </c>
      <c r="M212" s="19">
        <f>C341</f>
        <v>0</v>
      </c>
      <c r="N212" s="19">
        <f>C343</f>
        <v>0</v>
      </c>
      <c r="O212" s="3">
        <f>C346</f>
        <v>0</v>
      </c>
      <c r="P212" s="19">
        <f>C349</f>
        <v>0</v>
      </c>
      <c r="Q212" s="78">
        <f>C351</f>
        <v>0</v>
      </c>
      <c r="R212" s="33"/>
    </row>
    <row r="213" spans="1:18" ht="18.75" customHeight="1" x14ac:dyDescent="0.4">
      <c r="A213" s="43">
        <v>197</v>
      </c>
      <c r="B213" s="155">
        <v>8</v>
      </c>
      <c r="C213" s="182"/>
      <c r="E213" s="34" t="s">
        <v>4</v>
      </c>
      <c r="F213" s="29" t="s">
        <v>112</v>
      </c>
      <c r="G213" s="19">
        <f>C325</f>
        <v>0</v>
      </c>
      <c r="H213" s="3">
        <f>C328</f>
        <v>0</v>
      </c>
      <c r="I213" s="3">
        <f>C330</f>
        <v>0</v>
      </c>
      <c r="J213" s="19">
        <f>C333</f>
        <v>0</v>
      </c>
      <c r="K213" s="3">
        <f>C336</f>
        <v>0</v>
      </c>
      <c r="L213" s="3">
        <f>C338</f>
        <v>0</v>
      </c>
      <c r="M213" s="19">
        <f>C341</f>
        <v>0</v>
      </c>
      <c r="N213" s="3">
        <f>C344</f>
        <v>0</v>
      </c>
      <c r="O213" s="3">
        <f>C346</f>
        <v>0</v>
      </c>
      <c r="P213" s="19">
        <f>C349</f>
        <v>0</v>
      </c>
      <c r="Q213" s="4">
        <f>C352</f>
        <v>0</v>
      </c>
      <c r="R213" s="33"/>
    </row>
    <row r="214" spans="1:18" ht="18.75" customHeight="1" x14ac:dyDescent="0.4">
      <c r="A214" s="42">
        <v>198</v>
      </c>
      <c r="B214" s="155">
        <v>8</v>
      </c>
      <c r="C214" s="182"/>
      <c r="E214" s="34" t="s">
        <v>5</v>
      </c>
      <c r="F214" s="30" t="s">
        <v>113</v>
      </c>
      <c r="G214" s="19">
        <f>C325</f>
        <v>0</v>
      </c>
      <c r="H214" s="3">
        <f>C328</f>
        <v>0</v>
      </c>
      <c r="I214" s="19">
        <f>C331</f>
        <v>0</v>
      </c>
      <c r="J214" s="19">
        <f>C333</f>
        <v>0</v>
      </c>
      <c r="K214" s="3">
        <f>C336</f>
        <v>0</v>
      </c>
      <c r="L214" s="19">
        <f>C339</f>
        <v>0</v>
      </c>
      <c r="M214" s="19">
        <f>C341</f>
        <v>0</v>
      </c>
      <c r="N214" s="3">
        <f>C344</f>
        <v>0</v>
      </c>
      <c r="O214" s="19">
        <f>C347</f>
        <v>0</v>
      </c>
      <c r="P214" s="19">
        <f>C349</f>
        <v>0</v>
      </c>
      <c r="Q214" s="4">
        <f>C352</f>
        <v>0</v>
      </c>
      <c r="R214" s="33"/>
    </row>
    <row r="215" spans="1:18" ht="18.75" customHeight="1" x14ac:dyDescent="0.4">
      <c r="A215" s="42">
        <v>199</v>
      </c>
      <c r="B215" s="155">
        <v>8</v>
      </c>
      <c r="C215" s="182"/>
      <c r="E215" s="34" t="s">
        <v>6</v>
      </c>
      <c r="F215" s="30" t="s">
        <v>113</v>
      </c>
      <c r="G215" s="3">
        <f>C326</f>
        <v>0</v>
      </c>
      <c r="H215" s="3">
        <f>C328</f>
        <v>0</v>
      </c>
      <c r="I215" s="19">
        <f>C331</f>
        <v>0</v>
      </c>
      <c r="J215" s="3">
        <f>C334</f>
        <v>0</v>
      </c>
      <c r="K215" s="3">
        <f>C336</f>
        <v>0</v>
      </c>
      <c r="L215" s="19">
        <f>C339</f>
        <v>0</v>
      </c>
      <c r="M215" s="3">
        <f>C342</f>
        <v>0</v>
      </c>
      <c r="N215" s="3">
        <f>C344</f>
        <v>0</v>
      </c>
      <c r="O215" s="19">
        <f>C347</f>
        <v>0</v>
      </c>
      <c r="P215" s="3">
        <f>C350</f>
        <v>0</v>
      </c>
      <c r="Q215" s="4">
        <f>C352</f>
        <v>0</v>
      </c>
      <c r="R215" s="33"/>
    </row>
    <row r="216" spans="1:18" ht="18.75" customHeight="1" thickBot="1" x14ac:dyDescent="0.45">
      <c r="A216" s="42">
        <v>200</v>
      </c>
      <c r="B216" s="155">
        <v>8</v>
      </c>
      <c r="C216" s="182"/>
      <c r="E216" s="34" t="s">
        <v>7</v>
      </c>
      <c r="F216" s="31" t="s">
        <v>113</v>
      </c>
      <c r="G216" s="72">
        <f>C326</f>
        <v>0</v>
      </c>
      <c r="H216" s="21">
        <f>C329</f>
        <v>0</v>
      </c>
      <c r="I216" s="21">
        <f>C331</f>
        <v>0</v>
      </c>
      <c r="J216" s="72">
        <f>C334</f>
        <v>0</v>
      </c>
      <c r="K216" s="21">
        <f>C337</f>
        <v>0</v>
      </c>
      <c r="L216" s="21">
        <f>C339</f>
        <v>0</v>
      </c>
      <c r="M216" s="72">
        <f>C342</f>
        <v>0</v>
      </c>
      <c r="N216" s="21">
        <f>C345</f>
        <v>0</v>
      </c>
      <c r="O216" s="21">
        <f>C347</f>
        <v>0</v>
      </c>
      <c r="P216" s="72">
        <f>C350</f>
        <v>0</v>
      </c>
      <c r="Q216" s="73" t="s">
        <v>148</v>
      </c>
      <c r="R216" s="33"/>
    </row>
    <row r="217" spans="1:18" ht="18.75" customHeight="1" thickBot="1" x14ac:dyDescent="0.45">
      <c r="A217" s="42">
        <v>201</v>
      </c>
      <c r="B217" s="155">
        <v>8</v>
      </c>
      <c r="C217" s="182"/>
      <c r="E217" s="35"/>
      <c r="F217" s="36"/>
      <c r="G217" s="37"/>
      <c r="H217" s="37"/>
      <c r="I217" s="37"/>
      <c r="J217" s="37"/>
      <c r="K217" s="36"/>
      <c r="L217" s="36"/>
      <c r="M217" s="36"/>
      <c r="N217" s="36"/>
      <c r="O217" s="36"/>
      <c r="P217" s="36"/>
      <c r="Q217" s="37"/>
      <c r="R217" s="38"/>
    </row>
    <row r="218" spans="1:18" ht="18.75" customHeight="1" thickBot="1" x14ac:dyDescent="0.4">
      <c r="A218" s="42">
        <v>202</v>
      </c>
      <c r="B218" s="155">
        <v>8</v>
      </c>
      <c r="C218" s="182"/>
    </row>
    <row r="219" spans="1:18" ht="18.75" customHeight="1" x14ac:dyDescent="0.35">
      <c r="A219" s="42">
        <v>203</v>
      </c>
      <c r="B219" s="155">
        <v>8</v>
      </c>
      <c r="C219" s="182"/>
      <c r="E219" s="395" t="s">
        <v>406</v>
      </c>
      <c r="F219" s="396"/>
      <c r="G219" s="396"/>
      <c r="H219" s="396"/>
      <c r="I219" s="396"/>
      <c r="J219" s="396"/>
      <c r="K219" s="396"/>
      <c r="L219" s="396"/>
      <c r="M219" s="396"/>
      <c r="N219" s="396"/>
      <c r="O219" s="396"/>
      <c r="P219" s="396"/>
      <c r="Q219" s="396"/>
      <c r="R219" s="397"/>
    </row>
    <row r="220" spans="1:18" ht="18.75" customHeight="1" thickBot="1" x14ac:dyDescent="0.4">
      <c r="A220" s="42">
        <v>204</v>
      </c>
      <c r="B220" s="155">
        <v>8</v>
      </c>
      <c r="C220" s="182"/>
      <c r="E220" s="398"/>
      <c r="F220" s="399"/>
      <c r="G220" s="399"/>
      <c r="H220" s="399"/>
      <c r="I220" s="399"/>
      <c r="J220" s="399"/>
      <c r="K220" s="399"/>
      <c r="L220" s="399"/>
      <c r="M220" s="399"/>
      <c r="N220" s="399"/>
      <c r="O220" s="399"/>
      <c r="P220" s="399"/>
      <c r="Q220" s="399"/>
      <c r="R220" s="400"/>
    </row>
    <row r="221" spans="1:18" ht="18.75" customHeight="1" x14ac:dyDescent="0.35">
      <c r="A221" s="42">
        <v>205</v>
      </c>
      <c r="B221" s="155">
        <v>8</v>
      </c>
      <c r="C221" s="182"/>
      <c r="E221" s="332" t="s">
        <v>403</v>
      </c>
      <c r="F221" s="333"/>
      <c r="G221" s="304"/>
      <c r="H221" s="336" t="s">
        <v>105</v>
      </c>
      <c r="I221" s="340"/>
      <c r="J221" s="341"/>
      <c r="K221" s="336" t="s">
        <v>300</v>
      </c>
      <c r="L221" s="340"/>
      <c r="M221" s="340"/>
      <c r="N221" s="341"/>
      <c r="O221" s="163" t="s">
        <v>301</v>
      </c>
      <c r="P221" s="360"/>
      <c r="Q221" s="360"/>
      <c r="R221" s="361"/>
    </row>
    <row r="222" spans="1:18" ht="18.75" customHeight="1" thickBot="1" x14ac:dyDescent="0.4">
      <c r="A222" s="42">
        <v>206</v>
      </c>
      <c r="B222" s="155">
        <v>8</v>
      </c>
      <c r="C222" s="182"/>
      <c r="E222" s="334"/>
      <c r="F222" s="335"/>
      <c r="G222" s="305"/>
      <c r="H222" s="337"/>
      <c r="I222" s="342"/>
      <c r="J222" s="343"/>
      <c r="K222" s="337"/>
      <c r="L222" s="342"/>
      <c r="M222" s="342"/>
      <c r="N222" s="343"/>
      <c r="O222" s="344" t="s">
        <v>302</v>
      </c>
      <c r="P222" s="345"/>
      <c r="Q222" s="338"/>
      <c r="R222" s="339"/>
    </row>
    <row r="223" spans="1:18" ht="18.75" customHeight="1" x14ac:dyDescent="0.35">
      <c r="A223" s="42">
        <v>207</v>
      </c>
      <c r="B223" s="155">
        <v>8</v>
      </c>
      <c r="C223" s="182"/>
      <c r="E223" s="312" t="s">
        <v>165</v>
      </c>
      <c r="F223" s="313"/>
      <c r="G223" s="313"/>
      <c r="H223" s="313"/>
      <c r="I223" s="313"/>
      <c r="J223" s="313"/>
      <c r="K223" s="313"/>
      <c r="L223" s="313"/>
      <c r="M223" s="313"/>
      <c r="N223" s="313"/>
      <c r="O223" s="313"/>
      <c r="P223" s="313"/>
      <c r="Q223" s="313"/>
      <c r="R223" s="314"/>
    </row>
    <row r="224" spans="1:18" ht="18.75" customHeight="1" x14ac:dyDescent="0.35">
      <c r="A224" s="42">
        <v>208</v>
      </c>
      <c r="B224" s="155">
        <v>8</v>
      </c>
      <c r="C224" s="182"/>
      <c r="E224" s="315"/>
      <c r="F224" s="316"/>
      <c r="G224" s="316"/>
      <c r="H224" s="316"/>
      <c r="I224" s="316"/>
      <c r="J224" s="316"/>
      <c r="K224" s="316"/>
      <c r="L224" s="316"/>
      <c r="M224" s="316"/>
      <c r="N224" s="316"/>
      <c r="O224" s="316"/>
      <c r="P224" s="316"/>
      <c r="Q224" s="316"/>
      <c r="R224" s="317"/>
    </row>
    <row r="225" spans="1:18" ht="18.75" customHeight="1" thickBot="1" x14ac:dyDescent="0.45">
      <c r="A225" s="42">
        <v>209</v>
      </c>
      <c r="B225" s="155">
        <v>8</v>
      </c>
      <c r="C225" s="182"/>
      <c r="E225" s="32"/>
      <c r="F225" s="18">
        <v>1</v>
      </c>
      <c r="G225" s="18">
        <v>2</v>
      </c>
      <c r="H225" s="18">
        <v>3</v>
      </c>
      <c r="I225" s="18">
        <v>4</v>
      </c>
      <c r="J225" s="18">
        <v>5</v>
      </c>
      <c r="K225" s="18">
        <v>6</v>
      </c>
      <c r="L225" s="18">
        <v>7</v>
      </c>
      <c r="M225" s="18">
        <v>8</v>
      </c>
      <c r="N225" s="18">
        <v>9</v>
      </c>
      <c r="O225" s="18">
        <v>10</v>
      </c>
      <c r="P225" s="18">
        <v>11</v>
      </c>
      <c r="Q225" s="18">
        <v>12</v>
      </c>
      <c r="R225" s="33"/>
    </row>
    <row r="226" spans="1:18" ht="18.75" customHeight="1" x14ac:dyDescent="0.4">
      <c r="A226" s="42">
        <v>210</v>
      </c>
      <c r="B226" s="155">
        <v>8</v>
      </c>
      <c r="C226" s="182"/>
      <c r="E226" s="34" t="s">
        <v>0</v>
      </c>
      <c r="F226" s="24" t="s">
        <v>111</v>
      </c>
      <c r="G226" s="25" t="s">
        <v>114</v>
      </c>
      <c r="H226" s="70">
        <f>C354</f>
        <v>0</v>
      </c>
      <c r="I226" s="26">
        <f>C357</f>
        <v>0</v>
      </c>
      <c r="J226" s="70">
        <f>C360</f>
        <v>0</v>
      </c>
      <c r="K226" s="70">
        <f>C362</f>
        <v>0</v>
      </c>
      <c r="L226" s="26">
        <f>C365</f>
        <v>0</v>
      </c>
      <c r="M226" s="70">
        <f>C368</f>
        <v>0</v>
      </c>
      <c r="N226" s="70">
        <f>C370</f>
        <v>0</v>
      </c>
      <c r="O226" s="26">
        <f>C373</f>
        <v>0</v>
      </c>
      <c r="P226" s="70">
        <f>C376</f>
        <v>0</v>
      </c>
      <c r="Q226" s="71">
        <f>C378</f>
        <v>0</v>
      </c>
      <c r="R226" s="33"/>
    </row>
    <row r="227" spans="1:18" ht="18.75" customHeight="1" x14ac:dyDescent="0.4">
      <c r="A227" s="42">
        <v>211</v>
      </c>
      <c r="B227" s="155">
        <v>8</v>
      </c>
      <c r="C227" s="182"/>
      <c r="E227" s="34" t="s">
        <v>1</v>
      </c>
      <c r="F227" s="28" t="s">
        <v>111</v>
      </c>
      <c r="G227" s="2" t="s">
        <v>114</v>
      </c>
      <c r="H227" s="19">
        <f>C355</f>
        <v>0</v>
      </c>
      <c r="I227" s="19">
        <f>C357</f>
        <v>0</v>
      </c>
      <c r="J227" s="3">
        <f>C360</f>
        <v>0</v>
      </c>
      <c r="K227" s="19">
        <f>C363</f>
        <v>0</v>
      </c>
      <c r="L227" s="23">
        <f>C365</f>
        <v>0</v>
      </c>
      <c r="M227" s="3">
        <f>C368</f>
        <v>0</v>
      </c>
      <c r="N227" s="19">
        <f>C371</f>
        <v>0</v>
      </c>
      <c r="O227" s="19">
        <f>C373</f>
        <v>0</v>
      </c>
      <c r="P227" s="3">
        <f>C376</f>
        <v>0</v>
      </c>
      <c r="Q227" s="78">
        <f>C379</f>
        <v>0</v>
      </c>
      <c r="R227" s="33"/>
    </row>
    <row r="228" spans="1:18" ht="18.75" customHeight="1" x14ac:dyDescent="0.4">
      <c r="A228" s="42">
        <v>212</v>
      </c>
      <c r="B228" s="155">
        <v>8</v>
      </c>
      <c r="C228" s="182"/>
      <c r="E228" s="34" t="s">
        <v>2</v>
      </c>
      <c r="F228" s="29" t="s">
        <v>112</v>
      </c>
      <c r="G228" s="2" t="s">
        <v>114</v>
      </c>
      <c r="H228" s="19">
        <f>C355</f>
        <v>0</v>
      </c>
      <c r="I228" s="3">
        <f>C358</f>
        <v>0</v>
      </c>
      <c r="J228" s="3">
        <f>C360</f>
        <v>0</v>
      </c>
      <c r="K228" s="19">
        <f>C363</f>
        <v>0</v>
      </c>
      <c r="L228" s="3">
        <f>C366</f>
        <v>0</v>
      </c>
      <c r="M228" s="3">
        <f>C368</f>
        <v>0</v>
      </c>
      <c r="N228" s="19">
        <f>C371</f>
        <v>0</v>
      </c>
      <c r="O228" s="3">
        <f>C374</f>
        <v>0</v>
      </c>
      <c r="P228" s="3">
        <f>C376</f>
        <v>0</v>
      </c>
      <c r="Q228" s="78">
        <f>C379</f>
        <v>0</v>
      </c>
      <c r="R228" s="33"/>
    </row>
    <row r="229" spans="1:18" ht="18.75" customHeight="1" x14ac:dyDescent="0.4">
      <c r="A229" s="42">
        <v>213</v>
      </c>
      <c r="B229" s="155">
        <v>8</v>
      </c>
      <c r="C229" s="182"/>
      <c r="E229" s="34" t="s">
        <v>3</v>
      </c>
      <c r="F229" s="29" t="s">
        <v>112</v>
      </c>
      <c r="G229" s="19">
        <f>C353</f>
        <v>0</v>
      </c>
      <c r="H229" s="19">
        <f>C355</f>
        <v>0</v>
      </c>
      <c r="I229" s="3">
        <f>C358</f>
        <v>0</v>
      </c>
      <c r="J229" s="19">
        <f>C361</f>
        <v>0</v>
      </c>
      <c r="K229" s="19">
        <f>C363</f>
        <v>0</v>
      </c>
      <c r="L229" s="3">
        <f>C366</f>
        <v>0</v>
      </c>
      <c r="M229" s="19">
        <f>C369</f>
        <v>0</v>
      </c>
      <c r="N229" s="19">
        <f>C371</f>
        <v>0</v>
      </c>
      <c r="O229" s="3">
        <f>C374</f>
        <v>0</v>
      </c>
      <c r="P229" s="19">
        <f>C377</f>
        <v>0</v>
      </c>
      <c r="Q229" s="78">
        <f>C379</f>
        <v>0</v>
      </c>
      <c r="R229" s="33"/>
    </row>
    <row r="230" spans="1:18" ht="18.75" customHeight="1" x14ac:dyDescent="0.4">
      <c r="A230" s="42">
        <v>214</v>
      </c>
      <c r="B230" s="155">
        <v>8</v>
      </c>
      <c r="C230" s="182"/>
      <c r="E230" s="34" t="s">
        <v>4</v>
      </c>
      <c r="F230" s="29" t="s">
        <v>112</v>
      </c>
      <c r="G230" s="19">
        <f>C353</f>
        <v>0</v>
      </c>
      <c r="H230" s="3">
        <f>C356</f>
        <v>0</v>
      </c>
      <c r="I230" s="3">
        <f>C358</f>
        <v>0</v>
      </c>
      <c r="J230" s="19">
        <f>C361</f>
        <v>0</v>
      </c>
      <c r="K230" s="3">
        <f>C364</f>
        <v>0</v>
      </c>
      <c r="L230" s="3">
        <f>C366</f>
        <v>0</v>
      </c>
      <c r="M230" s="19">
        <f>C369</f>
        <v>0</v>
      </c>
      <c r="N230" s="3">
        <f>C372</f>
        <v>0</v>
      </c>
      <c r="O230" s="3">
        <f>C374</f>
        <v>0</v>
      </c>
      <c r="P230" s="19">
        <f>C377</f>
        <v>0</v>
      </c>
      <c r="Q230" s="4">
        <f>C380</f>
        <v>0</v>
      </c>
      <c r="R230" s="33"/>
    </row>
    <row r="231" spans="1:18" ht="18.75" customHeight="1" x14ac:dyDescent="0.4">
      <c r="A231" s="42">
        <v>215</v>
      </c>
      <c r="B231" s="155">
        <v>8</v>
      </c>
      <c r="C231" s="182"/>
      <c r="E231" s="34" t="s">
        <v>5</v>
      </c>
      <c r="F231" s="30" t="s">
        <v>113</v>
      </c>
      <c r="G231" s="19">
        <f>C353</f>
        <v>0</v>
      </c>
      <c r="H231" s="3">
        <f>C356</f>
        <v>0</v>
      </c>
      <c r="I231" s="19">
        <f>C359</f>
        <v>0</v>
      </c>
      <c r="J231" s="19">
        <f>C361</f>
        <v>0</v>
      </c>
      <c r="K231" s="3">
        <f>C364</f>
        <v>0</v>
      </c>
      <c r="L231" s="19">
        <f>C367</f>
        <v>0</v>
      </c>
      <c r="M231" s="19">
        <f>C369</f>
        <v>0</v>
      </c>
      <c r="N231" s="3">
        <f>C372</f>
        <v>0</v>
      </c>
      <c r="O231" s="19">
        <f>C375</f>
        <v>0</v>
      </c>
      <c r="P231" s="19">
        <f>C377</f>
        <v>0</v>
      </c>
      <c r="Q231" s="4">
        <f>C380</f>
        <v>0</v>
      </c>
      <c r="R231" s="33"/>
    </row>
    <row r="232" spans="1:18" ht="18.75" customHeight="1" x14ac:dyDescent="0.4">
      <c r="A232" s="42">
        <v>216</v>
      </c>
      <c r="B232" s="155">
        <v>8</v>
      </c>
      <c r="C232" s="182"/>
      <c r="E232" s="34" t="s">
        <v>6</v>
      </c>
      <c r="F232" s="30" t="s">
        <v>113</v>
      </c>
      <c r="G232" s="3">
        <f>C354</f>
        <v>0</v>
      </c>
      <c r="H232" s="3">
        <f>C356</f>
        <v>0</v>
      </c>
      <c r="I232" s="19">
        <f>C359</f>
        <v>0</v>
      </c>
      <c r="J232" s="3">
        <f>C362</f>
        <v>0</v>
      </c>
      <c r="K232" s="3">
        <f>C364</f>
        <v>0</v>
      </c>
      <c r="L232" s="19">
        <f>C367</f>
        <v>0</v>
      </c>
      <c r="M232" s="3">
        <f>C370</f>
        <v>0</v>
      </c>
      <c r="N232" s="3">
        <f>C372</f>
        <v>0</v>
      </c>
      <c r="O232" s="19">
        <f>C375</f>
        <v>0</v>
      </c>
      <c r="P232" s="3">
        <f>C378</f>
        <v>0</v>
      </c>
      <c r="Q232" s="4">
        <f>C380</f>
        <v>0</v>
      </c>
      <c r="R232" s="33"/>
    </row>
    <row r="233" spans="1:18" ht="18.75" customHeight="1" thickBot="1" x14ac:dyDescent="0.45">
      <c r="A233" s="42">
        <v>217</v>
      </c>
      <c r="B233" s="155">
        <v>8</v>
      </c>
      <c r="C233" s="182"/>
      <c r="E233" s="34" t="s">
        <v>7</v>
      </c>
      <c r="F233" s="31" t="s">
        <v>113</v>
      </c>
      <c r="G233" s="72">
        <f>C354</f>
        <v>0</v>
      </c>
      <c r="H233" s="21">
        <f>C357</f>
        <v>0</v>
      </c>
      <c r="I233" s="21">
        <f>C359</f>
        <v>0</v>
      </c>
      <c r="J233" s="72">
        <f>C362</f>
        <v>0</v>
      </c>
      <c r="K233" s="21">
        <f>C365</f>
        <v>0</v>
      </c>
      <c r="L233" s="21">
        <f>C367</f>
        <v>0</v>
      </c>
      <c r="M233" s="72">
        <f>C370</f>
        <v>0</v>
      </c>
      <c r="N233" s="21">
        <f>C373</f>
        <v>0</v>
      </c>
      <c r="O233" s="21">
        <f>C375</f>
        <v>0</v>
      </c>
      <c r="P233" s="72">
        <f>C378</f>
        <v>0</v>
      </c>
      <c r="Q233" s="73" t="s">
        <v>148</v>
      </c>
      <c r="R233" s="33"/>
    </row>
    <row r="234" spans="1:18" ht="18.75" customHeight="1" thickBot="1" x14ac:dyDescent="0.45">
      <c r="A234" s="42">
        <v>218</v>
      </c>
      <c r="B234" s="155">
        <v>8</v>
      </c>
      <c r="C234" s="182"/>
      <c r="E234" s="35"/>
      <c r="F234" s="36"/>
      <c r="G234" s="37"/>
      <c r="H234" s="37"/>
      <c r="I234" s="37"/>
      <c r="J234" s="37"/>
      <c r="K234" s="36"/>
      <c r="L234" s="36"/>
      <c r="M234" s="36"/>
      <c r="N234" s="36"/>
      <c r="O234" s="36"/>
      <c r="P234" s="36"/>
      <c r="Q234" s="37"/>
      <c r="R234" s="38"/>
    </row>
    <row r="235" spans="1:18" ht="18.75" customHeight="1" thickBot="1" x14ac:dyDescent="0.4">
      <c r="A235" s="42">
        <v>219</v>
      </c>
      <c r="B235" s="155">
        <v>8</v>
      </c>
      <c r="C235" s="182"/>
    </row>
    <row r="236" spans="1:18" ht="18.75" customHeight="1" x14ac:dyDescent="0.35">
      <c r="A236" s="42">
        <v>220</v>
      </c>
      <c r="B236" s="155">
        <v>8</v>
      </c>
      <c r="C236" s="182"/>
      <c r="E236" s="395" t="s">
        <v>406</v>
      </c>
      <c r="F236" s="396"/>
      <c r="G236" s="396"/>
      <c r="H236" s="396"/>
      <c r="I236" s="396"/>
      <c r="J236" s="396"/>
      <c r="K236" s="396"/>
      <c r="L236" s="396"/>
      <c r="M236" s="396"/>
      <c r="N236" s="396"/>
      <c r="O236" s="396"/>
      <c r="P236" s="396"/>
      <c r="Q236" s="396"/>
      <c r="R236" s="397"/>
    </row>
    <row r="237" spans="1:18" ht="18.75" customHeight="1" thickBot="1" x14ac:dyDescent="0.4">
      <c r="A237" s="42">
        <v>221</v>
      </c>
      <c r="B237" s="155">
        <v>8</v>
      </c>
      <c r="C237" s="182"/>
      <c r="E237" s="398"/>
      <c r="F237" s="399"/>
      <c r="G237" s="399"/>
      <c r="H237" s="399"/>
      <c r="I237" s="399"/>
      <c r="J237" s="399"/>
      <c r="K237" s="399"/>
      <c r="L237" s="399"/>
      <c r="M237" s="399"/>
      <c r="N237" s="399"/>
      <c r="O237" s="399"/>
      <c r="P237" s="399"/>
      <c r="Q237" s="399"/>
      <c r="R237" s="400"/>
    </row>
    <row r="238" spans="1:18" ht="18.75" customHeight="1" x14ac:dyDescent="0.35">
      <c r="A238" s="42">
        <v>222</v>
      </c>
      <c r="B238" s="155">
        <v>8</v>
      </c>
      <c r="C238" s="182"/>
      <c r="E238" s="332" t="s">
        <v>403</v>
      </c>
      <c r="F238" s="333"/>
      <c r="G238" s="304"/>
      <c r="H238" s="336" t="s">
        <v>105</v>
      </c>
      <c r="I238" s="340"/>
      <c r="J238" s="341"/>
      <c r="K238" s="336" t="s">
        <v>300</v>
      </c>
      <c r="L238" s="340"/>
      <c r="M238" s="340"/>
      <c r="N238" s="341"/>
      <c r="O238" s="163" t="s">
        <v>301</v>
      </c>
      <c r="P238" s="360"/>
      <c r="Q238" s="360"/>
      <c r="R238" s="361"/>
    </row>
    <row r="239" spans="1:18" ht="18.75" customHeight="1" thickBot="1" x14ac:dyDescent="0.4">
      <c r="A239" s="42">
        <v>223</v>
      </c>
      <c r="B239" s="155">
        <v>8</v>
      </c>
      <c r="C239" s="182"/>
      <c r="E239" s="334"/>
      <c r="F239" s="335"/>
      <c r="G239" s="305"/>
      <c r="H239" s="337"/>
      <c r="I239" s="342"/>
      <c r="J239" s="343"/>
      <c r="K239" s="337"/>
      <c r="L239" s="342"/>
      <c r="M239" s="342"/>
      <c r="N239" s="343"/>
      <c r="O239" s="344" t="s">
        <v>302</v>
      </c>
      <c r="P239" s="345"/>
      <c r="Q239" s="338"/>
      <c r="R239" s="339"/>
    </row>
    <row r="240" spans="1:18" ht="18.75" customHeight="1" x14ac:dyDescent="0.35">
      <c r="A240" s="42">
        <v>224</v>
      </c>
      <c r="B240" s="155">
        <v>8</v>
      </c>
      <c r="C240" s="182"/>
      <c r="E240" s="312" t="s">
        <v>166</v>
      </c>
      <c r="F240" s="313"/>
      <c r="G240" s="313"/>
      <c r="H240" s="313"/>
      <c r="I240" s="313"/>
      <c r="J240" s="313"/>
      <c r="K240" s="313"/>
      <c r="L240" s="313"/>
      <c r="M240" s="313"/>
      <c r="N240" s="313"/>
      <c r="O240" s="313"/>
      <c r="P240" s="313"/>
      <c r="Q240" s="313"/>
      <c r="R240" s="314"/>
    </row>
    <row r="241" spans="1:18" ht="18.75" customHeight="1" x14ac:dyDescent="0.35">
      <c r="A241" s="43">
        <v>225</v>
      </c>
      <c r="B241" s="155">
        <v>9</v>
      </c>
      <c r="C241" s="182"/>
      <c r="E241" s="315"/>
      <c r="F241" s="316"/>
      <c r="G241" s="316"/>
      <c r="H241" s="316"/>
      <c r="I241" s="316"/>
      <c r="J241" s="316"/>
      <c r="K241" s="316"/>
      <c r="L241" s="316"/>
      <c r="M241" s="316"/>
      <c r="N241" s="316"/>
      <c r="O241" s="316"/>
      <c r="P241" s="316"/>
      <c r="Q241" s="316"/>
      <c r="R241" s="317"/>
    </row>
    <row r="242" spans="1:18" ht="18.75" customHeight="1" thickBot="1" x14ac:dyDescent="0.45">
      <c r="A242" s="42">
        <v>226</v>
      </c>
      <c r="B242" s="155">
        <v>9</v>
      </c>
      <c r="C242" s="182"/>
      <c r="E242" s="32"/>
      <c r="F242" s="18">
        <v>1</v>
      </c>
      <c r="G242" s="18">
        <v>2</v>
      </c>
      <c r="H242" s="18">
        <v>3</v>
      </c>
      <c r="I242" s="18">
        <v>4</v>
      </c>
      <c r="J242" s="18">
        <v>5</v>
      </c>
      <c r="K242" s="18">
        <v>6</v>
      </c>
      <c r="L242" s="18">
        <v>7</v>
      </c>
      <c r="M242" s="18">
        <v>8</v>
      </c>
      <c r="N242" s="18">
        <v>9</v>
      </c>
      <c r="O242" s="18">
        <v>10</v>
      </c>
      <c r="P242" s="18">
        <v>11</v>
      </c>
      <c r="Q242" s="18">
        <v>12</v>
      </c>
      <c r="R242" s="33"/>
    </row>
    <row r="243" spans="1:18" ht="18.75" customHeight="1" x14ac:dyDescent="0.4">
      <c r="A243" s="42">
        <v>227</v>
      </c>
      <c r="B243" s="155">
        <v>9</v>
      </c>
      <c r="C243" s="182"/>
      <c r="E243" s="34" t="s">
        <v>0</v>
      </c>
      <c r="F243" s="24" t="s">
        <v>111</v>
      </c>
      <c r="G243" s="25" t="s">
        <v>114</v>
      </c>
      <c r="H243" s="70">
        <f>C382</f>
        <v>0</v>
      </c>
      <c r="I243" s="26">
        <f>C385</f>
        <v>0</v>
      </c>
      <c r="J243" s="70">
        <f>C388</f>
        <v>0</v>
      </c>
      <c r="K243" s="70">
        <f>C390</f>
        <v>0</v>
      </c>
      <c r="L243" s="26">
        <f>C393</f>
        <v>0</v>
      </c>
      <c r="M243" s="70">
        <f>C396</f>
        <v>0</v>
      </c>
      <c r="N243" s="70">
        <f>C398</f>
        <v>0</v>
      </c>
      <c r="O243" s="26">
        <f>C401</f>
        <v>0</v>
      </c>
      <c r="P243" s="70">
        <f>C404</f>
        <v>0</v>
      </c>
      <c r="Q243" s="71">
        <f>C406</f>
        <v>0</v>
      </c>
      <c r="R243" s="33"/>
    </row>
    <row r="244" spans="1:18" ht="18.75" customHeight="1" x14ac:dyDescent="0.4">
      <c r="A244" s="42">
        <v>228</v>
      </c>
      <c r="B244" s="155">
        <v>9</v>
      </c>
      <c r="C244" s="182"/>
      <c r="E244" s="34" t="s">
        <v>1</v>
      </c>
      <c r="F244" s="28" t="s">
        <v>111</v>
      </c>
      <c r="G244" s="2" t="s">
        <v>114</v>
      </c>
      <c r="H244" s="19">
        <f>C383</f>
        <v>0</v>
      </c>
      <c r="I244" s="19">
        <f>C385</f>
        <v>0</v>
      </c>
      <c r="J244" s="3">
        <f>C388</f>
        <v>0</v>
      </c>
      <c r="K244" s="19">
        <f>C391</f>
        <v>0</v>
      </c>
      <c r="L244" s="23">
        <f>C393</f>
        <v>0</v>
      </c>
      <c r="M244" s="3">
        <f>C396</f>
        <v>0</v>
      </c>
      <c r="N244" s="19">
        <f>C399</f>
        <v>0</v>
      </c>
      <c r="O244" s="19">
        <f>C401</f>
        <v>0</v>
      </c>
      <c r="P244" s="3">
        <f>C404</f>
        <v>0</v>
      </c>
      <c r="Q244" s="78">
        <f>C407</f>
        <v>0</v>
      </c>
      <c r="R244" s="33"/>
    </row>
    <row r="245" spans="1:18" ht="18.75" customHeight="1" x14ac:dyDescent="0.4">
      <c r="A245" s="42">
        <v>229</v>
      </c>
      <c r="B245" s="155">
        <v>9</v>
      </c>
      <c r="C245" s="182"/>
      <c r="E245" s="34" t="s">
        <v>2</v>
      </c>
      <c r="F245" s="29" t="s">
        <v>112</v>
      </c>
      <c r="G245" s="2" t="s">
        <v>114</v>
      </c>
      <c r="H245" s="19">
        <f>C383</f>
        <v>0</v>
      </c>
      <c r="I245" s="3">
        <f>C386</f>
        <v>0</v>
      </c>
      <c r="J245" s="3">
        <f>C388</f>
        <v>0</v>
      </c>
      <c r="K245" s="19">
        <f>C391</f>
        <v>0</v>
      </c>
      <c r="L245" s="3">
        <f>C394</f>
        <v>0</v>
      </c>
      <c r="M245" s="3">
        <f>C396</f>
        <v>0</v>
      </c>
      <c r="N245" s="19">
        <f>C399</f>
        <v>0</v>
      </c>
      <c r="O245" s="3">
        <f>C402</f>
        <v>0</v>
      </c>
      <c r="P245" s="3">
        <f>C404</f>
        <v>0</v>
      </c>
      <c r="Q245" s="78">
        <f>C407</f>
        <v>0</v>
      </c>
      <c r="R245" s="33"/>
    </row>
    <row r="246" spans="1:18" ht="18.75" customHeight="1" x14ac:dyDescent="0.4">
      <c r="A246" s="42">
        <v>230</v>
      </c>
      <c r="B246" s="155">
        <v>9</v>
      </c>
      <c r="C246" s="182"/>
      <c r="E246" s="34" t="s">
        <v>3</v>
      </c>
      <c r="F246" s="29" t="s">
        <v>112</v>
      </c>
      <c r="G246" s="19">
        <f>C381</f>
        <v>0</v>
      </c>
      <c r="H246" s="19">
        <f>C383</f>
        <v>0</v>
      </c>
      <c r="I246" s="3">
        <f>C386</f>
        <v>0</v>
      </c>
      <c r="J246" s="19">
        <f>C389</f>
        <v>0</v>
      </c>
      <c r="K246" s="19">
        <f>C391</f>
        <v>0</v>
      </c>
      <c r="L246" s="3">
        <f>C394</f>
        <v>0</v>
      </c>
      <c r="M246" s="19">
        <f>C397</f>
        <v>0</v>
      </c>
      <c r="N246" s="19">
        <f>C399</f>
        <v>0</v>
      </c>
      <c r="O246" s="3">
        <f>C402</f>
        <v>0</v>
      </c>
      <c r="P246" s="19">
        <f>C405</f>
        <v>0</v>
      </c>
      <c r="Q246" s="78">
        <f>C407</f>
        <v>0</v>
      </c>
      <c r="R246" s="33"/>
    </row>
    <row r="247" spans="1:18" ht="18.75" customHeight="1" x14ac:dyDescent="0.4">
      <c r="A247" s="42">
        <v>231</v>
      </c>
      <c r="B247" s="155">
        <v>9</v>
      </c>
      <c r="C247" s="182"/>
      <c r="E247" s="34" t="s">
        <v>4</v>
      </c>
      <c r="F247" s="29" t="s">
        <v>112</v>
      </c>
      <c r="G247" s="19">
        <f>C381</f>
        <v>0</v>
      </c>
      <c r="H247" s="3">
        <f>C384</f>
        <v>0</v>
      </c>
      <c r="I247" s="3">
        <f>C386</f>
        <v>0</v>
      </c>
      <c r="J247" s="19">
        <f>C389</f>
        <v>0</v>
      </c>
      <c r="K247" s="3">
        <f>C392</f>
        <v>0</v>
      </c>
      <c r="L247" s="3">
        <f>C394</f>
        <v>0</v>
      </c>
      <c r="M247" s="19">
        <f>C397</f>
        <v>0</v>
      </c>
      <c r="N247" s="3">
        <f>C400</f>
        <v>0</v>
      </c>
      <c r="O247" s="3">
        <f>C402</f>
        <v>0</v>
      </c>
      <c r="P247" s="19">
        <f>C405</f>
        <v>0</v>
      </c>
      <c r="Q247" s="4">
        <f>C408</f>
        <v>0</v>
      </c>
      <c r="R247" s="33"/>
    </row>
    <row r="248" spans="1:18" ht="18.75" customHeight="1" x14ac:dyDescent="0.4">
      <c r="A248" s="42">
        <v>232</v>
      </c>
      <c r="B248" s="155">
        <v>9</v>
      </c>
      <c r="C248" s="182"/>
      <c r="E248" s="34" t="s">
        <v>5</v>
      </c>
      <c r="F248" s="30" t="s">
        <v>113</v>
      </c>
      <c r="G248" s="19">
        <f>C381</f>
        <v>0</v>
      </c>
      <c r="H248" s="3">
        <f>C384</f>
        <v>0</v>
      </c>
      <c r="I248" s="19">
        <f>C387</f>
        <v>0</v>
      </c>
      <c r="J248" s="19">
        <f>C389</f>
        <v>0</v>
      </c>
      <c r="K248" s="3">
        <f>C392</f>
        <v>0</v>
      </c>
      <c r="L248" s="19">
        <f>C395</f>
        <v>0</v>
      </c>
      <c r="M248" s="19">
        <f>C397</f>
        <v>0</v>
      </c>
      <c r="N248" s="3">
        <f>C400</f>
        <v>0</v>
      </c>
      <c r="O248" s="19">
        <f>C403</f>
        <v>0</v>
      </c>
      <c r="P248" s="19">
        <f>C405</f>
        <v>0</v>
      </c>
      <c r="Q248" s="4">
        <f>C408</f>
        <v>0</v>
      </c>
      <c r="R248" s="33"/>
    </row>
    <row r="249" spans="1:18" ht="18.75" customHeight="1" x14ac:dyDescent="0.4">
      <c r="A249" s="42">
        <v>233</v>
      </c>
      <c r="B249" s="155">
        <v>9</v>
      </c>
      <c r="C249" s="182"/>
      <c r="E249" s="34" t="s">
        <v>6</v>
      </c>
      <c r="F249" s="30" t="s">
        <v>113</v>
      </c>
      <c r="G249" s="3">
        <f>C382</f>
        <v>0</v>
      </c>
      <c r="H249" s="3">
        <f>C384</f>
        <v>0</v>
      </c>
      <c r="I249" s="19">
        <f>C387</f>
        <v>0</v>
      </c>
      <c r="J249" s="3">
        <f>C390</f>
        <v>0</v>
      </c>
      <c r="K249" s="3">
        <f>C392</f>
        <v>0</v>
      </c>
      <c r="L249" s="19">
        <f>C395</f>
        <v>0</v>
      </c>
      <c r="M249" s="3">
        <f>C398</f>
        <v>0</v>
      </c>
      <c r="N249" s="3">
        <f>C400</f>
        <v>0</v>
      </c>
      <c r="O249" s="19">
        <f>C403</f>
        <v>0</v>
      </c>
      <c r="P249" s="3">
        <f>C406</f>
        <v>0</v>
      </c>
      <c r="Q249" s="4">
        <f>C408</f>
        <v>0</v>
      </c>
      <c r="R249" s="33"/>
    </row>
    <row r="250" spans="1:18" ht="18.75" customHeight="1" thickBot="1" x14ac:dyDescent="0.45">
      <c r="A250" s="42">
        <v>234</v>
      </c>
      <c r="B250" s="155">
        <v>9</v>
      </c>
      <c r="C250" s="182"/>
      <c r="E250" s="34" t="s">
        <v>7</v>
      </c>
      <c r="F250" s="31" t="s">
        <v>113</v>
      </c>
      <c r="G250" s="72">
        <f>C382</f>
        <v>0</v>
      </c>
      <c r="H250" s="21">
        <f>C385</f>
        <v>0</v>
      </c>
      <c r="I250" s="21">
        <f>C387</f>
        <v>0</v>
      </c>
      <c r="J250" s="72">
        <f>C390</f>
        <v>0</v>
      </c>
      <c r="K250" s="21">
        <f>C393</f>
        <v>0</v>
      </c>
      <c r="L250" s="21">
        <f>C395</f>
        <v>0</v>
      </c>
      <c r="M250" s="72">
        <f>C398</f>
        <v>0</v>
      </c>
      <c r="N250" s="21">
        <f>C401</f>
        <v>0</v>
      </c>
      <c r="O250" s="21">
        <f>C403</f>
        <v>0</v>
      </c>
      <c r="P250" s="72">
        <f>C406</f>
        <v>0</v>
      </c>
      <c r="Q250" s="73" t="s">
        <v>148</v>
      </c>
      <c r="R250" s="33"/>
    </row>
    <row r="251" spans="1:18" ht="18.75" customHeight="1" thickBot="1" x14ac:dyDescent="0.45">
      <c r="A251" s="42">
        <v>235</v>
      </c>
      <c r="B251" s="155">
        <v>9</v>
      </c>
      <c r="C251" s="182"/>
      <c r="E251" s="35"/>
      <c r="F251" s="36"/>
      <c r="G251" s="37"/>
      <c r="H251" s="37"/>
      <c r="I251" s="37"/>
      <c r="J251" s="37"/>
      <c r="K251" s="36"/>
      <c r="L251" s="36"/>
      <c r="M251" s="36"/>
      <c r="N251" s="36"/>
      <c r="O251" s="36"/>
      <c r="P251" s="36"/>
      <c r="Q251" s="37"/>
      <c r="R251" s="38"/>
    </row>
    <row r="252" spans="1:18" ht="18.75" customHeight="1" thickBot="1" x14ac:dyDescent="0.4">
      <c r="A252" s="42">
        <v>236</v>
      </c>
      <c r="B252" s="155">
        <v>9</v>
      </c>
      <c r="C252" s="182"/>
    </row>
    <row r="253" spans="1:18" ht="18.75" customHeight="1" x14ac:dyDescent="0.35">
      <c r="A253" s="42">
        <v>237</v>
      </c>
      <c r="B253" s="155">
        <v>9</v>
      </c>
      <c r="C253" s="182"/>
      <c r="E253" s="395" t="s">
        <v>406</v>
      </c>
      <c r="F253" s="396"/>
      <c r="G253" s="396"/>
      <c r="H253" s="396"/>
      <c r="I253" s="396"/>
      <c r="J253" s="396"/>
      <c r="K253" s="396"/>
      <c r="L253" s="396"/>
      <c r="M253" s="396"/>
      <c r="N253" s="396"/>
      <c r="O253" s="396"/>
      <c r="P253" s="396"/>
      <c r="Q253" s="396"/>
      <c r="R253" s="397"/>
    </row>
    <row r="254" spans="1:18" ht="18.75" customHeight="1" thickBot="1" x14ac:dyDescent="0.4">
      <c r="A254" s="42">
        <v>238</v>
      </c>
      <c r="B254" s="155">
        <v>9</v>
      </c>
      <c r="C254" s="182"/>
      <c r="E254" s="398"/>
      <c r="F254" s="399"/>
      <c r="G254" s="399"/>
      <c r="H254" s="399"/>
      <c r="I254" s="399"/>
      <c r="J254" s="399"/>
      <c r="K254" s="399"/>
      <c r="L254" s="399"/>
      <c r="M254" s="399"/>
      <c r="N254" s="399"/>
      <c r="O254" s="399"/>
      <c r="P254" s="399"/>
      <c r="Q254" s="399"/>
      <c r="R254" s="400"/>
    </row>
    <row r="255" spans="1:18" ht="18.75" customHeight="1" x14ac:dyDescent="0.35">
      <c r="A255" s="42">
        <v>239</v>
      </c>
      <c r="B255" s="155">
        <v>9</v>
      </c>
      <c r="C255" s="182"/>
      <c r="E255" s="332" t="s">
        <v>403</v>
      </c>
      <c r="F255" s="333"/>
      <c r="G255" s="304"/>
      <c r="H255" s="336" t="s">
        <v>105</v>
      </c>
      <c r="I255" s="340"/>
      <c r="J255" s="341"/>
      <c r="K255" s="336" t="s">
        <v>300</v>
      </c>
      <c r="L255" s="340"/>
      <c r="M255" s="340"/>
      <c r="N255" s="341"/>
      <c r="O255" s="163" t="s">
        <v>301</v>
      </c>
      <c r="P255" s="360"/>
      <c r="Q255" s="360"/>
      <c r="R255" s="361"/>
    </row>
    <row r="256" spans="1:18" ht="18.75" customHeight="1" thickBot="1" x14ac:dyDescent="0.4">
      <c r="A256" s="42">
        <v>240</v>
      </c>
      <c r="B256" s="155">
        <v>9</v>
      </c>
      <c r="C256" s="182"/>
      <c r="E256" s="334"/>
      <c r="F256" s="335"/>
      <c r="G256" s="305"/>
      <c r="H256" s="337"/>
      <c r="I256" s="342"/>
      <c r="J256" s="343"/>
      <c r="K256" s="337"/>
      <c r="L256" s="342"/>
      <c r="M256" s="342"/>
      <c r="N256" s="343"/>
      <c r="O256" s="344" t="s">
        <v>302</v>
      </c>
      <c r="P256" s="345"/>
      <c r="Q256" s="338"/>
      <c r="R256" s="339"/>
    </row>
    <row r="257" spans="1:18" ht="18.75" customHeight="1" x14ac:dyDescent="0.35">
      <c r="A257" s="42">
        <v>241</v>
      </c>
      <c r="B257" s="155">
        <v>9</v>
      </c>
      <c r="C257" s="182"/>
      <c r="E257" s="312" t="s">
        <v>167</v>
      </c>
      <c r="F257" s="313"/>
      <c r="G257" s="313"/>
      <c r="H257" s="313"/>
      <c r="I257" s="313"/>
      <c r="J257" s="313"/>
      <c r="K257" s="313"/>
      <c r="L257" s="313"/>
      <c r="M257" s="313"/>
      <c r="N257" s="313"/>
      <c r="O257" s="313"/>
      <c r="P257" s="313"/>
      <c r="Q257" s="313"/>
      <c r="R257" s="314"/>
    </row>
    <row r="258" spans="1:18" ht="18.75" customHeight="1" x14ac:dyDescent="0.35">
      <c r="A258" s="42">
        <v>242</v>
      </c>
      <c r="B258" s="155">
        <v>9</v>
      </c>
      <c r="C258" s="182"/>
      <c r="E258" s="315"/>
      <c r="F258" s="316"/>
      <c r="G258" s="316"/>
      <c r="H258" s="316"/>
      <c r="I258" s="316"/>
      <c r="J258" s="316"/>
      <c r="K258" s="316"/>
      <c r="L258" s="316"/>
      <c r="M258" s="316"/>
      <c r="N258" s="316"/>
      <c r="O258" s="316"/>
      <c r="P258" s="316"/>
      <c r="Q258" s="316"/>
      <c r="R258" s="317"/>
    </row>
    <row r="259" spans="1:18" ht="18.75" customHeight="1" thickBot="1" x14ac:dyDescent="0.45">
      <c r="A259" s="42">
        <v>243</v>
      </c>
      <c r="B259" s="155">
        <v>9</v>
      </c>
      <c r="C259" s="182"/>
      <c r="E259" s="32"/>
      <c r="F259" s="18">
        <v>1</v>
      </c>
      <c r="G259" s="18">
        <v>2</v>
      </c>
      <c r="H259" s="18">
        <v>3</v>
      </c>
      <c r="I259" s="18">
        <v>4</v>
      </c>
      <c r="J259" s="18">
        <v>5</v>
      </c>
      <c r="K259" s="18">
        <v>6</v>
      </c>
      <c r="L259" s="18">
        <v>7</v>
      </c>
      <c r="M259" s="18">
        <v>8</v>
      </c>
      <c r="N259" s="18">
        <v>9</v>
      </c>
      <c r="O259" s="18">
        <v>10</v>
      </c>
      <c r="P259" s="18">
        <v>11</v>
      </c>
      <c r="Q259" s="18">
        <v>12</v>
      </c>
      <c r="R259" s="33"/>
    </row>
    <row r="260" spans="1:18" ht="18.75" customHeight="1" x14ac:dyDescent="0.4">
      <c r="A260" s="42">
        <v>244</v>
      </c>
      <c r="B260" s="155">
        <v>9</v>
      </c>
      <c r="C260" s="182"/>
      <c r="E260" s="34" t="s">
        <v>0</v>
      </c>
      <c r="F260" s="24" t="s">
        <v>111</v>
      </c>
      <c r="G260" s="25" t="s">
        <v>114</v>
      </c>
      <c r="H260" s="70">
        <f>C410</f>
        <v>0</v>
      </c>
      <c r="I260" s="26">
        <f>C413</f>
        <v>0</v>
      </c>
      <c r="J260" s="70">
        <f>C416</f>
        <v>0</v>
      </c>
      <c r="K260" s="70">
        <f>C418</f>
        <v>0</v>
      </c>
      <c r="L260" s="26">
        <f>C421</f>
        <v>0</v>
      </c>
      <c r="M260" s="70">
        <f>C424</f>
        <v>0</v>
      </c>
      <c r="N260" s="70">
        <f>C426</f>
        <v>0</v>
      </c>
      <c r="O260" s="26">
        <f>C429</f>
        <v>0</v>
      </c>
      <c r="P260" s="70">
        <f>C432</f>
        <v>0</v>
      </c>
      <c r="Q260" s="71">
        <f>C434</f>
        <v>0</v>
      </c>
      <c r="R260" s="33"/>
    </row>
    <row r="261" spans="1:18" ht="18.75" customHeight="1" x14ac:dyDescent="0.4">
      <c r="A261" s="42">
        <v>245</v>
      </c>
      <c r="B261" s="155">
        <v>9</v>
      </c>
      <c r="C261" s="182"/>
      <c r="E261" s="34" t="s">
        <v>1</v>
      </c>
      <c r="F261" s="28" t="s">
        <v>111</v>
      </c>
      <c r="G261" s="2" t="s">
        <v>114</v>
      </c>
      <c r="H261" s="19">
        <f>C411</f>
        <v>0</v>
      </c>
      <c r="I261" s="19">
        <f>C413</f>
        <v>0</v>
      </c>
      <c r="J261" s="3">
        <f>C416</f>
        <v>0</v>
      </c>
      <c r="K261" s="19">
        <f>C419</f>
        <v>0</v>
      </c>
      <c r="L261" s="23">
        <f>C421</f>
        <v>0</v>
      </c>
      <c r="M261" s="3">
        <f>C424</f>
        <v>0</v>
      </c>
      <c r="N261" s="19">
        <f>C427</f>
        <v>0</v>
      </c>
      <c r="O261" s="19">
        <f>C429</f>
        <v>0</v>
      </c>
      <c r="P261" s="3">
        <f>C432</f>
        <v>0</v>
      </c>
      <c r="Q261" s="78">
        <f>C435</f>
        <v>0</v>
      </c>
      <c r="R261" s="33"/>
    </row>
    <row r="262" spans="1:18" ht="18.75" customHeight="1" x14ac:dyDescent="0.4">
      <c r="A262" s="42">
        <v>246</v>
      </c>
      <c r="B262" s="155">
        <v>9</v>
      </c>
      <c r="C262" s="182"/>
      <c r="E262" s="34" t="s">
        <v>2</v>
      </c>
      <c r="F262" s="29" t="s">
        <v>112</v>
      </c>
      <c r="G262" s="2" t="s">
        <v>114</v>
      </c>
      <c r="H262" s="19">
        <f>C411</f>
        <v>0</v>
      </c>
      <c r="I262" s="3">
        <f>C414</f>
        <v>0</v>
      </c>
      <c r="J262" s="3">
        <f>C416</f>
        <v>0</v>
      </c>
      <c r="K262" s="19">
        <f>C419</f>
        <v>0</v>
      </c>
      <c r="L262" s="3">
        <f>C422</f>
        <v>0</v>
      </c>
      <c r="M262" s="3">
        <f>C424</f>
        <v>0</v>
      </c>
      <c r="N262" s="19">
        <f>C427</f>
        <v>0</v>
      </c>
      <c r="O262" s="3">
        <f>C430</f>
        <v>0</v>
      </c>
      <c r="P262" s="3">
        <f>C432</f>
        <v>0</v>
      </c>
      <c r="Q262" s="78">
        <f>C435</f>
        <v>0</v>
      </c>
      <c r="R262" s="33"/>
    </row>
    <row r="263" spans="1:18" ht="18.75" customHeight="1" x14ac:dyDescent="0.4">
      <c r="A263" s="42">
        <v>247</v>
      </c>
      <c r="B263" s="155">
        <v>9</v>
      </c>
      <c r="C263" s="182"/>
      <c r="E263" s="34" t="s">
        <v>3</v>
      </c>
      <c r="F263" s="29" t="s">
        <v>112</v>
      </c>
      <c r="G263" s="19">
        <f>C409</f>
        <v>0</v>
      </c>
      <c r="H263" s="19">
        <f>C411</f>
        <v>0</v>
      </c>
      <c r="I263" s="3">
        <f>C414</f>
        <v>0</v>
      </c>
      <c r="J263" s="19">
        <f>C417</f>
        <v>0</v>
      </c>
      <c r="K263" s="19">
        <f>C419</f>
        <v>0</v>
      </c>
      <c r="L263" s="3">
        <f>C422</f>
        <v>0</v>
      </c>
      <c r="M263" s="19">
        <f>C425</f>
        <v>0</v>
      </c>
      <c r="N263" s="19">
        <f>C427</f>
        <v>0</v>
      </c>
      <c r="O263" s="3">
        <f>C430</f>
        <v>0</v>
      </c>
      <c r="P263" s="19">
        <f>C433</f>
        <v>0</v>
      </c>
      <c r="Q263" s="78">
        <f>C435</f>
        <v>0</v>
      </c>
      <c r="R263" s="33"/>
    </row>
    <row r="264" spans="1:18" ht="18.75" customHeight="1" x14ac:dyDescent="0.4">
      <c r="A264" s="42">
        <v>248</v>
      </c>
      <c r="B264" s="155">
        <v>9</v>
      </c>
      <c r="C264" s="182"/>
      <c r="E264" s="34" t="s">
        <v>4</v>
      </c>
      <c r="F264" s="29" t="s">
        <v>112</v>
      </c>
      <c r="G264" s="19">
        <f>C409</f>
        <v>0</v>
      </c>
      <c r="H264" s="3">
        <f>C412</f>
        <v>0</v>
      </c>
      <c r="I264" s="3">
        <f>C414</f>
        <v>0</v>
      </c>
      <c r="J264" s="19">
        <f>C417</f>
        <v>0</v>
      </c>
      <c r="K264" s="3">
        <f>C420</f>
        <v>0</v>
      </c>
      <c r="L264" s="3">
        <f>C422</f>
        <v>0</v>
      </c>
      <c r="M264" s="19">
        <f>C425</f>
        <v>0</v>
      </c>
      <c r="N264" s="3">
        <f>C428</f>
        <v>0</v>
      </c>
      <c r="O264" s="3">
        <f>C430</f>
        <v>0</v>
      </c>
      <c r="P264" s="19">
        <f>C433</f>
        <v>0</v>
      </c>
      <c r="Q264" s="4">
        <f>C436</f>
        <v>0</v>
      </c>
      <c r="R264" s="33"/>
    </row>
    <row r="265" spans="1:18" ht="18.75" customHeight="1" x14ac:dyDescent="0.4">
      <c r="A265" s="42">
        <v>249</v>
      </c>
      <c r="B265" s="155">
        <v>9</v>
      </c>
      <c r="C265" s="182"/>
      <c r="E265" s="34" t="s">
        <v>5</v>
      </c>
      <c r="F265" s="30" t="s">
        <v>113</v>
      </c>
      <c r="G265" s="19">
        <f>C409</f>
        <v>0</v>
      </c>
      <c r="H265" s="3">
        <f>C412</f>
        <v>0</v>
      </c>
      <c r="I265" s="19">
        <f>C415</f>
        <v>0</v>
      </c>
      <c r="J265" s="19">
        <f>C417</f>
        <v>0</v>
      </c>
      <c r="K265" s="3">
        <f>C420</f>
        <v>0</v>
      </c>
      <c r="L265" s="19">
        <f>C423</f>
        <v>0</v>
      </c>
      <c r="M265" s="19">
        <f>C425</f>
        <v>0</v>
      </c>
      <c r="N265" s="3">
        <f>C428</f>
        <v>0</v>
      </c>
      <c r="O265" s="19">
        <f>C431</f>
        <v>0</v>
      </c>
      <c r="P265" s="19">
        <f>C433</f>
        <v>0</v>
      </c>
      <c r="Q265" s="4">
        <f>C436</f>
        <v>0</v>
      </c>
      <c r="R265" s="33"/>
    </row>
    <row r="266" spans="1:18" ht="18.75" customHeight="1" x14ac:dyDescent="0.4">
      <c r="A266" s="42">
        <v>250</v>
      </c>
      <c r="B266" s="155">
        <v>9</v>
      </c>
      <c r="C266" s="182"/>
      <c r="E266" s="34" t="s">
        <v>6</v>
      </c>
      <c r="F266" s="30" t="s">
        <v>113</v>
      </c>
      <c r="G266" s="3">
        <f>C410</f>
        <v>0</v>
      </c>
      <c r="H266" s="3">
        <f>C412</f>
        <v>0</v>
      </c>
      <c r="I266" s="19">
        <f>C415</f>
        <v>0</v>
      </c>
      <c r="J266" s="3">
        <f>C418</f>
        <v>0</v>
      </c>
      <c r="K266" s="3">
        <f>C420</f>
        <v>0</v>
      </c>
      <c r="L266" s="19">
        <f>C423</f>
        <v>0</v>
      </c>
      <c r="M266" s="3">
        <f>C426</f>
        <v>0</v>
      </c>
      <c r="N266" s="3">
        <f>C428</f>
        <v>0</v>
      </c>
      <c r="O266" s="19">
        <f>C431</f>
        <v>0</v>
      </c>
      <c r="P266" s="3">
        <f>C434</f>
        <v>0</v>
      </c>
      <c r="Q266" s="4">
        <f>C436</f>
        <v>0</v>
      </c>
      <c r="R266" s="33"/>
    </row>
    <row r="267" spans="1:18" ht="18.75" customHeight="1" thickBot="1" x14ac:dyDescent="0.45">
      <c r="A267" s="42">
        <v>251</v>
      </c>
      <c r="B267" s="155">
        <v>9</v>
      </c>
      <c r="C267" s="182"/>
      <c r="E267" s="34" t="s">
        <v>7</v>
      </c>
      <c r="F267" s="31" t="s">
        <v>113</v>
      </c>
      <c r="G267" s="72">
        <f>C410</f>
        <v>0</v>
      </c>
      <c r="H267" s="21">
        <f>C413</f>
        <v>0</v>
      </c>
      <c r="I267" s="21">
        <f>C415</f>
        <v>0</v>
      </c>
      <c r="J267" s="72">
        <f>C418</f>
        <v>0</v>
      </c>
      <c r="K267" s="21">
        <f>C421</f>
        <v>0</v>
      </c>
      <c r="L267" s="21">
        <f>C423</f>
        <v>0</v>
      </c>
      <c r="M267" s="72">
        <f>C426</f>
        <v>0</v>
      </c>
      <c r="N267" s="21">
        <f>C429</f>
        <v>0</v>
      </c>
      <c r="O267" s="21">
        <f>C431</f>
        <v>0</v>
      </c>
      <c r="P267" s="72">
        <f>C434</f>
        <v>0</v>
      </c>
      <c r="Q267" s="73" t="s">
        <v>148</v>
      </c>
      <c r="R267" s="33"/>
    </row>
    <row r="268" spans="1:18" ht="18.75" customHeight="1" thickBot="1" x14ac:dyDescent="0.45">
      <c r="A268" s="42">
        <v>252</v>
      </c>
      <c r="B268" s="155">
        <v>9</v>
      </c>
      <c r="C268" s="182"/>
      <c r="E268" s="35"/>
      <c r="F268" s="36"/>
      <c r="G268" s="37"/>
      <c r="H268" s="37"/>
      <c r="I268" s="37"/>
      <c r="J268" s="37"/>
      <c r="K268" s="36"/>
      <c r="L268" s="36"/>
      <c r="M268" s="36"/>
      <c r="N268" s="36"/>
      <c r="O268" s="36"/>
      <c r="P268" s="36"/>
      <c r="Q268" s="37"/>
      <c r="R268" s="38"/>
    </row>
    <row r="269" spans="1:18" ht="18.75" customHeight="1" x14ac:dyDescent="0.35">
      <c r="A269" s="43">
        <v>253</v>
      </c>
      <c r="B269" s="155">
        <v>10</v>
      </c>
      <c r="C269" s="182"/>
    </row>
    <row r="270" spans="1:18" ht="18.75" customHeight="1" x14ac:dyDescent="0.35">
      <c r="A270" s="42">
        <v>254</v>
      </c>
      <c r="B270" s="155">
        <v>10</v>
      </c>
      <c r="C270" s="182"/>
      <c r="E270" s="157"/>
      <c r="F270" s="157"/>
      <c r="G270" s="157"/>
      <c r="H270" s="157"/>
      <c r="I270" s="157"/>
      <c r="J270" s="157"/>
      <c r="K270" s="157"/>
      <c r="L270" s="157"/>
      <c r="M270" s="157"/>
      <c r="N270" s="157"/>
      <c r="O270" s="157"/>
      <c r="P270" s="157"/>
      <c r="Q270" s="157"/>
      <c r="R270" s="157"/>
    </row>
    <row r="271" spans="1:18" ht="18.75" customHeight="1" x14ac:dyDescent="0.35">
      <c r="A271" s="42">
        <v>255</v>
      </c>
      <c r="B271" s="155">
        <v>10</v>
      </c>
      <c r="C271" s="182"/>
      <c r="E271" s="157"/>
      <c r="F271" s="157"/>
      <c r="G271" s="157"/>
      <c r="H271" s="157"/>
      <c r="I271" s="157"/>
      <c r="J271" s="157"/>
      <c r="K271" s="157"/>
      <c r="L271" s="157"/>
      <c r="M271" s="157"/>
      <c r="N271" s="157"/>
      <c r="O271" s="157"/>
      <c r="P271" s="157"/>
      <c r="Q271" s="157"/>
      <c r="R271" s="157"/>
    </row>
    <row r="272" spans="1:18" ht="18.75" customHeight="1" x14ac:dyDescent="0.35">
      <c r="A272" s="42">
        <v>256</v>
      </c>
      <c r="B272" s="155">
        <v>10</v>
      </c>
      <c r="C272" s="182"/>
      <c r="E272" s="242"/>
      <c r="F272" s="242"/>
      <c r="G272" s="242"/>
      <c r="H272" s="242"/>
      <c r="I272" s="242"/>
      <c r="J272" s="242"/>
      <c r="K272" s="242"/>
      <c r="L272" s="242"/>
      <c r="M272" s="242"/>
      <c r="N272" s="242"/>
      <c r="O272" s="151"/>
      <c r="P272" s="151"/>
      <c r="Q272" s="151"/>
      <c r="R272" s="151"/>
    </row>
    <row r="273" spans="1:18" ht="18.75" customHeight="1" x14ac:dyDescent="0.35">
      <c r="A273" s="42">
        <v>257</v>
      </c>
      <c r="B273" s="155">
        <v>10</v>
      </c>
      <c r="C273" s="182"/>
      <c r="E273" s="242"/>
      <c r="F273" s="242"/>
      <c r="G273" s="242"/>
      <c r="H273" s="242"/>
      <c r="I273" s="242"/>
      <c r="J273" s="242"/>
      <c r="K273" s="242"/>
      <c r="L273" s="242"/>
      <c r="M273" s="242"/>
      <c r="N273" s="242"/>
      <c r="O273" s="151"/>
      <c r="P273" s="151"/>
      <c r="Q273" s="151"/>
      <c r="R273" s="151"/>
    </row>
    <row r="274" spans="1:18" ht="18.75" customHeight="1" x14ac:dyDescent="0.35">
      <c r="A274" s="42">
        <v>258</v>
      </c>
      <c r="B274" s="155">
        <v>10</v>
      </c>
      <c r="C274" s="182"/>
      <c r="E274" s="243"/>
      <c r="F274" s="243"/>
      <c r="G274" s="243"/>
      <c r="H274" s="243"/>
      <c r="I274" s="243"/>
      <c r="J274" s="243"/>
      <c r="K274" s="243"/>
      <c r="L274" s="243"/>
      <c r="M274" s="243"/>
      <c r="N274" s="243"/>
      <c r="O274" s="243"/>
      <c r="P274" s="243"/>
      <c r="Q274" s="243"/>
      <c r="R274" s="243"/>
    </row>
    <row r="275" spans="1:18" ht="18.75" customHeight="1" x14ac:dyDescent="0.35">
      <c r="A275" s="42">
        <v>259</v>
      </c>
      <c r="B275" s="155">
        <v>10</v>
      </c>
      <c r="C275" s="182"/>
      <c r="E275" s="243"/>
      <c r="F275" s="243"/>
      <c r="G275" s="243"/>
      <c r="H275" s="243"/>
      <c r="I275" s="243"/>
      <c r="J275" s="243"/>
      <c r="K275" s="243"/>
      <c r="L275" s="243"/>
      <c r="M275" s="243"/>
      <c r="N275" s="243"/>
      <c r="O275" s="243"/>
      <c r="P275" s="243"/>
      <c r="Q275" s="243"/>
      <c r="R275" s="243"/>
    </row>
    <row r="276" spans="1:18" ht="18.75" customHeight="1" x14ac:dyDescent="0.4">
      <c r="A276" s="42">
        <v>260</v>
      </c>
      <c r="B276" s="155">
        <v>10</v>
      </c>
      <c r="C276" s="182"/>
      <c r="E276" s="11"/>
      <c r="F276" s="12"/>
      <c r="G276" s="12"/>
      <c r="H276" s="12"/>
      <c r="I276" s="12"/>
      <c r="J276" s="12"/>
      <c r="K276" s="12"/>
      <c r="L276" s="12"/>
      <c r="M276" s="12"/>
      <c r="N276" s="12"/>
      <c r="O276" s="12"/>
      <c r="P276" s="12"/>
      <c r="Q276" s="12"/>
      <c r="R276" s="14"/>
    </row>
    <row r="277" spans="1:18" ht="18.75" customHeight="1" x14ac:dyDescent="0.4">
      <c r="A277" s="42">
        <v>261</v>
      </c>
      <c r="B277" s="155">
        <v>10</v>
      </c>
      <c r="C277" s="182"/>
      <c r="E277" s="152"/>
      <c r="F277" s="153"/>
      <c r="G277" s="154"/>
      <c r="H277" s="155"/>
      <c r="I277" s="155"/>
      <c r="J277" s="155"/>
      <c r="K277" s="155"/>
      <c r="L277" s="155"/>
      <c r="M277" s="155"/>
      <c r="N277" s="155"/>
      <c r="O277" s="155"/>
      <c r="P277" s="155"/>
      <c r="Q277" s="155"/>
      <c r="R277" s="14"/>
    </row>
    <row r="278" spans="1:18" ht="18.75" customHeight="1" x14ac:dyDescent="0.4">
      <c r="A278" s="42">
        <v>262</v>
      </c>
      <c r="B278" s="155">
        <v>10</v>
      </c>
      <c r="C278" s="182"/>
      <c r="E278" s="152"/>
      <c r="F278" s="153"/>
      <c r="G278" s="154"/>
      <c r="H278" s="155"/>
      <c r="I278" s="155"/>
      <c r="J278" s="155"/>
      <c r="K278" s="155"/>
      <c r="L278" s="155"/>
      <c r="M278" s="155"/>
      <c r="N278" s="155"/>
      <c r="O278" s="155"/>
      <c r="P278" s="155"/>
      <c r="Q278" s="156"/>
      <c r="R278" s="14"/>
    </row>
    <row r="279" spans="1:18" ht="18.75" customHeight="1" x14ac:dyDescent="0.4">
      <c r="A279" s="42">
        <v>263</v>
      </c>
      <c r="B279" s="155">
        <v>10</v>
      </c>
      <c r="C279" s="182"/>
      <c r="E279" s="152"/>
      <c r="F279" s="154"/>
      <c r="G279" s="154"/>
      <c r="H279" s="155"/>
      <c r="I279" s="155"/>
      <c r="J279" s="155"/>
      <c r="K279" s="155"/>
      <c r="L279" s="155"/>
      <c r="M279" s="155"/>
      <c r="N279" s="155"/>
      <c r="O279" s="155"/>
      <c r="P279" s="155"/>
      <c r="Q279" s="156"/>
      <c r="R279" s="14"/>
    </row>
    <row r="280" spans="1:18" ht="18.75" customHeight="1" x14ac:dyDescent="0.4">
      <c r="A280" s="42">
        <v>264</v>
      </c>
      <c r="B280" s="155">
        <v>10</v>
      </c>
      <c r="C280" s="182"/>
      <c r="E280" s="152"/>
      <c r="F280" s="154"/>
      <c r="G280" s="155"/>
      <c r="H280" s="155"/>
      <c r="I280" s="155"/>
      <c r="J280" s="155"/>
      <c r="K280" s="155"/>
      <c r="L280" s="155"/>
      <c r="M280" s="155"/>
      <c r="N280" s="155"/>
      <c r="O280" s="155"/>
      <c r="P280" s="155"/>
      <c r="Q280" s="156"/>
      <c r="R280" s="14"/>
    </row>
    <row r="281" spans="1:18" ht="18.75" customHeight="1" x14ac:dyDescent="0.4">
      <c r="A281" s="42">
        <v>265</v>
      </c>
      <c r="B281" s="155">
        <v>10</v>
      </c>
      <c r="C281" s="182"/>
      <c r="E281" s="152"/>
      <c r="F281" s="154"/>
      <c r="G281" s="155"/>
      <c r="H281" s="155"/>
      <c r="I281" s="155"/>
      <c r="J281" s="155"/>
      <c r="K281" s="155"/>
      <c r="L281" s="155"/>
      <c r="M281" s="155"/>
      <c r="N281" s="155"/>
      <c r="O281" s="155"/>
      <c r="P281" s="155"/>
      <c r="Q281" s="155"/>
      <c r="R281" s="14"/>
    </row>
    <row r="282" spans="1:18" ht="18.75" customHeight="1" x14ac:dyDescent="0.4">
      <c r="A282" s="42">
        <v>266</v>
      </c>
      <c r="B282" s="155">
        <v>10</v>
      </c>
      <c r="C282" s="182"/>
      <c r="E282" s="152"/>
      <c r="F282" s="154"/>
      <c r="G282" s="155"/>
      <c r="H282" s="155"/>
      <c r="I282" s="155"/>
      <c r="J282" s="155"/>
      <c r="K282" s="155"/>
      <c r="L282" s="155"/>
      <c r="M282" s="155"/>
      <c r="N282" s="155"/>
      <c r="O282" s="155"/>
      <c r="P282" s="155"/>
      <c r="Q282" s="155"/>
      <c r="R282" s="14"/>
    </row>
    <row r="283" spans="1:18" ht="18.75" customHeight="1" x14ac:dyDescent="0.4">
      <c r="A283" s="42">
        <v>267</v>
      </c>
      <c r="B283" s="155">
        <v>10</v>
      </c>
      <c r="C283" s="182"/>
      <c r="E283" s="152"/>
      <c r="F283" s="154"/>
      <c r="G283" s="155"/>
      <c r="H283" s="155"/>
      <c r="I283" s="155"/>
      <c r="J283" s="155"/>
      <c r="K283" s="155"/>
      <c r="L283" s="155"/>
      <c r="M283" s="155"/>
      <c r="N283" s="155"/>
      <c r="O283" s="155"/>
      <c r="P283" s="155"/>
      <c r="Q283" s="155"/>
      <c r="R283" s="14"/>
    </row>
    <row r="284" spans="1:18" ht="18.75" customHeight="1" x14ac:dyDescent="0.4">
      <c r="A284" s="42">
        <v>268</v>
      </c>
      <c r="B284" s="155">
        <v>10</v>
      </c>
      <c r="C284" s="182"/>
      <c r="E284" s="152"/>
      <c r="F284" s="154"/>
      <c r="G284" s="155"/>
      <c r="H284" s="155"/>
      <c r="I284" s="155"/>
      <c r="J284" s="155"/>
      <c r="K284" s="155"/>
      <c r="L284" s="155"/>
      <c r="M284" s="155"/>
      <c r="N284" s="155"/>
      <c r="O284" s="155"/>
      <c r="P284" s="155"/>
      <c r="Q284" s="155"/>
      <c r="R284" s="14"/>
    </row>
    <row r="285" spans="1:18" ht="18.75" customHeight="1" x14ac:dyDescent="0.4">
      <c r="A285" s="42">
        <v>269</v>
      </c>
      <c r="B285" s="155">
        <v>10</v>
      </c>
      <c r="C285" s="182"/>
      <c r="E285" s="13"/>
      <c r="F285" s="14"/>
      <c r="G285" s="11"/>
      <c r="H285" s="11"/>
      <c r="I285" s="11"/>
      <c r="J285" s="11"/>
      <c r="K285" s="14"/>
      <c r="L285" s="14"/>
      <c r="M285" s="14"/>
      <c r="N285" s="14"/>
      <c r="O285" s="14"/>
      <c r="P285" s="14"/>
      <c r="Q285" s="11"/>
      <c r="R285" s="14"/>
    </row>
    <row r="286" spans="1:18" ht="18.75" customHeight="1" x14ac:dyDescent="0.35">
      <c r="A286" s="42">
        <v>270</v>
      </c>
      <c r="B286" s="155">
        <v>10</v>
      </c>
      <c r="C286" s="182"/>
      <c r="E286" s="14"/>
      <c r="F286" s="14"/>
      <c r="G286" s="14"/>
      <c r="H286" s="14"/>
      <c r="I286" s="14"/>
      <c r="J286" s="14"/>
      <c r="K286" s="14"/>
      <c r="L286" s="14"/>
      <c r="M286" s="14"/>
      <c r="N286" s="14"/>
      <c r="O286" s="14"/>
      <c r="P286" s="14"/>
      <c r="Q286" s="14"/>
      <c r="R286" s="14"/>
    </row>
    <row r="287" spans="1:18" ht="18.75" customHeight="1" x14ac:dyDescent="0.35">
      <c r="A287" s="42">
        <v>271</v>
      </c>
      <c r="B287" s="155">
        <v>10</v>
      </c>
      <c r="C287" s="182"/>
      <c r="E287" s="243"/>
      <c r="F287" s="243"/>
      <c r="G287" s="243"/>
      <c r="H287" s="243"/>
      <c r="I287" s="243"/>
      <c r="J287" s="243"/>
      <c r="K287" s="243"/>
      <c r="L287" s="243"/>
      <c r="M287" s="243"/>
      <c r="N287" s="243"/>
      <c r="O287" s="243"/>
      <c r="P287" s="243"/>
      <c r="Q287" s="243"/>
      <c r="R287" s="243"/>
    </row>
    <row r="288" spans="1:18" ht="18.75" customHeight="1" x14ac:dyDescent="0.35">
      <c r="A288" s="42">
        <v>272</v>
      </c>
      <c r="B288" s="155">
        <v>10</v>
      </c>
      <c r="C288" s="182"/>
      <c r="E288" s="243"/>
      <c r="F288" s="243"/>
      <c r="G288" s="243"/>
      <c r="H288" s="243"/>
      <c r="I288" s="243"/>
      <c r="J288" s="243"/>
      <c r="K288" s="243"/>
      <c r="L288" s="243"/>
      <c r="M288" s="243"/>
      <c r="N288" s="243"/>
      <c r="O288" s="243"/>
      <c r="P288" s="243"/>
      <c r="Q288" s="243"/>
      <c r="R288" s="243"/>
    </row>
    <row r="289" spans="1:18" ht="18.75" customHeight="1" x14ac:dyDescent="0.35">
      <c r="A289" s="42">
        <v>273</v>
      </c>
      <c r="B289" s="155">
        <v>10</v>
      </c>
      <c r="C289" s="182"/>
      <c r="E289" s="242"/>
      <c r="F289" s="242"/>
      <c r="G289" s="242"/>
      <c r="H289" s="242"/>
      <c r="I289" s="242"/>
      <c r="J289" s="242"/>
      <c r="K289" s="242"/>
      <c r="L289" s="242"/>
      <c r="M289" s="242"/>
      <c r="N289" s="242"/>
      <c r="O289" s="151"/>
      <c r="P289" s="151"/>
      <c r="Q289" s="151"/>
      <c r="R289" s="151"/>
    </row>
    <row r="290" spans="1:18" ht="18.75" customHeight="1" x14ac:dyDescent="0.35">
      <c r="A290" s="42">
        <v>274</v>
      </c>
      <c r="B290" s="155">
        <v>10</v>
      </c>
      <c r="C290" s="182"/>
      <c r="E290" s="242"/>
      <c r="F290" s="242"/>
      <c r="G290" s="242"/>
      <c r="H290" s="242"/>
      <c r="I290" s="242"/>
      <c r="J290" s="242"/>
      <c r="K290" s="242"/>
      <c r="L290" s="242"/>
      <c r="M290" s="242"/>
      <c r="N290" s="242"/>
      <c r="O290" s="151"/>
      <c r="P290" s="151"/>
      <c r="Q290" s="151"/>
      <c r="R290" s="151"/>
    </row>
    <row r="291" spans="1:18" ht="18.75" customHeight="1" x14ac:dyDescent="0.35">
      <c r="A291" s="42">
        <v>275</v>
      </c>
      <c r="B291" s="155">
        <v>10</v>
      </c>
      <c r="C291" s="182"/>
      <c r="E291" s="243"/>
      <c r="F291" s="243"/>
      <c r="G291" s="243"/>
      <c r="H291" s="243"/>
      <c r="I291" s="243"/>
      <c r="J291" s="243"/>
      <c r="K291" s="243"/>
      <c r="L291" s="243"/>
      <c r="M291" s="243"/>
      <c r="N291" s="243"/>
      <c r="O291" s="243"/>
      <c r="P291" s="243"/>
      <c r="Q291" s="243"/>
      <c r="R291" s="243"/>
    </row>
    <row r="292" spans="1:18" ht="18.75" customHeight="1" x14ac:dyDescent="0.35">
      <c r="A292" s="42">
        <v>276</v>
      </c>
      <c r="B292" s="155">
        <v>10</v>
      </c>
      <c r="C292" s="182"/>
      <c r="E292" s="243"/>
      <c r="F292" s="243"/>
      <c r="G292" s="243"/>
      <c r="H292" s="243"/>
      <c r="I292" s="243"/>
      <c r="J292" s="243"/>
      <c r="K292" s="243"/>
      <c r="L292" s="243"/>
      <c r="M292" s="243"/>
      <c r="N292" s="243"/>
      <c r="O292" s="243"/>
      <c r="P292" s="243"/>
      <c r="Q292" s="243"/>
      <c r="R292" s="243"/>
    </row>
    <row r="293" spans="1:18" ht="18.75" customHeight="1" x14ac:dyDescent="0.4">
      <c r="A293" s="42">
        <v>277</v>
      </c>
      <c r="B293" s="155">
        <v>10</v>
      </c>
      <c r="C293" s="182"/>
      <c r="E293" s="11"/>
      <c r="F293" s="12"/>
      <c r="G293" s="12"/>
      <c r="H293" s="12"/>
      <c r="I293" s="12"/>
      <c r="J293" s="12"/>
      <c r="K293" s="12"/>
      <c r="L293" s="12"/>
      <c r="M293" s="12"/>
      <c r="N293" s="12"/>
      <c r="O293" s="12"/>
      <c r="P293" s="12"/>
      <c r="Q293" s="12"/>
      <c r="R293" s="14"/>
    </row>
    <row r="294" spans="1:18" ht="18.75" customHeight="1" x14ac:dyDescent="0.4">
      <c r="A294" s="42">
        <v>278</v>
      </c>
      <c r="B294" s="155">
        <v>10</v>
      </c>
      <c r="C294" s="182"/>
      <c r="E294" s="152"/>
      <c r="F294" s="153"/>
      <c r="G294" s="154"/>
      <c r="H294" s="155"/>
      <c r="I294" s="155"/>
      <c r="J294" s="155"/>
      <c r="K294" s="155"/>
      <c r="L294" s="155"/>
      <c r="M294" s="155"/>
      <c r="N294" s="155"/>
      <c r="O294" s="155"/>
      <c r="P294" s="155"/>
      <c r="Q294" s="155"/>
      <c r="R294" s="14"/>
    </row>
    <row r="295" spans="1:18" ht="18.75" customHeight="1" x14ac:dyDescent="0.4">
      <c r="A295" s="42">
        <v>279</v>
      </c>
      <c r="B295" s="155">
        <v>10</v>
      </c>
      <c r="C295" s="182"/>
      <c r="E295" s="152"/>
      <c r="F295" s="153"/>
      <c r="G295" s="154"/>
      <c r="H295" s="155"/>
      <c r="I295" s="155"/>
      <c r="J295" s="155"/>
      <c r="K295" s="155"/>
      <c r="L295" s="155"/>
      <c r="M295" s="155"/>
      <c r="N295" s="155"/>
      <c r="O295" s="155"/>
      <c r="P295" s="155"/>
      <c r="Q295" s="156"/>
      <c r="R295" s="14"/>
    </row>
    <row r="296" spans="1:18" ht="18.75" customHeight="1" x14ac:dyDescent="0.4">
      <c r="A296" s="42">
        <v>280</v>
      </c>
      <c r="B296" s="155">
        <v>10</v>
      </c>
      <c r="C296" s="182"/>
      <c r="E296" s="152"/>
      <c r="F296" s="154"/>
      <c r="G296" s="154"/>
      <c r="H296" s="155"/>
      <c r="I296" s="155"/>
      <c r="J296" s="155"/>
      <c r="K296" s="155"/>
      <c r="L296" s="155"/>
      <c r="M296" s="155"/>
      <c r="N296" s="155"/>
      <c r="O296" s="155"/>
      <c r="P296" s="155"/>
      <c r="Q296" s="156"/>
      <c r="R296" s="14"/>
    </row>
    <row r="297" spans="1:18" ht="18.75" customHeight="1" x14ac:dyDescent="0.4">
      <c r="A297" s="43">
        <v>281</v>
      </c>
      <c r="B297" s="155">
        <v>11</v>
      </c>
      <c r="C297" s="182"/>
      <c r="E297" s="152"/>
      <c r="F297" s="154"/>
      <c r="G297" s="155"/>
      <c r="H297" s="155"/>
      <c r="I297" s="155"/>
      <c r="J297" s="155"/>
      <c r="K297" s="155"/>
      <c r="L297" s="155"/>
      <c r="M297" s="155"/>
      <c r="N297" s="155"/>
      <c r="O297" s="155"/>
      <c r="P297" s="155"/>
      <c r="Q297" s="156"/>
      <c r="R297" s="14"/>
    </row>
    <row r="298" spans="1:18" ht="18.75" customHeight="1" x14ac:dyDescent="0.4">
      <c r="A298" s="42">
        <v>282</v>
      </c>
      <c r="B298" s="155">
        <v>11</v>
      </c>
      <c r="C298" s="182"/>
      <c r="E298" s="152"/>
      <c r="F298" s="154"/>
      <c r="G298" s="155"/>
      <c r="H298" s="155"/>
      <c r="I298" s="155"/>
      <c r="J298" s="155"/>
      <c r="K298" s="155"/>
      <c r="L298" s="155"/>
      <c r="M298" s="155"/>
      <c r="N298" s="155"/>
      <c r="O298" s="155"/>
      <c r="P298" s="155"/>
      <c r="Q298" s="155"/>
      <c r="R298" s="14"/>
    </row>
    <row r="299" spans="1:18" ht="18.75" customHeight="1" x14ac:dyDescent="0.4">
      <c r="A299" s="42">
        <v>283</v>
      </c>
      <c r="B299" s="155">
        <v>11</v>
      </c>
      <c r="C299" s="182"/>
      <c r="E299" s="152"/>
      <c r="F299" s="154"/>
      <c r="G299" s="155"/>
      <c r="H299" s="155"/>
      <c r="I299" s="155"/>
      <c r="J299" s="155"/>
      <c r="K299" s="155"/>
      <c r="L299" s="155"/>
      <c r="M299" s="155"/>
      <c r="N299" s="155"/>
      <c r="O299" s="155"/>
      <c r="P299" s="155"/>
      <c r="Q299" s="155"/>
      <c r="R299" s="14"/>
    </row>
    <row r="300" spans="1:18" ht="18.75" customHeight="1" x14ac:dyDescent="0.4">
      <c r="A300" s="42">
        <v>284</v>
      </c>
      <c r="B300" s="155">
        <v>11</v>
      </c>
      <c r="C300" s="182"/>
      <c r="E300" s="152"/>
      <c r="F300" s="154"/>
      <c r="G300" s="155"/>
      <c r="H300" s="155"/>
      <c r="I300" s="155"/>
      <c r="J300" s="155"/>
      <c r="K300" s="155"/>
      <c r="L300" s="155"/>
      <c r="M300" s="155"/>
      <c r="N300" s="155"/>
      <c r="O300" s="155"/>
      <c r="P300" s="155"/>
      <c r="Q300" s="155"/>
      <c r="R300" s="14"/>
    </row>
    <row r="301" spans="1:18" ht="18.75" customHeight="1" x14ac:dyDescent="0.4">
      <c r="A301" s="42">
        <v>285</v>
      </c>
      <c r="B301" s="155">
        <v>11</v>
      </c>
      <c r="C301" s="182"/>
      <c r="E301" s="152"/>
      <c r="F301" s="154"/>
      <c r="G301" s="155"/>
      <c r="H301" s="155"/>
      <c r="I301" s="155"/>
      <c r="J301" s="155"/>
      <c r="K301" s="155"/>
      <c r="L301" s="155"/>
      <c r="M301" s="155"/>
      <c r="N301" s="155"/>
      <c r="O301" s="155"/>
      <c r="P301" s="155"/>
      <c r="Q301" s="155"/>
      <c r="R301" s="14"/>
    </row>
    <row r="302" spans="1:18" ht="18.75" customHeight="1" x14ac:dyDescent="0.4">
      <c r="A302" s="42">
        <v>286</v>
      </c>
      <c r="B302" s="155">
        <v>11</v>
      </c>
      <c r="C302" s="182"/>
      <c r="E302" s="13"/>
      <c r="F302" s="14"/>
      <c r="G302" s="11"/>
      <c r="H302" s="11"/>
      <c r="I302" s="11"/>
      <c r="J302" s="11"/>
      <c r="K302" s="14"/>
      <c r="L302" s="14"/>
      <c r="M302" s="14"/>
      <c r="N302" s="14"/>
      <c r="O302" s="14"/>
      <c r="P302" s="14"/>
      <c r="Q302" s="11"/>
      <c r="R302" s="14"/>
    </row>
    <row r="303" spans="1:18" ht="18.75" customHeight="1" x14ac:dyDescent="0.35">
      <c r="A303" s="42">
        <v>287</v>
      </c>
      <c r="B303" s="155">
        <v>11</v>
      </c>
      <c r="C303" s="182"/>
      <c r="E303" s="14"/>
      <c r="F303" s="14"/>
      <c r="G303" s="14"/>
      <c r="H303" s="14"/>
      <c r="I303" s="14"/>
      <c r="J303" s="14"/>
      <c r="K303" s="14"/>
      <c r="L303" s="14"/>
      <c r="M303" s="14"/>
      <c r="N303" s="14"/>
      <c r="O303" s="14"/>
      <c r="P303" s="14"/>
      <c r="Q303" s="14"/>
      <c r="R303" s="14"/>
    </row>
    <row r="304" spans="1:18" ht="18.75" customHeight="1" x14ac:dyDescent="0.35">
      <c r="A304" s="42">
        <v>288</v>
      </c>
      <c r="B304" s="155">
        <v>11</v>
      </c>
      <c r="C304" s="182"/>
      <c r="E304" s="243"/>
      <c r="F304" s="243"/>
      <c r="G304" s="243"/>
      <c r="H304" s="243"/>
      <c r="I304" s="243"/>
      <c r="J304" s="243"/>
      <c r="K304" s="243"/>
      <c r="L304" s="243"/>
      <c r="M304" s="243"/>
      <c r="N304" s="243"/>
      <c r="O304" s="243"/>
      <c r="P304" s="243"/>
      <c r="Q304" s="243"/>
      <c r="R304" s="243"/>
    </row>
    <row r="305" spans="1:18" ht="18.75" customHeight="1" x14ac:dyDescent="0.35">
      <c r="A305" s="42">
        <v>289</v>
      </c>
      <c r="B305" s="155">
        <v>11</v>
      </c>
      <c r="C305" s="182"/>
      <c r="E305" s="243"/>
      <c r="F305" s="243"/>
      <c r="G305" s="243"/>
      <c r="H305" s="243"/>
      <c r="I305" s="243"/>
      <c r="J305" s="243"/>
      <c r="K305" s="243"/>
      <c r="L305" s="243"/>
      <c r="M305" s="243"/>
      <c r="N305" s="243"/>
      <c r="O305" s="243"/>
      <c r="P305" s="243"/>
      <c r="Q305" s="243"/>
      <c r="R305" s="243"/>
    </row>
    <row r="306" spans="1:18" ht="18.75" customHeight="1" x14ac:dyDescent="0.35">
      <c r="A306" s="42">
        <v>290</v>
      </c>
      <c r="B306" s="155">
        <v>11</v>
      </c>
      <c r="C306" s="182"/>
      <c r="E306" s="242"/>
      <c r="F306" s="242"/>
      <c r="G306" s="242"/>
      <c r="H306" s="242"/>
      <c r="I306" s="242"/>
      <c r="J306" s="242"/>
      <c r="K306" s="242"/>
      <c r="L306" s="242"/>
      <c r="M306" s="242"/>
      <c r="N306" s="242"/>
      <c r="O306" s="151"/>
      <c r="P306" s="151"/>
      <c r="Q306" s="151"/>
      <c r="R306" s="151"/>
    </row>
    <row r="307" spans="1:18" ht="18.75" customHeight="1" x14ac:dyDescent="0.35">
      <c r="A307" s="42">
        <v>291</v>
      </c>
      <c r="B307" s="155">
        <v>11</v>
      </c>
      <c r="C307" s="182"/>
      <c r="E307" s="242"/>
      <c r="F307" s="242"/>
      <c r="G307" s="242"/>
      <c r="H307" s="242"/>
      <c r="I307" s="242"/>
      <c r="J307" s="242"/>
      <c r="K307" s="242"/>
      <c r="L307" s="242"/>
      <c r="M307" s="242"/>
      <c r="N307" s="242"/>
      <c r="O307" s="151"/>
      <c r="P307" s="151"/>
      <c r="Q307" s="151"/>
      <c r="R307" s="151"/>
    </row>
    <row r="308" spans="1:18" ht="18.75" customHeight="1" x14ac:dyDescent="0.35">
      <c r="A308" s="42">
        <v>292</v>
      </c>
      <c r="B308" s="155">
        <v>11</v>
      </c>
      <c r="C308" s="182"/>
      <c r="E308" s="243"/>
      <c r="F308" s="243"/>
      <c r="G308" s="243"/>
      <c r="H308" s="243"/>
      <c r="I308" s="243"/>
      <c r="J308" s="243"/>
      <c r="K308" s="243"/>
      <c r="L308" s="243"/>
      <c r="M308" s="243"/>
      <c r="N308" s="243"/>
      <c r="O308" s="243"/>
      <c r="P308" s="243"/>
      <c r="Q308" s="243"/>
      <c r="R308" s="243"/>
    </row>
    <row r="309" spans="1:18" ht="18.75" customHeight="1" x14ac:dyDescent="0.35">
      <c r="A309" s="42">
        <v>293</v>
      </c>
      <c r="B309" s="155">
        <v>11</v>
      </c>
      <c r="C309" s="182"/>
      <c r="E309" s="243"/>
      <c r="F309" s="243"/>
      <c r="G309" s="243"/>
      <c r="H309" s="243"/>
      <c r="I309" s="243"/>
      <c r="J309" s="243"/>
      <c r="K309" s="243"/>
      <c r="L309" s="243"/>
      <c r="M309" s="243"/>
      <c r="N309" s="243"/>
      <c r="O309" s="243"/>
      <c r="P309" s="243"/>
      <c r="Q309" s="243"/>
      <c r="R309" s="243"/>
    </row>
    <row r="310" spans="1:18" ht="18.75" customHeight="1" x14ac:dyDescent="0.4">
      <c r="A310" s="42">
        <v>294</v>
      </c>
      <c r="B310" s="155">
        <v>11</v>
      </c>
      <c r="C310" s="182"/>
      <c r="E310" s="11"/>
      <c r="F310" s="12"/>
      <c r="G310" s="12"/>
      <c r="H310" s="12"/>
      <c r="I310" s="12"/>
      <c r="J310" s="12"/>
      <c r="K310" s="12"/>
      <c r="L310" s="12"/>
      <c r="M310" s="12"/>
      <c r="N310" s="12"/>
      <c r="O310" s="12"/>
      <c r="P310" s="12"/>
      <c r="Q310" s="12"/>
      <c r="R310" s="14"/>
    </row>
    <row r="311" spans="1:18" ht="18.75" customHeight="1" x14ac:dyDescent="0.4">
      <c r="A311" s="42">
        <v>295</v>
      </c>
      <c r="B311" s="155">
        <v>11</v>
      </c>
      <c r="C311" s="182"/>
      <c r="E311" s="152"/>
      <c r="F311" s="153"/>
      <c r="G311" s="154"/>
      <c r="H311" s="155"/>
      <c r="I311" s="155"/>
      <c r="J311" s="155"/>
      <c r="K311" s="155"/>
      <c r="L311" s="155"/>
      <c r="M311" s="155"/>
      <c r="N311" s="155"/>
      <c r="O311" s="155"/>
      <c r="P311" s="155"/>
      <c r="Q311" s="155"/>
      <c r="R311" s="14"/>
    </row>
    <row r="312" spans="1:18" ht="18.75" customHeight="1" x14ac:dyDescent="0.4">
      <c r="A312" s="42">
        <v>296</v>
      </c>
      <c r="B312" s="155">
        <v>11</v>
      </c>
      <c r="C312" s="182"/>
      <c r="E312" s="152"/>
      <c r="F312" s="153"/>
      <c r="G312" s="154"/>
      <c r="H312" s="155"/>
      <c r="I312" s="155"/>
      <c r="J312" s="155"/>
      <c r="K312" s="155"/>
      <c r="L312" s="155"/>
      <c r="M312" s="155"/>
      <c r="N312" s="155"/>
      <c r="O312" s="155"/>
      <c r="P312" s="155"/>
      <c r="Q312" s="156"/>
      <c r="R312" s="14"/>
    </row>
    <row r="313" spans="1:18" ht="18.75" customHeight="1" x14ac:dyDescent="0.4">
      <c r="A313" s="42">
        <v>297</v>
      </c>
      <c r="B313" s="155">
        <v>11</v>
      </c>
      <c r="C313" s="182"/>
      <c r="E313" s="152"/>
      <c r="F313" s="154"/>
      <c r="G313" s="154"/>
      <c r="H313" s="155"/>
      <c r="I313" s="155"/>
      <c r="J313" s="155"/>
      <c r="K313" s="155"/>
      <c r="L313" s="155"/>
      <c r="M313" s="155"/>
      <c r="N313" s="155"/>
      <c r="O313" s="155"/>
      <c r="P313" s="155"/>
      <c r="Q313" s="156"/>
      <c r="R313" s="14"/>
    </row>
    <row r="314" spans="1:18" ht="18.75" customHeight="1" x14ac:dyDescent="0.4">
      <c r="A314" s="42">
        <v>298</v>
      </c>
      <c r="B314" s="155">
        <v>11</v>
      </c>
      <c r="C314" s="182"/>
      <c r="E314" s="152"/>
      <c r="F314" s="154"/>
      <c r="G314" s="155"/>
      <c r="H314" s="155"/>
      <c r="I314" s="155"/>
      <c r="J314" s="155"/>
      <c r="K314" s="155"/>
      <c r="L314" s="155"/>
      <c r="M314" s="155"/>
      <c r="N314" s="155"/>
      <c r="O314" s="155"/>
      <c r="P314" s="155"/>
      <c r="Q314" s="156"/>
      <c r="R314" s="14"/>
    </row>
    <row r="315" spans="1:18" ht="18.75" customHeight="1" x14ac:dyDescent="0.4">
      <c r="A315" s="42">
        <v>299</v>
      </c>
      <c r="B315" s="155">
        <v>11</v>
      </c>
      <c r="C315" s="182"/>
      <c r="E315" s="152"/>
      <c r="F315" s="154"/>
      <c r="G315" s="155"/>
      <c r="H315" s="155"/>
      <c r="I315" s="155"/>
      <c r="J315" s="155"/>
      <c r="K315" s="155"/>
      <c r="L315" s="155"/>
      <c r="M315" s="155"/>
      <c r="N315" s="155"/>
      <c r="O315" s="155"/>
      <c r="P315" s="155"/>
      <c r="Q315" s="155"/>
      <c r="R315" s="14"/>
    </row>
    <row r="316" spans="1:18" ht="18.75" customHeight="1" x14ac:dyDescent="0.4">
      <c r="A316" s="42">
        <v>300</v>
      </c>
      <c r="B316" s="155">
        <v>11</v>
      </c>
      <c r="C316" s="182"/>
      <c r="E316" s="152"/>
      <c r="F316" s="154"/>
      <c r="G316" s="155"/>
      <c r="H316" s="155"/>
      <c r="I316" s="155"/>
      <c r="J316" s="155"/>
      <c r="K316" s="155"/>
      <c r="L316" s="155"/>
      <c r="M316" s="155"/>
      <c r="N316" s="155"/>
      <c r="O316" s="155"/>
      <c r="P316" s="155"/>
      <c r="Q316" s="155"/>
      <c r="R316" s="14"/>
    </row>
    <row r="317" spans="1:18" ht="18.75" customHeight="1" x14ac:dyDescent="0.4">
      <c r="A317" s="42">
        <v>301</v>
      </c>
      <c r="B317" s="155">
        <v>11</v>
      </c>
      <c r="C317" s="182"/>
      <c r="E317" s="152"/>
      <c r="F317" s="154"/>
      <c r="G317" s="155"/>
      <c r="H317" s="155"/>
      <c r="I317" s="155"/>
      <c r="J317" s="155"/>
      <c r="K317" s="155"/>
      <c r="L317" s="155"/>
      <c r="M317" s="155"/>
      <c r="N317" s="155"/>
      <c r="O317" s="155"/>
      <c r="P317" s="155"/>
      <c r="Q317" s="155"/>
      <c r="R317" s="14"/>
    </row>
    <row r="318" spans="1:18" ht="18.75" customHeight="1" x14ac:dyDescent="0.4">
      <c r="A318" s="42">
        <v>302</v>
      </c>
      <c r="B318" s="155">
        <v>11</v>
      </c>
      <c r="C318" s="182"/>
      <c r="E318" s="152"/>
      <c r="F318" s="154"/>
      <c r="G318" s="155"/>
      <c r="H318" s="155"/>
      <c r="I318" s="155"/>
      <c r="J318" s="155"/>
      <c r="K318" s="155"/>
      <c r="L318" s="155"/>
      <c r="M318" s="155"/>
      <c r="N318" s="155"/>
      <c r="O318" s="155"/>
      <c r="P318" s="155"/>
      <c r="Q318" s="155"/>
      <c r="R318" s="14"/>
    </row>
    <row r="319" spans="1:18" ht="18.75" customHeight="1" x14ac:dyDescent="0.4">
      <c r="A319" s="42">
        <v>303</v>
      </c>
      <c r="B319" s="155">
        <v>11</v>
      </c>
      <c r="C319" s="182"/>
      <c r="E319" s="13"/>
      <c r="F319" s="14"/>
      <c r="G319" s="11"/>
      <c r="H319" s="11"/>
      <c r="I319" s="11"/>
      <c r="J319" s="11"/>
      <c r="K319" s="14"/>
      <c r="L319" s="14"/>
      <c r="M319" s="14"/>
      <c r="N319" s="14"/>
      <c r="O319" s="14"/>
      <c r="P319" s="14"/>
      <c r="Q319" s="11"/>
      <c r="R319" s="14"/>
    </row>
    <row r="320" spans="1:18" ht="18.75" customHeight="1" x14ac:dyDescent="0.35">
      <c r="A320" s="42">
        <v>304</v>
      </c>
      <c r="B320" s="155">
        <v>11</v>
      </c>
      <c r="C320" s="182"/>
    </row>
    <row r="321" spans="1:3" ht="18.75" customHeight="1" x14ac:dyDescent="0.35">
      <c r="A321" s="42">
        <v>305</v>
      </c>
      <c r="B321" s="155">
        <v>11</v>
      </c>
      <c r="C321" s="182"/>
    </row>
    <row r="322" spans="1:3" ht="18.75" customHeight="1" x14ac:dyDescent="0.35">
      <c r="A322" s="42">
        <v>306</v>
      </c>
      <c r="B322" s="155">
        <v>11</v>
      </c>
      <c r="C322" s="182"/>
    </row>
    <row r="323" spans="1:3" ht="18.75" customHeight="1" x14ac:dyDescent="0.35">
      <c r="A323" s="42">
        <v>307</v>
      </c>
      <c r="B323" s="155">
        <v>11</v>
      </c>
      <c r="C323" s="182"/>
    </row>
    <row r="324" spans="1:3" ht="18.75" customHeight="1" x14ac:dyDescent="0.35">
      <c r="A324" s="42">
        <v>308</v>
      </c>
      <c r="B324" s="155">
        <v>11</v>
      </c>
      <c r="C324" s="182"/>
    </row>
    <row r="325" spans="1:3" ht="18.75" customHeight="1" x14ac:dyDescent="0.35">
      <c r="A325" s="43">
        <v>309</v>
      </c>
      <c r="B325" s="155">
        <v>12</v>
      </c>
      <c r="C325" s="182"/>
    </row>
    <row r="326" spans="1:3" ht="18.75" customHeight="1" x14ac:dyDescent="0.35">
      <c r="A326" s="42">
        <v>310</v>
      </c>
      <c r="B326" s="155">
        <v>12</v>
      </c>
      <c r="C326" s="182"/>
    </row>
    <row r="327" spans="1:3" ht="18.75" customHeight="1" x14ac:dyDescent="0.35">
      <c r="A327" s="42">
        <v>311</v>
      </c>
      <c r="B327" s="155">
        <v>12</v>
      </c>
      <c r="C327" s="182"/>
    </row>
    <row r="328" spans="1:3" ht="18.75" customHeight="1" x14ac:dyDescent="0.35">
      <c r="A328" s="42">
        <v>312</v>
      </c>
      <c r="B328" s="155">
        <v>12</v>
      </c>
      <c r="C328" s="182"/>
    </row>
    <row r="329" spans="1:3" ht="18.75" customHeight="1" x14ac:dyDescent="0.35">
      <c r="A329" s="42">
        <v>313</v>
      </c>
      <c r="B329" s="155">
        <v>12</v>
      </c>
      <c r="C329" s="182"/>
    </row>
    <row r="330" spans="1:3" ht="18.75" customHeight="1" x14ac:dyDescent="0.35">
      <c r="A330" s="42">
        <v>314</v>
      </c>
      <c r="B330" s="155">
        <v>12</v>
      </c>
      <c r="C330" s="182"/>
    </row>
    <row r="331" spans="1:3" ht="18.75" customHeight="1" x14ac:dyDescent="0.35">
      <c r="A331" s="42">
        <v>315</v>
      </c>
      <c r="B331" s="155">
        <v>12</v>
      </c>
      <c r="C331" s="182"/>
    </row>
    <row r="332" spans="1:3" ht="18.75" customHeight="1" x14ac:dyDescent="0.35">
      <c r="A332" s="42">
        <v>316</v>
      </c>
      <c r="B332" s="155">
        <v>12</v>
      </c>
      <c r="C332" s="182"/>
    </row>
    <row r="333" spans="1:3" ht="18.75" customHeight="1" x14ac:dyDescent="0.35">
      <c r="A333" s="42">
        <v>317</v>
      </c>
      <c r="B333" s="155">
        <v>12</v>
      </c>
      <c r="C333" s="182"/>
    </row>
    <row r="334" spans="1:3" ht="18.75" customHeight="1" x14ac:dyDescent="0.35">
      <c r="A334" s="42">
        <v>318</v>
      </c>
      <c r="B334" s="155">
        <v>12</v>
      </c>
      <c r="C334" s="182"/>
    </row>
    <row r="335" spans="1:3" ht="18.75" customHeight="1" x14ac:dyDescent="0.35">
      <c r="A335" s="42">
        <v>319</v>
      </c>
      <c r="B335" s="155">
        <v>12</v>
      </c>
      <c r="C335" s="182"/>
    </row>
    <row r="336" spans="1:3" ht="18.75" customHeight="1" x14ac:dyDescent="0.35">
      <c r="A336" s="42">
        <v>320</v>
      </c>
      <c r="B336" s="155">
        <v>12</v>
      </c>
      <c r="C336" s="182"/>
    </row>
    <row r="337" spans="1:3" ht="18.75" customHeight="1" x14ac:dyDescent="0.35">
      <c r="A337" s="42">
        <v>321</v>
      </c>
      <c r="B337" s="155">
        <v>12</v>
      </c>
      <c r="C337" s="182"/>
    </row>
    <row r="338" spans="1:3" ht="18.75" customHeight="1" x14ac:dyDescent="0.35">
      <c r="A338" s="42">
        <v>322</v>
      </c>
      <c r="B338" s="155">
        <v>12</v>
      </c>
      <c r="C338" s="182"/>
    </row>
    <row r="339" spans="1:3" ht="18.75" customHeight="1" x14ac:dyDescent="0.35">
      <c r="A339" s="42">
        <v>323</v>
      </c>
      <c r="B339" s="155">
        <v>12</v>
      </c>
      <c r="C339" s="182"/>
    </row>
    <row r="340" spans="1:3" ht="18.75" customHeight="1" x14ac:dyDescent="0.35">
      <c r="A340" s="42">
        <v>324</v>
      </c>
      <c r="B340" s="155">
        <v>12</v>
      </c>
      <c r="C340" s="182"/>
    </row>
    <row r="341" spans="1:3" ht="18.75" customHeight="1" x14ac:dyDescent="0.35">
      <c r="A341" s="42">
        <v>325</v>
      </c>
      <c r="B341" s="155">
        <v>12</v>
      </c>
      <c r="C341" s="182"/>
    </row>
    <row r="342" spans="1:3" ht="18.75" customHeight="1" x14ac:dyDescent="0.35">
      <c r="A342" s="42">
        <v>326</v>
      </c>
      <c r="B342" s="155">
        <v>12</v>
      </c>
      <c r="C342" s="182"/>
    </row>
    <row r="343" spans="1:3" ht="18.75" customHeight="1" x14ac:dyDescent="0.35">
      <c r="A343" s="42">
        <v>327</v>
      </c>
      <c r="B343" s="155">
        <v>12</v>
      </c>
      <c r="C343" s="182"/>
    </row>
    <row r="344" spans="1:3" ht="18.75" customHeight="1" x14ac:dyDescent="0.35">
      <c r="A344" s="42">
        <v>328</v>
      </c>
      <c r="B344" s="155">
        <v>12</v>
      </c>
      <c r="C344" s="182"/>
    </row>
    <row r="345" spans="1:3" ht="18.75" customHeight="1" x14ac:dyDescent="0.35">
      <c r="A345" s="42">
        <v>329</v>
      </c>
      <c r="B345" s="155">
        <v>12</v>
      </c>
      <c r="C345" s="182"/>
    </row>
    <row r="346" spans="1:3" ht="18.75" customHeight="1" x14ac:dyDescent="0.35">
      <c r="A346" s="42">
        <v>330</v>
      </c>
      <c r="B346" s="155">
        <v>12</v>
      </c>
      <c r="C346" s="182"/>
    </row>
    <row r="347" spans="1:3" ht="18.75" customHeight="1" x14ac:dyDescent="0.35">
      <c r="A347" s="42">
        <v>331</v>
      </c>
      <c r="B347" s="155">
        <v>12</v>
      </c>
      <c r="C347" s="182"/>
    </row>
    <row r="348" spans="1:3" ht="18.75" customHeight="1" x14ac:dyDescent="0.35">
      <c r="A348" s="42">
        <v>332</v>
      </c>
      <c r="B348" s="155">
        <v>12</v>
      </c>
      <c r="C348" s="182"/>
    </row>
    <row r="349" spans="1:3" ht="18.75" customHeight="1" x14ac:dyDescent="0.35">
      <c r="A349" s="42">
        <v>333</v>
      </c>
      <c r="B349" s="155">
        <v>12</v>
      </c>
      <c r="C349" s="182"/>
    </row>
    <row r="350" spans="1:3" ht="18.75" customHeight="1" x14ac:dyDescent="0.35">
      <c r="A350" s="42">
        <v>334</v>
      </c>
      <c r="B350" s="155">
        <v>12</v>
      </c>
      <c r="C350" s="182"/>
    </row>
    <row r="351" spans="1:3" ht="18.75" customHeight="1" x14ac:dyDescent="0.35">
      <c r="A351" s="42">
        <v>335</v>
      </c>
      <c r="B351" s="155">
        <v>12</v>
      </c>
      <c r="C351" s="182"/>
    </row>
    <row r="352" spans="1:3" ht="18.75" customHeight="1" x14ac:dyDescent="0.35">
      <c r="A352" s="42">
        <v>336</v>
      </c>
      <c r="B352" s="155">
        <v>12</v>
      </c>
      <c r="C352" s="182"/>
    </row>
    <row r="353" spans="1:3" ht="18.75" customHeight="1" x14ac:dyDescent="0.35">
      <c r="A353" s="43">
        <v>337</v>
      </c>
      <c r="B353" s="155">
        <v>13</v>
      </c>
      <c r="C353" s="182"/>
    </row>
    <row r="354" spans="1:3" ht="18.75" customHeight="1" x14ac:dyDescent="0.35">
      <c r="A354" s="42">
        <v>338</v>
      </c>
      <c r="B354" s="155">
        <v>13</v>
      </c>
      <c r="C354" s="182"/>
    </row>
    <row r="355" spans="1:3" ht="18.75" customHeight="1" x14ac:dyDescent="0.35">
      <c r="A355" s="42">
        <v>339</v>
      </c>
      <c r="B355" s="155">
        <v>13</v>
      </c>
      <c r="C355" s="182"/>
    </row>
    <row r="356" spans="1:3" ht="18.75" customHeight="1" x14ac:dyDescent="0.35">
      <c r="A356" s="42">
        <v>340</v>
      </c>
      <c r="B356" s="155">
        <v>13</v>
      </c>
      <c r="C356" s="182"/>
    </row>
    <row r="357" spans="1:3" ht="18.75" customHeight="1" x14ac:dyDescent="0.35">
      <c r="A357" s="42">
        <v>341</v>
      </c>
      <c r="B357" s="155">
        <v>13</v>
      </c>
      <c r="C357" s="182"/>
    </row>
    <row r="358" spans="1:3" ht="18.75" customHeight="1" x14ac:dyDescent="0.35">
      <c r="A358" s="42">
        <v>342</v>
      </c>
      <c r="B358" s="155">
        <v>13</v>
      </c>
      <c r="C358" s="182"/>
    </row>
    <row r="359" spans="1:3" ht="18.75" customHeight="1" x14ac:dyDescent="0.35">
      <c r="A359" s="42">
        <v>343</v>
      </c>
      <c r="B359" s="155">
        <v>13</v>
      </c>
      <c r="C359" s="182"/>
    </row>
    <row r="360" spans="1:3" ht="18.75" customHeight="1" x14ac:dyDescent="0.35">
      <c r="A360" s="42">
        <v>344</v>
      </c>
      <c r="B360" s="155">
        <v>13</v>
      </c>
      <c r="C360" s="182"/>
    </row>
    <row r="361" spans="1:3" ht="18.75" customHeight="1" x14ac:dyDescent="0.35">
      <c r="A361" s="42">
        <v>345</v>
      </c>
      <c r="B361" s="155">
        <v>13</v>
      </c>
      <c r="C361" s="182"/>
    </row>
    <row r="362" spans="1:3" ht="18.75" customHeight="1" x14ac:dyDescent="0.35">
      <c r="A362" s="42">
        <v>346</v>
      </c>
      <c r="B362" s="155">
        <v>13</v>
      </c>
      <c r="C362" s="182"/>
    </row>
    <row r="363" spans="1:3" ht="18.75" customHeight="1" x14ac:dyDescent="0.35">
      <c r="A363" s="42">
        <v>347</v>
      </c>
      <c r="B363" s="155">
        <v>13</v>
      </c>
      <c r="C363" s="182"/>
    </row>
    <row r="364" spans="1:3" ht="18.75" customHeight="1" x14ac:dyDescent="0.35">
      <c r="A364" s="42">
        <v>348</v>
      </c>
      <c r="B364" s="155">
        <v>13</v>
      </c>
      <c r="C364" s="182"/>
    </row>
    <row r="365" spans="1:3" ht="18.75" customHeight="1" x14ac:dyDescent="0.35">
      <c r="A365" s="42">
        <v>349</v>
      </c>
      <c r="B365" s="155">
        <v>13</v>
      </c>
      <c r="C365" s="182"/>
    </row>
    <row r="366" spans="1:3" ht="18.75" customHeight="1" x14ac:dyDescent="0.35">
      <c r="A366" s="42">
        <v>350</v>
      </c>
      <c r="B366" s="155">
        <v>13</v>
      </c>
      <c r="C366" s="182"/>
    </row>
    <row r="367" spans="1:3" ht="18.75" customHeight="1" x14ac:dyDescent="0.35">
      <c r="A367" s="42">
        <v>351</v>
      </c>
      <c r="B367" s="155">
        <v>13</v>
      </c>
      <c r="C367" s="182"/>
    </row>
    <row r="368" spans="1:3" ht="18.75" customHeight="1" x14ac:dyDescent="0.35">
      <c r="A368" s="42">
        <v>352</v>
      </c>
      <c r="B368" s="155">
        <v>13</v>
      </c>
      <c r="C368" s="182"/>
    </row>
    <row r="369" spans="1:3" ht="18.75" customHeight="1" x14ac:dyDescent="0.35">
      <c r="A369" s="42">
        <v>353</v>
      </c>
      <c r="B369" s="155">
        <v>13</v>
      </c>
      <c r="C369" s="182"/>
    </row>
    <row r="370" spans="1:3" ht="18.75" customHeight="1" x14ac:dyDescent="0.35">
      <c r="A370" s="42">
        <v>354</v>
      </c>
      <c r="B370" s="155">
        <v>13</v>
      </c>
      <c r="C370" s="182"/>
    </row>
    <row r="371" spans="1:3" ht="18.75" customHeight="1" x14ac:dyDescent="0.35">
      <c r="A371" s="42">
        <v>355</v>
      </c>
      <c r="B371" s="155">
        <v>13</v>
      </c>
      <c r="C371" s="182"/>
    </row>
    <row r="372" spans="1:3" ht="18.75" customHeight="1" x14ac:dyDescent="0.35">
      <c r="A372" s="42">
        <v>356</v>
      </c>
      <c r="B372" s="155">
        <v>13</v>
      </c>
      <c r="C372" s="182"/>
    </row>
    <row r="373" spans="1:3" ht="18.75" customHeight="1" x14ac:dyDescent="0.35">
      <c r="A373" s="42">
        <v>357</v>
      </c>
      <c r="B373" s="155">
        <v>13</v>
      </c>
      <c r="C373" s="182"/>
    </row>
    <row r="374" spans="1:3" ht="18.75" customHeight="1" x14ac:dyDescent="0.35">
      <c r="A374" s="42">
        <v>358</v>
      </c>
      <c r="B374" s="155">
        <v>13</v>
      </c>
      <c r="C374" s="182"/>
    </row>
    <row r="375" spans="1:3" ht="18.75" customHeight="1" x14ac:dyDescent="0.35">
      <c r="A375" s="42">
        <v>359</v>
      </c>
      <c r="B375" s="155">
        <v>13</v>
      </c>
      <c r="C375" s="182"/>
    </row>
    <row r="376" spans="1:3" ht="18.75" customHeight="1" x14ac:dyDescent="0.35">
      <c r="A376" s="42">
        <v>360</v>
      </c>
      <c r="B376" s="155">
        <v>13</v>
      </c>
      <c r="C376" s="182"/>
    </row>
    <row r="377" spans="1:3" ht="18.75" customHeight="1" x14ac:dyDescent="0.35">
      <c r="A377" s="42">
        <v>361</v>
      </c>
      <c r="B377" s="155">
        <v>13</v>
      </c>
      <c r="C377" s="182"/>
    </row>
    <row r="378" spans="1:3" ht="18.75" customHeight="1" x14ac:dyDescent="0.35">
      <c r="A378" s="42">
        <v>362</v>
      </c>
      <c r="B378" s="155">
        <v>13</v>
      </c>
      <c r="C378" s="182"/>
    </row>
    <row r="379" spans="1:3" ht="18.75" customHeight="1" x14ac:dyDescent="0.35">
      <c r="A379" s="42">
        <v>363</v>
      </c>
      <c r="B379" s="155">
        <v>13</v>
      </c>
      <c r="C379" s="182"/>
    </row>
    <row r="380" spans="1:3" ht="18.75" customHeight="1" x14ac:dyDescent="0.35">
      <c r="A380" s="42">
        <v>364</v>
      </c>
      <c r="B380" s="155">
        <v>13</v>
      </c>
      <c r="C380" s="182"/>
    </row>
    <row r="381" spans="1:3" ht="18.75" customHeight="1" x14ac:dyDescent="0.35">
      <c r="A381" s="43">
        <v>365</v>
      </c>
      <c r="B381" s="155">
        <v>14</v>
      </c>
      <c r="C381" s="182"/>
    </row>
    <row r="382" spans="1:3" ht="18.75" customHeight="1" x14ac:dyDescent="0.35">
      <c r="A382" s="42">
        <v>366</v>
      </c>
      <c r="B382" s="155">
        <v>14</v>
      </c>
      <c r="C382" s="182"/>
    </row>
    <row r="383" spans="1:3" ht="18.75" customHeight="1" x14ac:dyDescent="0.35">
      <c r="A383" s="42">
        <v>367</v>
      </c>
      <c r="B383" s="155">
        <v>14</v>
      </c>
      <c r="C383" s="182"/>
    </row>
    <row r="384" spans="1:3" ht="18.75" customHeight="1" x14ac:dyDescent="0.35">
      <c r="A384" s="42">
        <v>368</v>
      </c>
      <c r="B384" s="155">
        <v>14</v>
      </c>
      <c r="C384" s="182"/>
    </row>
    <row r="385" spans="1:3" ht="18.75" customHeight="1" x14ac:dyDescent="0.35">
      <c r="A385" s="42">
        <v>369</v>
      </c>
      <c r="B385" s="155">
        <v>14</v>
      </c>
      <c r="C385" s="182"/>
    </row>
    <row r="386" spans="1:3" ht="18.75" customHeight="1" x14ac:dyDescent="0.35">
      <c r="A386" s="42">
        <v>370</v>
      </c>
      <c r="B386" s="155">
        <v>14</v>
      </c>
      <c r="C386" s="182"/>
    </row>
    <row r="387" spans="1:3" ht="18.75" customHeight="1" x14ac:dyDescent="0.35">
      <c r="A387" s="42">
        <v>371</v>
      </c>
      <c r="B387" s="155">
        <v>14</v>
      </c>
      <c r="C387" s="182"/>
    </row>
    <row r="388" spans="1:3" ht="18.75" customHeight="1" x14ac:dyDescent="0.35">
      <c r="A388" s="42">
        <v>372</v>
      </c>
      <c r="B388" s="155">
        <v>14</v>
      </c>
      <c r="C388" s="182"/>
    </row>
    <row r="389" spans="1:3" ht="18.75" customHeight="1" x14ac:dyDescent="0.35">
      <c r="A389" s="42">
        <v>373</v>
      </c>
      <c r="B389" s="155">
        <v>14</v>
      </c>
      <c r="C389" s="182"/>
    </row>
    <row r="390" spans="1:3" ht="18.75" customHeight="1" x14ac:dyDescent="0.35">
      <c r="A390" s="42">
        <v>374</v>
      </c>
      <c r="B390" s="155">
        <v>14</v>
      </c>
      <c r="C390" s="182"/>
    </row>
    <row r="391" spans="1:3" ht="18.75" customHeight="1" x14ac:dyDescent="0.35">
      <c r="A391" s="42">
        <v>375</v>
      </c>
      <c r="B391" s="155">
        <v>14</v>
      </c>
      <c r="C391" s="182"/>
    </row>
    <row r="392" spans="1:3" ht="18.75" customHeight="1" x14ac:dyDescent="0.35">
      <c r="A392" s="42">
        <v>376</v>
      </c>
      <c r="B392" s="155">
        <v>14</v>
      </c>
      <c r="C392" s="182"/>
    </row>
    <row r="393" spans="1:3" ht="18.75" customHeight="1" x14ac:dyDescent="0.35">
      <c r="A393" s="42">
        <v>377</v>
      </c>
      <c r="B393" s="155">
        <v>14</v>
      </c>
      <c r="C393" s="182"/>
    </row>
    <row r="394" spans="1:3" ht="18.75" customHeight="1" x14ac:dyDescent="0.35">
      <c r="A394" s="42">
        <v>378</v>
      </c>
      <c r="B394" s="155">
        <v>14</v>
      </c>
      <c r="C394" s="182"/>
    </row>
    <row r="395" spans="1:3" ht="18.75" customHeight="1" x14ac:dyDescent="0.35">
      <c r="A395" s="42">
        <v>379</v>
      </c>
      <c r="B395" s="155">
        <v>14</v>
      </c>
      <c r="C395" s="182"/>
    </row>
    <row r="396" spans="1:3" ht="18.75" customHeight="1" x14ac:dyDescent="0.35">
      <c r="A396" s="42">
        <v>380</v>
      </c>
      <c r="B396" s="155">
        <v>14</v>
      </c>
      <c r="C396" s="182"/>
    </row>
    <row r="397" spans="1:3" ht="18.75" customHeight="1" x14ac:dyDescent="0.35">
      <c r="A397" s="42">
        <v>381</v>
      </c>
      <c r="B397" s="155">
        <v>14</v>
      </c>
      <c r="C397" s="182"/>
    </row>
    <row r="398" spans="1:3" ht="18.75" customHeight="1" x14ac:dyDescent="0.35">
      <c r="A398" s="42">
        <v>382</v>
      </c>
      <c r="B398" s="155">
        <v>14</v>
      </c>
      <c r="C398" s="182"/>
    </row>
    <row r="399" spans="1:3" ht="18.75" customHeight="1" x14ac:dyDescent="0.35">
      <c r="A399" s="42">
        <v>383</v>
      </c>
      <c r="B399" s="155">
        <v>14</v>
      </c>
      <c r="C399" s="182"/>
    </row>
    <row r="400" spans="1:3" ht="18.75" customHeight="1" x14ac:dyDescent="0.35">
      <c r="A400" s="42">
        <v>384</v>
      </c>
      <c r="B400" s="155">
        <v>14</v>
      </c>
      <c r="C400" s="182"/>
    </row>
    <row r="401" spans="1:3" ht="18.75" customHeight="1" x14ac:dyDescent="0.35">
      <c r="A401" s="42">
        <v>385</v>
      </c>
      <c r="B401" s="155">
        <v>14</v>
      </c>
      <c r="C401" s="182"/>
    </row>
    <row r="402" spans="1:3" ht="18.75" customHeight="1" x14ac:dyDescent="0.35">
      <c r="A402" s="42">
        <v>386</v>
      </c>
      <c r="B402" s="155">
        <v>14</v>
      </c>
      <c r="C402" s="182"/>
    </row>
    <row r="403" spans="1:3" ht="18.75" customHeight="1" x14ac:dyDescent="0.35">
      <c r="A403" s="42">
        <v>387</v>
      </c>
      <c r="B403" s="155">
        <v>14</v>
      </c>
      <c r="C403" s="182"/>
    </row>
    <row r="404" spans="1:3" ht="18.75" customHeight="1" x14ac:dyDescent="0.35">
      <c r="A404" s="42">
        <v>388</v>
      </c>
      <c r="B404" s="155">
        <v>14</v>
      </c>
      <c r="C404" s="182"/>
    </row>
    <row r="405" spans="1:3" ht="18.75" customHeight="1" x14ac:dyDescent="0.35">
      <c r="A405" s="42">
        <v>389</v>
      </c>
      <c r="B405" s="155">
        <v>14</v>
      </c>
      <c r="C405" s="182"/>
    </row>
    <row r="406" spans="1:3" ht="18.75" customHeight="1" x14ac:dyDescent="0.35">
      <c r="A406" s="42">
        <v>390</v>
      </c>
      <c r="B406" s="155">
        <v>14</v>
      </c>
      <c r="C406" s="182"/>
    </row>
    <row r="407" spans="1:3" ht="18.75" customHeight="1" x14ac:dyDescent="0.35">
      <c r="A407" s="42">
        <v>391</v>
      </c>
      <c r="B407" s="155">
        <v>14</v>
      </c>
      <c r="C407" s="182"/>
    </row>
    <row r="408" spans="1:3" ht="18.75" customHeight="1" x14ac:dyDescent="0.35">
      <c r="A408" s="42">
        <v>392</v>
      </c>
      <c r="B408" s="155">
        <v>14</v>
      </c>
      <c r="C408" s="182"/>
    </row>
    <row r="409" spans="1:3" ht="18.75" customHeight="1" x14ac:dyDescent="0.35">
      <c r="A409" s="43">
        <v>393</v>
      </c>
      <c r="B409" s="155">
        <v>15</v>
      </c>
      <c r="C409" s="182"/>
    </row>
    <row r="410" spans="1:3" ht="18.75" customHeight="1" x14ac:dyDescent="0.35">
      <c r="A410" s="42">
        <v>394</v>
      </c>
      <c r="B410" s="155">
        <v>15</v>
      </c>
      <c r="C410" s="182"/>
    </row>
    <row r="411" spans="1:3" ht="18.75" customHeight="1" x14ac:dyDescent="0.35">
      <c r="A411" s="42">
        <v>395</v>
      </c>
      <c r="B411" s="155">
        <v>15</v>
      </c>
      <c r="C411" s="182"/>
    </row>
    <row r="412" spans="1:3" ht="18.75" customHeight="1" x14ac:dyDescent="0.35">
      <c r="A412" s="42">
        <v>396</v>
      </c>
      <c r="B412" s="155">
        <v>15</v>
      </c>
      <c r="C412" s="182"/>
    </row>
    <row r="413" spans="1:3" ht="18.75" customHeight="1" x14ac:dyDescent="0.35">
      <c r="A413" s="42">
        <v>397</v>
      </c>
      <c r="B413" s="155">
        <v>15</v>
      </c>
      <c r="C413" s="182"/>
    </row>
    <row r="414" spans="1:3" ht="18.75" customHeight="1" x14ac:dyDescent="0.35">
      <c r="A414" s="42">
        <v>398</v>
      </c>
      <c r="B414" s="155">
        <v>15</v>
      </c>
      <c r="C414" s="182"/>
    </row>
    <row r="415" spans="1:3" ht="18.75" customHeight="1" x14ac:dyDescent="0.35">
      <c r="A415" s="42">
        <v>399</v>
      </c>
      <c r="B415" s="155">
        <v>15</v>
      </c>
      <c r="C415" s="182"/>
    </row>
    <row r="416" spans="1:3" ht="18.75" customHeight="1" x14ac:dyDescent="0.35">
      <c r="A416" s="42">
        <v>400</v>
      </c>
      <c r="B416" s="155">
        <v>15</v>
      </c>
      <c r="C416" s="182"/>
    </row>
    <row r="417" spans="1:3" ht="18.75" customHeight="1" x14ac:dyDescent="0.35">
      <c r="A417" s="42">
        <v>401</v>
      </c>
      <c r="B417" s="155">
        <v>15</v>
      </c>
      <c r="C417" s="182"/>
    </row>
    <row r="418" spans="1:3" ht="18.75" customHeight="1" x14ac:dyDescent="0.35">
      <c r="A418" s="42">
        <v>402</v>
      </c>
      <c r="B418" s="155">
        <v>15</v>
      </c>
      <c r="C418" s="182"/>
    </row>
    <row r="419" spans="1:3" ht="18.75" customHeight="1" x14ac:dyDescent="0.35">
      <c r="A419" s="42">
        <v>403</v>
      </c>
      <c r="B419" s="155">
        <v>15</v>
      </c>
      <c r="C419" s="182"/>
    </row>
    <row r="420" spans="1:3" ht="18.75" customHeight="1" x14ac:dyDescent="0.35">
      <c r="A420" s="42">
        <v>404</v>
      </c>
      <c r="B420" s="155">
        <v>15</v>
      </c>
      <c r="C420" s="182"/>
    </row>
    <row r="421" spans="1:3" ht="18.75" customHeight="1" x14ac:dyDescent="0.35">
      <c r="A421" s="42">
        <v>405</v>
      </c>
      <c r="B421" s="155">
        <v>15</v>
      </c>
      <c r="C421" s="182"/>
    </row>
    <row r="422" spans="1:3" ht="18.75" customHeight="1" x14ac:dyDescent="0.35">
      <c r="A422" s="42">
        <v>406</v>
      </c>
      <c r="B422" s="155">
        <v>15</v>
      </c>
      <c r="C422" s="182"/>
    </row>
    <row r="423" spans="1:3" ht="18.75" customHeight="1" x14ac:dyDescent="0.35">
      <c r="A423" s="42">
        <v>407</v>
      </c>
      <c r="B423" s="155">
        <v>15</v>
      </c>
      <c r="C423" s="182"/>
    </row>
    <row r="424" spans="1:3" ht="18.75" customHeight="1" x14ac:dyDescent="0.35">
      <c r="A424" s="42">
        <v>408</v>
      </c>
      <c r="B424" s="155">
        <v>15</v>
      </c>
      <c r="C424" s="182"/>
    </row>
    <row r="425" spans="1:3" ht="18.75" customHeight="1" x14ac:dyDescent="0.35">
      <c r="A425" s="42">
        <v>409</v>
      </c>
      <c r="B425" s="155">
        <v>15</v>
      </c>
      <c r="C425" s="182"/>
    </row>
    <row r="426" spans="1:3" ht="18.75" customHeight="1" x14ac:dyDescent="0.35">
      <c r="A426" s="42">
        <v>410</v>
      </c>
      <c r="B426" s="155">
        <v>15</v>
      </c>
      <c r="C426" s="182"/>
    </row>
    <row r="427" spans="1:3" ht="18.75" customHeight="1" x14ac:dyDescent="0.35">
      <c r="A427" s="42">
        <v>411</v>
      </c>
      <c r="B427" s="155">
        <v>15</v>
      </c>
      <c r="C427" s="182"/>
    </row>
    <row r="428" spans="1:3" ht="18.75" customHeight="1" x14ac:dyDescent="0.35">
      <c r="A428" s="42">
        <v>412</v>
      </c>
      <c r="B428" s="155">
        <v>15</v>
      </c>
      <c r="C428" s="182"/>
    </row>
    <row r="429" spans="1:3" ht="18.75" customHeight="1" x14ac:dyDescent="0.35">
      <c r="A429" s="42">
        <v>413</v>
      </c>
      <c r="B429" s="155">
        <v>15</v>
      </c>
      <c r="C429" s="182"/>
    </row>
    <row r="430" spans="1:3" ht="18.75" customHeight="1" x14ac:dyDescent="0.35">
      <c r="A430" s="42">
        <v>414</v>
      </c>
      <c r="B430" s="155">
        <v>15</v>
      </c>
      <c r="C430" s="182"/>
    </row>
    <row r="431" spans="1:3" ht="18.75" customHeight="1" x14ac:dyDescent="0.35">
      <c r="A431" s="42">
        <v>415</v>
      </c>
      <c r="B431" s="155">
        <v>15</v>
      </c>
      <c r="C431" s="182"/>
    </row>
    <row r="432" spans="1:3" ht="18.75" customHeight="1" x14ac:dyDescent="0.35">
      <c r="A432" s="42">
        <v>416</v>
      </c>
      <c r="B432" s="155">
        <v>15</v>
      </c>
      <c r="C432" s="182"/>
    </row>
    <row r="433" spans="1:3" ht="18.75" customHeight="1" x14ac:dyDescent="0.35">
      <c r="A433" s="42">
        <v>417</v>
      </c>
      <c r="B433" s="155">
        <v>15</v>
      </c>
      <c r="C433" s="182"/>
    </row>
    <row r="434" spans="1:3" ht="18.75" customHeight="1" x14ac:dyDescent="0.35">
      <c r="A434" s="42">
        <v>418</v>
      </c>
      <c r="B434" s="155">
        <v>15</v>
      </c>
      <c r="C434" s="182"/>
    </row>
    <row r="435" spans="1:3" ht="18.75" customHeight="1" x14ac:dyDescent="0.35">
      <c r="A435" s="42">
        <v>419</v>
      </c>
      <c r="B435" s="155">
        <v>15</v>
      </c>
      <c r="C435" s="182"/>
    </row>
    <row r="436" spans="1:3" ht="18.75" customHeight="1" x14ac:dyDescent="0.35">
      <c r="A436" s="42">
        <v>420</v>
      </c>
      <c r="B436" s="155">
        <v>15</v>
      </c>
      <c r="C436" s="182"/>
    </row>
  </sheetData>
  <sheetProtection password="C161" sheet="1"/>
  <mergeCells count="170">
    <mergeCell ref="E153:F154"/>
    <mergeCell ref="G153:G154"/>
    <mergeCell ref="E121:R122"/>
    <mergeCell ref="H136:H137"/>
    <mergeCell ref="E134:R135"/>
    <mergeCell ref="K136:K137"/>
    <mergeCell ref="L153:N154"/>
    <mergeCell ref="L136:N137"/>
    <mergeCell ref="I85:J86"/>
    <mergeCell ref="K85:K86"/>
    <mergeCell ref="L102:N103"/>
    <mergeCell ref="H102:H103"/>
    <mergeCell ref="G85:G86"/>
    <mergeCell ref="H85:H86"/>
    <mergeCell ref="E102:F103"/>
    <mergeCell ref="G102:G103"/>
    <mergeCell ref="P119:R119"/>
    <mergeCell ref="O120:P120"/>
    <mergeCell ref="Q120:R120"/>
    <mergeCell ref="E117:R118"/>
    <mergeCell ref="O103:P103"/>
    <mergeCell ref="E119:F120"/>
    <mergeCell ref="G119:G120"/>
    <mergeCell ref="E104:R105"/>
    <mergeCell ref="P187:R187"/>
    <mergeCell ref="E172:R173"/>
    <mergeCell ref="E170:F171"/>
    <mergeCell ref="O188:P188"/>
    <mergeCell ref="O222:P222"/>
    <mergeCell ref="E223:R224"/>
    <mergeCell ref="G238:G239"/>
    <mergeCell ref="P238:R238"/>
    <mergeCell ref="L221:N222"/>
    <mergeCell ref="P221:R221"/>
    <mergeCell ref="E221:F222"/>
    <mergeCell ref="O239:P239"/>
    <mergeCell ref="Q239:R239"/>
    <mergeCell ref="E236:R237"/>
    <mergeCell ref="G221:G222"/>
    <mergeCell ref="K204:K205"/>
    <mergeCell ref="E206:R207"/>
    <mergeCell ref="E219:R220"/>
    <mergeCell ref="I238:J239"/>
    <mergeCell ref="O171:P171"/>
    <mergeCell ref="A3:R12"/>
    <mergeCell ref="A15:A16"/>
    <mergeCell ref="C15:C16"/>
    <mergeCell ref="E15:R16"/>
    <mergeCell ref="O18:P18"/>
    <mergeCell ref="P17:R17"/>
    <mergeCell ref="B15:B16"/>
    <mergeCell ref="H17:H18"/>
    <mergeCell ref="E138:R139"/>
    <mergeCell ref="I136:J137"/>
    <mergeCell ref="E136:F137"/>
    <mergeCell ref="G136:G137"/>
    <mergeCell ref="E32:R33"/>
    <mergeCell ref="L34:N35"/>
    <mergeCell ref="Q35:R35"/>
    <mergeCell ref="H119:H120"/>
    <mergeCell ref="I119:J120"/>
    <mergeCell ref="K119:K120"/>
    <mergeCell ref="L119:N120"/>
    <mergeCell ref="K102:K103"/>
    <mergeCell ref="E70:R71"/>
    <mergeCell ref="K34:K35"/>
    <mergeCell ref="I34:J35"/>
    <mergeCell ref="E17:F18"/>
    <mergeCell ref="E19:R20"/>
    <mergeCell ref="G17:G18"/>
    <mergeCell ref="H68:H69"/>
    <mergeCell ref="H34:H35"/>
    <mergeCell ref="L51:N52"/>
    <mergeCell ref="I68:J69"/>
    <mergeCell ref="K68:K69"/>
    <mergeCell ref="E36:R37"/>
    <mergeCell ref="H51:H52"/>
    <mergeCell ref="Q52:R52"/>
    <mergeCell ref="O35:P35"/>
    <mergeCell ref="E34:F35"/>
    <mergeCell ref="G34:G35"/>
    <mergeCell ref="E51:F52"/>
    <mergeCell ref="G51:G52"/>
    <mergeCell ref="E68:F69"/>
    <mergeCell ref="G68:G69"/>
    <mergeCell ref="E53:R54"/>
    <mergeCell ref="I51:J52"/>
    <mergeCell ref="E66:R67"/>
    <mergeCell ref="E257:R258"/>
    <mergeCell ref="H255:H256"/>
    <mergeCell ref="O256:P256"/>
    <mergeCell ref="G255:G256"/>
    <mergeCell ref="P255:R255"/>
    <mergeCell ref="I255:J256"/>
    <mergeCell ref="E253:R254"/>
    <mergeCell ref="G170:G171"/>
    <mergeCell ref="G187:G188"/>
    <mergeCell ref="E204:F205"/>
    <mergeCell ref="G204:G205"/>
    <mergeCell ref="P170:R170"/>
    <mergeCell ref="H170:H171"/>
    <mergeCell ref="I170:J171"/>
    <mergeCell ref="Q188:R188"/>
    <mergeCell ref="E189:R190"/>
    <mergeCell ref="E202:R203"/>
    <mergeCell ref="E240:R241"/>
    <mergeCell ref="H238:H239"/>
    <mergeCell ref="H221:H222"/>
    <mergeCell ref="Q171:R171"/>
    <mergeCell ref="L170:N171"/>
    <mergeCell ref="P204:R204"/>
    <mergeCell ref="H187:H188"/>
    <mergeCell ref="K255:K256"/>
    <mergeCell ref="L255:N256"/>
    <mergeCell ref="E238:F239"/>
    <mergeCell ref="Q222:R222"/>
    <mergeCell ref="K221:K222"/>
    <mergeCell ref="E255:F256"/>
    <mergeCell ref="Q256:R256"/>
    <mergeCell ref="K238:K239"/>
    <mergeCell ref="L238:N239"/>
    <mergeCell ref="I221:J222"/>
    <mergeCell ref="Q103:R103"/>
    <mergeCell ref="O205:P205"/>
    <mergeCell ref="Q205:R205"/>
    <mergeCell ref="L204:N205"/>
    <mergeCell ref="H204:H205"/>
    <mergeCell ref="I204:J205"/>
    <mergeCell ref="P136:R136"/>
    <mergeCell ref="O137:P137"/>
    <mergeCell ref="Q137:R137"/>
    <mergeCell ref="E151:R152"/>
    <mergeCell ref="H153:H154"/>
    <mergeCell ref="I153:J154"/>
    <mergeCell ref="O154:P154"/>
    <mergeCell ref="Q154:R154"/>
    <mergeCell ref="E155:R156"/>
    <mergeCell ref="P153:R153"/>
    <mergeCell ref="E168:R169"/>
    <mergeCell ref="K153:K154"/>
    <mergeCell ref="K187:K188"/>
    <mergeCell ref="L187:N188"/>
    <mergeCell ref="K170:K171"/>
    <mergeCell ref="E185:R186"/>
    <mergeCell ref="I187:J188"/>
    <mergeCell ref="E187:F188"/>
    <mergeCell ref="A1:R2"/>
    <mergeCell ref="P85:R85"/>
    <mergeCell ref="O86:P86"/>
    <mergeCell ref="E100:R101"/>
    <mergeCell ref="P102:R102"/>
    <mergeCell ref="E49:R50"/>
    <mergeCell ref="P51:R51"/>
    <mergeCell ref="O52:P52"/>
    <mergeCell ref="P34:R34"/>
    <mergeCell ref="K51:K52"/>
    <mergeCell ref="P68:R68"/>
    <mergeCell ref="O69:P69"/>
    <mergeCell ref="Q69:R69"/>
    <mergeCell ref="L68:N69"/>
    <mergeCell ref="E87:R88"/>
    <mergeCell ref="I102:J103"/>
    <mergeCell ref="L85:N86"/>
    <mergeCell ref="E85:F86"/>
    <mergeCell ref="E83:R84"/>
    <mergeCell ref="Q86:R86"/>
    <mergeCell ref="Q18:R18"/>
    <mergeCell ref="I17:J18"/>
    <mergeCell ref="K17:K18"/>
    <mergeCell ref="L17:N18"/>
  </mergeCells>
  <pageMargins left="0.25" right="0.24" top="1" bottom="1" header="0.5" footer="0.5"/>
  <pageSetup scale="64"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H1445"/>
  <sheetViews>
    <sheetView tabSelected="1" topLeftCell="P10" zoomScale="85" zoomScaleNormal="85" workbookViewId="0">
      <selection activeCell="V17" sqref="V17:V1444"/>
    </sheetView>
  </sheetViews>
  <sheetFormatPr defaultColWidth="8.84375" defaultRowHeight="16.95" customHeight="1" x14ac:dyDescent="0.35"/>
  <cols>
    <col min="1" max="1" width="6.07421875" style="45" customWidth="1"/>
    <col min="2" max="3" width="10.4609375" style="45" customWidth="1"/>
    <col min="4" max="13" width="10.07421875" style="45" customWidth="1"/>
    <col min="14" max="14" width="4.3046875" style="45" customWidth="1"/>
    <col min="15" max="15" width="4.69140625" style="45" customWidth="1"/>
    <col min="16" max="16" width="12.3046875" style="46" customWidth="1"/>
    <col min="17" max="17" width="10.69140625" style="67" customWidth="1"/>
    <col min="18" max="18" width="15.4609375" style="46" customWidth="1"/>
    <col min="19" max="19" width="12.4609375" style="46" customWidth="1"/>
    <col min="20" max="20" width="12.84375" style="46" customWidth="1"/>
    <col min="21" max="21" width="12.84375" style="47" customWidth="1"/>
    <col min="22" max="22" width="15.07421875" style="48" customWidth="1"/>
    <col min="23" max="24" width="13.4609375" style="45" customWidth="1"/>
    <col min="25" max="25" width="10.4609375" style="45" customWidth="1"/>
    <col min="26" max="27" width="8.84375" style="45" customWidth="1"/>
    <col min="28" max="28" width="8.69140625" style="45" customWidth="1"/>
    <col min="29" max="29" width="10.4609375" style="45" customWidth="1"/>
    <col min="30" max="16384" width="8.84375" style="45"/>
  </cols>
  <sheetData>
    <row r="1" spans="1:34" ht="33" customHeight="1" thickBot="1" x14ac:dyDescent="0.4">
      <c r="A1" s="421" t="s">
        <v>407</v>
      </c>
      <c r="B1" s="422"/>
      <c r="C1" s="422"/>
      <c r="D1" s="422"/>
      <c r="E1" s="422"/>
      <c r="F1" s="422"/>
      <c r="G1" s="422"/>
      <c r="H1" s="422"/>
      <c r="I1" s="422"/>
      <c r="J1" s="422"/>
      <c r="K1" s="422"/>
      <c r="L1" s="422"/>
      <c r="M1" s="423"/>
      <c r="P1" s="424" t="s">
        <v>371</v>
      </c>
      <c r="Q1" s="425"/>
      <c r="R1" s="425"/>
      <c r="S1" s="425"/>
      <c r="T1" s="425"/>
      <c r="U1" s="425"/>
      <c r="V1" s="425"/>
      <c r="W1" s="426"/>
    </row>
    <row r="2" spans="1:34" ht="24" customHeight="1" thickBot="1" x14ac:dyDescent="0.4">
      <c r="P2" s="427"/>
      <c r="Q2" s="428"/>
      <c r="R2" s="428"/>
      <c r="S2" s="428"/>
      <c r="T2" s="428"/>
      <c r="U2" s="428"/>
      <c r="V2" s="428"/>
      <c r="W2" s="429"/>
    </row>
    <row r="3" spans="1:34" ht="24.75" customHeight="1" x14ac:dyDescent="0.5">
      <c r="B3" s="375"/>
      <c r="C3" s="375"/>
      <c r="D3" s="377" t="s">
        <v>369</v>
      </c>
      <c r="E3" s="377"/>
      <c r="F3" s="377"/>
      <c r="G3" s="377"/>
      <c r="H3" s="377"/>
      <c r="I3" s="377"/>
      <c r="J3" s="377"/>
      <c r="K3" s="377"/>
      <c r="L3" s="377"/>
      <c r="M3" s="378"/>
      <c r="P3" s="202"/>
      <c r="Q3" s="202"/>
      <c r="R3" s="202"/>
    </row>
    <row r="4" spans="1:34" ht="30" customHeight="1" thickBot="1" x14ac:dyDescent="0.45">
      <c r="B4" s="376"/>
      <c r="C4" s="376"/>
      <c r="D4" s="379"/>
      <c r="E4" s="379"/>
      <c r="F4" s="379"/>
      <c r="G4" s="379"/>
      <c r="H4" s="379"/>
      <c r="I4" s="379"/>
      <c r="J4" s="379"/>
      <c r="K4" s="379"/>
      <c r="L4" s="379"/>
      <c r="M4" s="380"/>
      <c r="Y4" s="52"/>
      <c r="Z4" s="52"/>
      <c r="AA4" s="52"/>
      <c r="AB4" s="52"/>
      <c r="AC4" s="49"/>
    </row>
    <row r="5" spans="1:34" ht="20.25" customHeight="1" thickBot="1" x14ac:dyDescent="0.45">
      <c r="B5" s="391" t="s">
        <v>368</v>
      </c>
      <c r="C5" s="392"/>
      <c r="D5" s="392"/>
      <c r="E5" s="392"/>
      <c r="F5" s="204"/>
      <c r="P5" s="52" t="s">
        <v>135</v>
      </c>
      <c r="Q5" s="52" t="s">
        <v>108</v>
      </c>
      <c r="R5" s="52" t="s">
        <v>8</v>
      </c>
      <c r="S5" s="52" t="s">
        <v>109</v>
      </c>
      <c r="T5" s="52" t="s">
        <v>110</v>
      </c>
      <c r="U5" s="53" t="s">
        <v>116</v>
      </c>
      <c r="V5" s="53" t="s">
        <v>115</v>
      </c>
      <c r="W5" s="150" t="s">
        <v>358</v>
      </c>
      <c r="X5" s="150"/>
      <c r="Y5" s="216"/>
      <c r="Z5" s="367" t="s">
        <v>346</v>
      </c>
      <c r="AA5" s="368"/>
      <c r="AB5" s="368"/>
      <c r="AC5" s="368"/>
      <c r="AD5" s="369"/>
    </row>
    <row r="6" spans="1:34" ht="20.25" customHeight="1" thickBot="1" x14ac:dyDescent="0.45">
      <c r="B6" s="52"/>
      <c r="C6" s="52"/>
      <c r="D6" s="52"/>
      <c r="E6" s="52"/>
      <c r="F6" s="203"/>
      <c r="G6" s="201"/>
      <c r="P6" s="65">
        <v>1</v>
      </c>
      <c r="Q6" s="65" t="s">
        <v>9</v>
      </c>
      <c r="R6" s="54" t="s">
        <v>136</v>
      </c>
      <c r="S6" s="1">
        <f>IF(ISTEXT(B10),$F$5,IF(B10&gt;$F$5,$F$5,B10))</f>
        <v>0</v>
      </c>
      <c r="T6" s="56">
        <f>MEDIAN(S6:S7)</f>
        <v>0</v>
      </c>
      <c r="U6" s="56" t="e">
        <f>T6/$T$8</f>
        <v>#DIV/0!</v>
      </c>
      <c r="V6" s="53" t="str">
        <f>IF(T6&gt;0,IF(T6&lt;$AA$7, "INVALID OD", IF(T6&gt;$AA$8,"INVALID OD", "VALID OD")),"")</f>
        <v/>
      </c>
      <c r="W6" s="174"/>
      <c r="X6" s="174"/>
      <c r="Y6" s="217"/>
      <c r="Z6" s="207"/>
      <c r="AA6" s="145" t="s">
        <v>308</v>
      </c>
      <c r="AB6" s="106" t="s">
        <v>112</v>
      </c>
      <c r="AC6" s="205" t="s">
        <v>113</v>
      </c>
      <c r="AD6" s="146" t="s">
        <v>114</v>
      </c>
    </row>
    <row r="7" spans="1:34" ht="20.25" customHeight="1" x14ac:dyDescent="0.4">
      <c r="B7" s="102" t="s">
        <v>134</v>
      </c>
      <c r="P7" s="65">
        <v>1</v>
      </c>
      <c r="Q7" s="65" t="s">
        <v>10</v>
      </c>
      <c r="R7" s="54" t="s">
        <v>137</v>
      </c>
      <c r="S7" s="1">
        <f t="shared" ref="S7:S13" si="0">IF(ISTEXT(B11),$F$5,IF(B11&gt;$F$5,$F$5,B11))</f>
        <v>0</v>
      </c>
      <c r="T7" s="57"/>
      <c r="U7" s="57"/>
      <c r="V7" s="53" t="str">
        <f>IF(T6&gt;0,IF(U6&lt;$AA$9, "INVALID ODn", IF(U6&gt;$AA$10,"INVALID ODn", "VALID ODn")),"")</f>
        <v/>
      </c>
      <c r="W7" s="174"/>
      <c r="X7" s="174"/>
      <c r="Y7" s="218"/>
      <c r="Z7" s="370" t="s">
        <v>109</v>
      </c>
      <c r="AA7" s="211">
        <v>0</v>
      </c>
      <c r="AB7" s="212">
        <v>0.4</v>
      </c>
      <c r="AC7" s="212">
        <v>0.18</v>
      </c>
      <c r="AD7" s="213">
        <v>1</v>
      </c>
    </row>
    <row r="8" spans="1:34" ht="20.25" customHeight="1" thickBot="1" x14ac:dyDescent="0.45">
      <c r="P8" s="65">
        <v>1</v>
      </c>
      <c r="Q8" s="65" t="s">
        <v>11</v>
      </c>
      <c r="R8" s="74" t="s">
        <v>138</v>
      </c>
      <c r="S8" s="1">
        <f t="shared" si="0"/>
        <v>0</v>
      </c>
      <c r="T8" s="59">
        <f>MEDIAN(S8:S10)</f>
        <v>0</v>
      </c>
      <c r="U8" s="59" t="e">
        <f>T8/$T$8</f>
        <v>#DIV/0!</v>
      </c>
      <c r="V8" s="53" t="str">
        <f>IF(T8&gt;0, IF(T8&lt;$AB$7, "INVALID OD", IF(T8&gt;$AB$8,"INVALID OD", "VALID OD")), "")</f>
        <v/>
      </c>
      <c r="W8" s="174"/>
      <c r="X8" s="174"/>
      <c r="Y8" s="206"/>
      <c r="Z8" s="371"/>
      <c r="AA8" s="200">
        <v>0.1</v>
      </c>
      <c r="AB8" s="214">
        <v>0.995</v>
      </c>
      <c r="AC8" s="214">
        <v>0.47</v>
      </c>
      <c r="AD8" s="215">
        <v>2</v>
      </c>
      <c r="AE8" s="49"/>
      <c r="AF8" s="49"/>
    </row>
    <row r="9" spans="1:34" s="44" customFormat="1" ht="19.5" customHeight="1" thickBot="1" x14ac:dyDescent="0.45">
      <c r="A9" s="68"/>
      <c r="B9" s="418" t="s">
        <v>149</v>
      </c>
      <c r="C9" s="419"/>
      <c r="D9" s="419"/>
      <c r="E9" s="419"/>
      <c r="F9" s="419"/>
      <c r="G9" s="420"/>
      <c r="H9" s="415" t="s">
        <v>133</v>
      </c>
      <c r="I9" s="417"/>
      <c r="J9" s="415"/>
      <c r="K9" s="416"/>
      <c r="L9" s="416"/>
      <c r="M9" s="417"/>
      <c r="P9" s="65">
        <v>1</v>
      </c>
      <c r="Q9" s="65" t="s">
        <v>12</v>
      </c>
      <c r="R9" s="74" t="s">
        <v>139</v>
      </c>
      <c r="S9" s="1">
        <f t="shared" si="0"/>
        <v>0</v>
      </c>
      <c r="T9" s="60"/>
      <c r="U9" s="61"/>
      <c r="V9" s="53" t="str">
        <f>IF(T8&gt;0,IF(U8&lt;1, "INVALID ODn", IF(U8&gt;1,"INVALID ODn", "VALID ODn")),"")</f>
        <v/>
      </c>
      <c r="W9" s="174"/>
      <c r="X9" s="174"/>
      <c r="Y9" s="206"/>
      <c r="Z9" s="370" t="s">
        <v>116</v>
      </c>
      <c r="AA9" s="211">
        <v>0</v>
      </c>
      <c r="AB9" s="206">
        <v>1</v>
      </c>
      <c r="AC9" s="206">
        <v>0.32</v>
      </c>
      <c r="AD9" s="208">
        <v>1.5</v>
      </c>
      <c r="AE9" s="49"/>
      <c r="AF9" s="49"/>
    </row>
    <row r="10" spans="1:34" s="44" customFormat="1" ht="16.95" customHeight="1" thickBot="1" x14ac:dyDescent="0.45">
      <c r="A10" s="69"/>
      <c r="B10" s="185"/>
      <c r="C10" s="165"/>
      <c r="D10" s="165"/>
      <c r="E10" s="165"/>
      <c r="F10" s="165"/>
      <c r="G10" s="165"/>
      <c r="H10" s="165"/>
      <c r="I10" s="165"/>
      <c r="J10" s="165"/>
      <c r="K10" s="165"/>
      <c r="L10" s="165"/>
      <c r="M10" s="166"/>
      <c r="P10" s="65">
        <v>1</v>
      </c>
      <c r="Q10" s="65" t="s">
        <v>13</v>
      </c>
      <c r="R10" s="74" t="s">
        <v>140</v>
      </c>
      <c r="S10" s="1">
        <f t="shared" si="0"/>
        <v>0</v>
      </c>
      <c r="T10" s="60"/>
      <c r="U10" s="61"/>
      <c r="V10" s="53"/>
      <c r="W10" s="174"/>
      <c r="X10" s="174"/>
      <c r="Z10" s="371"/>
      <c r="AA10" s="200">
        <v>0.2</v>
      </c>
      <c r="AB10" s="209">
        <v>1</v>
      </c>
      <c r="AC10" s="209">
        <v>0.65</v>
      </c>
      <c r="AD10" s="210">
        <v>2.6</v>
      </c>
      <c r="AE10" s="49"/>
      <c r="AF10" s="49"/>
    </row>
    <row r="11" spans="1:34" s="44" customFormat="1" ht="16.95" customHeight="1" x14ac:dyDescent="0.4">
      <c r="A11" s="69"/>
      <c r="B11" s="169"/>
      <c r="C11" s="167"/>
      <c r="D11" s="167"/>
      <c r="E11" s="167"/>
      <c r="F11" s="167"/>
      <c r="G11" s="167"/>
      <c r="H11" s="167"/>
      <c r="I11" s="167"/>
      <c r="J11" s="167"/>
      <c r="K11" s="167"/>
      <c r="L11" s="167"/>
      <c r="M11" s="168"/>
      <c r="P11" s="65">
        <v>1</v>
      </c>
      <c r="Q11" s="65" t="s">
        <v>14</v>
      </c>
      <c r="R11" s="75" t="s">
        <v>141</v>
      </c>
      <c r="S11" s="1">
        <f t="shared" si="0"/>
        <v>0</v>
      </c>
      <c r="T11" s="62">
        <f>MEDIAN(S11:S13)</f>
        <v>0</v>
      </c>
      <c r="U11" s="62" t="e">
        <f>T11/$T$8</f>
        <v>#DIV/0!</v>
      </c>
      <c r="V11" s="53" t="str">
        <f>IF(T11&gt;0, IF(T11&lt;$AC$7, "INVALID OD", IF(T11&gt;$AC$8,"INVALID OD", "VALID OD")), "")</f>
        <v/>
      </c>
      <c r="W11" s="174"/>
      <c r="X11" s="174"/>
      <c r="AC11" s="49"/>
      <c r="AD11" s="49"/>
      <c r="AE11" s="49"/>
      <c r="AF11" s="49"/>
    </row>
    <row r="12" spans="1:34" s="44" customFormat="1" ht="16.95" customHeight="1" x14ac:dyDescent="0.4">
      <c r="A12" s="69"/>
      <c r="B12" s="169"/>
      <c r="C12" s="167"/>
      <c r="D12" s="167"/>
      <c r="E12" s="167"/>
      <c r="F12" s="167"/>
      <c r="G12" s="167"/>
      <c r="H12" s="167"/>
      <c r="I12" s="167"/>
      <c r="J12" s="167"/>
      <c r="K12" s="167"/>
      <c r="L12" s="167"/>
      <c r="M12" s="168"/>
      <c r="P12" s="65">
        <v>1</v>
      </c>
      <c r="Q12" s="65" t="s">
        <v>15</v>
      </c>
      <c r="R12" s="75" t="s">
        <v>142</v>
      </c>
      <c r="S12" s="1">
        <f t="shared" si="0"/>
        <v>0</v>
      </c>
      <c r="T12" s="60"/>
      <c r="U12" s="61"/>
      <c r="V12" s="53" t="str">
        <f>IF(T11&gt;0,IF(U11&lt;$AC$9, "INVALID ODn", IF(U11&gt;$AC$10,"INVALID ODn", "VALID ODn")),"")</f>
        <v/>
      </c>
      <c r="W12" s="175"/>
      <c r="X12" s="175"/>
      <c r="AC12" s="50"/>
      <c r="AD12" s="50"/>
      <c r="AE12" s="50"/>
      <c r="AF12" s="50"/>
    </row>
    <row r="13" spans="1:34" s="44" customFormat="1" ht="16.95" customHeight="1" x14ac:dyDescent="0.4">
      <c r="A13" s="69"/>
      <c r="B13" s="169"/>
      <c r="C13" s="167"/>
      <c r="D13" s="167"/>
      <c r="E13" s="167"/>
      <c r="F13" s="167"/>
      <c r="G13" s="167"/>
      <c r="H13" s="167"/>
      <c r="I13" s="167"/>
      <c r="J13" s="167"/>
      <c r="K13" s="167"/>
      <c r="L13" s="167"/>
      <c r="M13" s="168"/>
      <c r="P13" s="65">
        <v>1</v>
      </c>
      <c r="Q13" s="65" t="s">
        <v>16</v>
      </c>
      <c r="R13" s="75" t="s">
        <v>143</v>
      </c>
      <c r="S13" s="1">
        <f t="shared" si="0"/>
        <v>0</v>
      </c>
      <c r="T13" s="60"/>
      <c r="U13" s="61"/>
      <c r="V13" s="147"/>
      <c r="W13" s="176"/>
      <c r="X13" s="176"/>
      <c r="AC13" s="50"/>
      <c r="AD13" s="50"/>
      <c r="AE13" s="50"/>
      <c r="AF13" s="50"/>
    </row>
    <row r="14" spans="1:34" s="44" customFormat="1" ht="16.95" customHeight="1" x14ac:dyDescent="0.4">
      <c r="A14" s="69"/>
      <c r="B14" s="169"/>
      <c r="C14" s="167"/>
      <c r="D14" s="167"/>
      <c r="E14" s="167"/>
      <c r="F14" s="167"/>
      <c r="G14" s="167"/>
      <c r="H14" s="167"/>
      <c r="I14" s="167"/>
      <c r="J14" s="167"/>
      <c r="K14" s="167"/>
      <c r="L14" s="167"/>
      <c r="M14" s="168"/>
      <c r="P14" s="65">
        <v>1</v>
      </c>
      <c r="Q14" s="65" t="s">
        <v>17</v>
      </c>
      <c r="R14" s="76" t="s">
        <v>144</v>
      </c>
      <c r="S14" s="1">
        <f>IF(ISTEXT(C10),$F$5,IF(C10&gt;$F$5,$F$5,C10))</f>
        <v>0</v>
      </c>
      <c r="T14" s="64">
        <f>MEDIAN(S14:S16)</f>
        <v>0</v>
      </c>
      <c r="U14" s="64" t="e">
        <f>T14/$T$8</f>
        <v>#DIV/0!</v>
      </c>
      <c r="V14" s="53" t="str">
        <f>IF(T14&gt;0, IF(T14&lt;$AD$7, "INVALID OD", IF(T14&gt;$AD$8,"INVALID OD", "VALID OD")), "")</f>
        <v/>
      </c>
      <c r="W14" s="176"/>
      <c r="X14" s="176"/>
    </row>
    <row r="15" spans="1:34" ht="16.95" customHeight="1" x14ac:dyDescent="0.4">
      <c r="A15" s="69"/>
      <c r="B15" s="169"/>
      <c r="C15" s="167"/>
      <c r="D15" s="167"/>
      <c r="E15" s="167"/>
      <c r="F15" s="167"/>
      <c r="G15" s="167"/>
      <c r="H15" s="167"/>
      <c r="I15" s="167"/>
      <c r="J15" s="167"/>
      <c r="K15" s="167"/>
      <c r="L15" s="167"/>
      <c r="M15" s="168"/>
      <c r="P15" s="65">
        <v>1</v>
      </c>
      <c r="Q15" s="65" t="s">
        <v>18</v>
      </c>
      <c r="R15" s="76" t="s">
        <v>145</v>
      </c>
      <c r="S15" s="1">
        <f t="shared" ref="S15:S21" si="1">IF(ISTEXT(C11),$F$5,IF(C11&gt;$F$5,$F$5,C11))</f>
        <v>0</v>
      </c>
      <c r="T15" s="60"/>
      <c r="U15" s="61"/>
      <c r="V15" s="53" t="str">
        <f>IF(T14&gt;0,IF(U14&lt;$AD$9, "INVALID ODn", IF(U14&gt;$AD$10,"INVALID ODn", "VALID ODn")),"")</f>
        <v/>
      </c>
      <c r="W15" s="176"/>
      <c r="X15" s="176"/>
      <c r="Y15" s="44"/>
    </row>
    <row r="16" spans="1:34" ht="16.95" customHeight="1" x14ac:dyDescent="0.4">
      <c r="A16" s="69"/>
      <c r="B16" s="169"/>
      <c r="C16" s="167"/>
      <c r="D16" s="167"/>
      <c r="E16" s="167"/>
      <c r="F16" s="167"/>
      <c r="G16" s="167"/>
      <c r="H16" s="167"/>
      <c r="I16" s="167"/>
      <c r="J16" s="167"/>
      <c r="K16" s="167"/>
      <c r="L16" s="167"/>
      <c r="M16" s="168"/>
      <c r="P16" s="65">
        <v>1</v>
      </c>
      <c r="Q16" s="65" t="s">
        <v>19</v>
      </c>
      <c r="R16" s="76" t="s">
        <v>146</v>
      </c>
      <c r="S16" s="1">
        <f t="shared" si="1"/>
        <v>0</v>
      </c>
      <c r="T16" s="60"/>
      <c r="U16" s="61"/>
      <c r="V16" s="53"/>
      <c r="W16" s="176"/>
      <c r="X16" s="176"/>
      <c r="Y16" s="44"/>
      <c r="AH16" s="45" t="s">
        <v>106</v>
      </c>
    </row>
    <row r="17" spans="1:28" s="51" customFormat="1" ht="16.95" customHeight="1" thickBot="1" x14ac:dyDescent="0.45">
      <c r="A17" s="69"/>
      <c r="B17" s="170"/>
      <c r="C17" s="171"/>
      <c r="D17" s="171"/>
      <c r="E17" s="171"/>
      <c r="F17" s="171"/>
      <c r="G17" s="171"/>
      <c r="H17" s="171"/>
      <c r="I17" s="171"/>
      <c r="J17" s="171"/>
      <c r="K17" s="171"/>
      <c r="L17" s="171"/>
      <c r="M17" s="172"/>
      <c r="P17" s="65">
        <v>1</v>
      </c>
      <c r="Q17" s="65" t="s">
        <v>20</v>
      </c>
      <c r="R17" s="90">
        <f>'Confirm PMs'!C17</f>
        <v>0</v>
      </c>
      <c r="S17" s="1">
        <f t="shared" si="1"/>
        <v>0</v>
      </c>
      <c r="T17" s="91">
        <f>MEDIAN(S17:S19)</f>
        <v>0</v>
      </c>
      <c r="U17" s="92" t="e">
        <f>T17/$T$8</f>
        <v>#DIV/0!</v>
      </c>
      <c r="V17" s="92" t="e">
        <f>IF(U17&gt;1.5,"LT","RECENT")</f>
        <v>#DIV/0!</v>
      </c>
      <c r="W17" s="176"/>
      <c r="X17" s="176"/>
      <c r="Y17" s="44"/>
    </row>
    <row r="18" spans="1:28" ht="16.95" customHeight="1" x14ac:dyDescent="0.4">
      <c r="B18" s="173" t="s">
        <v>359</v>
      </c>
      <c r="C18" s="174"/>
      <c r="D18" s="174"/>
      <c r="E18" s="174"/>
      <c r="F18" s="174"/>
      <c r="G18" s="174"/>
      <c r="H18" s="174"/>
      <c r="I18" s="174"/>
      <c r="J18" s="174"/>
      <c r="K18" s="174"/>
      <c r="L18" s="174"/>
      <c r="M18" s="174"/>
      <c r="P18" s="65">
        <v>1</v>
      </c>
      <c r="Q18" s="65" t="s">
        <v>21</v>
      </c>
      <c r="R18" s="90"/>
      <c r="S18" s="1">
        <f t="shared" si="1"/>
        <v>0</v>
      </c>
      <c r="T18" s="81"/>
      <c r="U18" s="92"/>
      <c r="V18" s="92"/>
      <c r="W18" s="176"/>
      <c r="X18" s="176"/>
      <c r="Y18" s="44"/>
    </row>
    <row r="19" spans="1:28" ht="16.95" customHeight="1" thickBot="1" x14ac:dyDescent="0.4">
      <c r="B19" s="174"/>
      <c r="C19" s="174"/>
      <c r="D19" s="174"/>
      <c r="E19" s="174"/>
      <c r="F19" s="174"/>
      <c r="G19" s="174"/>
      <c r="H19" s="174"/>
      <c r="I19" s="174"/>
      <c r="J19" s="174"/>
      <c r="K19" s="174"/>
      <c r="L19" s="174"/>
      <c r="M19" s="174"/>
      <c r="P19" s="65">
        <v>1</v>
      </c>
      <c r="Q19" s="65" t="s">
        <v>22</v>
      </c>
      <c r="R19" s="90"/>
      <c r="S19" s="1">
        <f t="shared" si="1"/>
        <v>0</v>
      </c>
      <c r="T19" s="81"/>
      <c r="U19" s="92"/>
      <c r="V19" s="92"/>
      <c r="W19" s="176"/>
      <c r="X19" s="176"/>
      <c r="Y19" s="44"/>
    </row>
    <row r="20" spans="1:28" ht="16.95" customHeight="1" thickBot="1" x14ac:dyDescent="0.45">
      <c r="B20" s="418" t="s">
        <v>150</v>
      </c>
      <c r="C20" s="419"/>
      <c r="D20" s="419"/>
      <c r="E20" s="419"/>
      <c r="F20" s="419"/>
      <c r="G20" s="420"/>
      <c r="H20" s="415" t="s">
        <v>133</v>
      </c>
      <c r="I20" s="417"/>
      <c r="J20" s="415"/>
      <c r="K20" s="416"/>
      <c r="L20" s="416"/>
      <c r="M20" s="417"/>
      <c r="P20" s="65">
        <v>1</v>
      </c>
      <c r="Q20" s="65" t="s">
        <v>23</v>
      </c>
      <c r="R20" s="93">
        <f>'Confirm PMs'!C18</f>
        <v>0</v>
      </c>
      <c r="S20" s="1">
        <f t="shared" si="1"/>
        <v>0</v>
      </c>
      <c r="T20" s="94">
        <f>MEDIAN(S20:S22)</f>
        <v>0</v>
      </c>
      <c r="U20" s="95" t="e">
        <f>T20/$T$8</f>
        <v>#DIV/0!</v>
      </c>
      <c r="V20" s="95" t="e">
        <f>IF(U20&gt;1.5,"LT","RECENT")</f>
        <v>#DIV/0!</v>
      </c>
      <c r="W20" s="176"/>
      <c r="X20" s="176"/>
      <c r="Y20" s="44"/>
    </row>
    <row r="21" spans="1:28" ht="16.95" customHeight="1" x14ac:dyDescent="0.35">
      <c r="B21" s="185"/>
      <c r="C21" s="165"/>
      <c r="D21" s="165"/>
      <c r="E21" s="165"/>
      <c r="F21" s="165"/>
      <c r="G21" s="165"/>
      <c r="H21" s="165"/>
      <c r="I21" s="165"/>
      <c r="J21" s="165"/>
      <c r="K21" s="165"/>
      <c r="L21" s="165"/>
      <c r="M21" s="166"/>
      <c r="P21" s="65">
        <v>1</v>
      </c>
      <c r="Q21" s="65" t="s">
        <v>24</v>
      </c>
      <c r="R21" s="93"/>
      <c r="S21" s="1">
        <f t="shared" si="1"/>
        <v>0</v>
      </c>
      <c r="T21" s="93"/>
      <c r="U21" s="95"/>
      <c r="V21" s="95"/>
      <c r="W21" s="176"/>
      <c r="X21" s="176"/>
      <c r="Y21" s="44"/>
    </row>
    <row r="22" spans="1:28" ht="16.95" customHeight="1" x14ac:dyDescent="0.35">
      <c r="B22" s="169"/>
      <c r="C22" s="167"/>
      <c r="D22" s="167"/>
      <c r="E22" s="167"/>
      <c r="F22" s="167"/>
      <c r="G22" s="167"/>
      <c r="H22" s="167"/>
      <c r="I22" s="167"/>
      <c r="J22" s="167"/>
      <c r="K22" s="167"/>
      <c r="L22" s="167"/>
      <c r="M22" s="168"/>
      <c r="P22" s="65">
        <v>1</v>
      </c>
      <c r="Q22" s="65" t="s">
        <v>25</v>
      </c>
      <c r="R22" s="93"/>
      <c r="S22" s="1">
        <f>IF(ISTEXT(D10),$F$5,IF(D10&gt;$F$5,$F$5,D10))</f>
        <v>0</v>
      </c>
      <c r="T22" s="93"/>
      <c r="U22" s="95"/>
      <c r="V22" s="95"/>
      <c r="W22" s="176"/>
      <c r="X22" s="176"/>
      <c r="Y22" s="44"/>
    </row>
    <row r="23" spans="1:28" ht="16.95" customHeight="1" x14ac:dyDescent="0.35">
      <c r="B23" s="169"/>
      <c r="C23" s="167"/>
      <c r="D23" s="167"/>
      <c r="E23" s="167"/>
      <c r="F23" s="167"/>
      <c r="G23" s="167"/>
      <c r="H23" s="167"/>
      <c r="I23" s="167"/>
      <c r="J23" s="167"/>
      <c r="K23" s="167"/>
      <c r="L23" s="167"/>
      <c r="M23" s="168"/>
      <c r="P23" s="65">
        <v>1</v>
      </c>
      <c r="Q23" s="65" t="s">
        <v>26</v>
      </c>
      <c r="R23" s="90">
        <f>'Confirm PMs'!C19</f>
        <v>0</v>
      </c>
      <c r="S23" s="1">
        <f t="shared" ref="S23:S29" si="2">IF(ISTEXT(D11),$F$5,IF(D11&gt;$F$5,$F$5,D11))</f>
        <v>0</v>
      </c>
      <c r="T23" s="91">
        <f>MEDIAN(S23:S25)</f>
        <v>0</v>
      </c>
      <c r="U23" s="92" t="e">
        <f>T23/$T$8</f>
        <v>#DIV/0!</v>
      </c>
      <c r="V23" s="92" t="e">
        <f>IF(U23&gt;1.5,"LT","RECENT")</f>
        <v>#DIV/0!</v>
      </c>
      <c r="W23" s="176"/>
      <c r="X23" s="176"/>
      <c r="Y23" s="44"/>
    </row>
    <row r="24" spans="1:28" ht="16.95" customHeight="1" x14ac:dyDescent="0.35">
      <c r="B24" s="169"/>
      <c r="C24" s="167"/>
      <c r="D24" s="167"/>
      <c r="E24" s="167"/>
      <c r="F24" s="167"/>
      <c r="G24" s="167"/>
      <c r="H24" s="167"/>
      <c r="I24" s="167"/>
      <c r="J24" s="167"/>
      <c r="K24" s="167"/>
      <c r="L24" s="167"/>
      <c r="M24" s="168"/>
      <c r="P24" s="65">
        <v>1</v>
      </c>
      <c r="Q24" s="65" t="s">
        <v>27</v>
      </c>
      <c r="R24" s="90"/>
      <c r="S24" s="1">
        <f t="shared" si="2"/>
        <v>0</v>
      </c>
      <c r="T24" s="81"/>
      <c r="U24" s="92"/>
      <c r="V24" s="92"/>
      <c r="W24" s="176"/>
      <c r="X24" s="176"/>
      <c r="Y24" s="44"/>
    </row>
    <row r="25" spans="1:28" ht="16.95" customHeight="1" x14ac:dyDescent="0.35">
      <c r="B25" s="169"/>
      <c r="C25" s="167"/>
      <c r="D25" s="167"/>
      <c r="E25" s="167"/>
      <c r="F25" s="167"/>
      <c r="G25" s="167"/>
      <c r="H25" s="167"/>
      <c r="I25" s="167"/>
      <c r="J25" s="167"/>
      <c r="K25" s="167"/>
      <c r="L25" s="167"/>
      <c r="M25" s="168"/>
      <c r="P25" s="65">
        <v>1</v>
      </c>
      <c r="Q25" s="65" t="s">
        <v>28</v>
      </c>
      <c r="R25" s="90"/>
      <c r="S25" s="1">
        <f t="shared" si="2"/>
        <v>0</v>
      </c>
      <c r="T25" s="81"/>
      <c r="U25" s="92"/>
      <c r="V25" s="92"/>
      <c r="W25" s="104"/>
      <c r="X25" s="104"/>
      <c r="Y25" s="44"/>
    </row>
    <row r="26" spans="1:28" ht="16.95" customHeight="1" x14ac:dyDescent="0.35">
      <c r="B26" s="169"/>
      <c r="C26" s="167"/>
      <c r="D26" s="167"/>
      <c r="E26" s="167"/>
      <c r="F26" s="167"/>
      <c r="G26" s="167"/>
      <c r="H26" s="167"/>
      <c r="I26" s="167"/>
      <c r="J26" s="167"/>
      <c r="K26" s="167"/>
      <c r="L26" s="167"/>
      <c r="M26" s="168"/>
      <c r="P26" s="65">
        <v>1</v>
      </c>
      <c r="Q26" s="65" t="s">
        <v>29</v>
      </c>
      <c r="R26" s="93">
        <f>'Confirm PMs'!C20</f>
        <v>0</v>
      </c>
      <c r="S26" s="1">
        <f t="shared" si="2"/>
        <v>0</v>
      </c>
      <c r="T26" s="94">
        <f>MEDIAN(S26:S28)</f>
        <v>0</v>
      </c>
      <c r="U26" s="95" t="e">
        <f>T26/$T$8</f>
        <v>#DIV/0!</v>
      </c>
      <c r="V26" s="95" t="e">
        <f>IF(U26&gt;1.5,"LT","RECENT")</f>
        <v>#DIV/0!</v>
      </c>
      <c r="W26" s="104"/>
      <c r="X26" s="104"/>
      <c r="Y26" s="44"/>
    </row>
    <row r="27" spans="1:28" ht="16.95" customHeight="1" x14ac:dyDescent="0.35">
      <c r="B27" s="169"/>
      <c r="C27" s="167"/>
      <c r="D27" s="167"/>
      <c r="E27" s="167"/>
      <c r="F27" s="167"/>
      <c r="G27" s="167"/>
      <c r="H27" s="167"/>
      <c r="I27" s="167"/>
      <c r="J27" s="167"/>
      <c r="K27" s="167"/>
      <c r="L27" s="167"/>
      <c r="M27" s="168"/>
      <c r="P27" s="65">
        <v>1</v>
      </c>
      <c r="Q27" s="65" t="s">
        <v>30</v>
      </c>
      <c r="R27" s="93"/>
      <c r="S27" s="1">
        <f t="shared" si="2"/>
        <v>0</v>
      </c>
      <c r="T27" s="93"/>
      <c r="U27" s="95"/>
      <c r="V27" s="95"/>
      <c r="W27" s="176"/>
      <c r="X27" s="176"/>
      <c r="Y27" s="44"/>
    </row>
    <row r="28" spans="1:28" ht="16.95" customHeight="1" thickBot="1" x14ac:dyDescent="0.4">
      <c r="B28" s="170"/>
      <c r="C28" s="171"/>
      <c r="D28" s="171"/>
      <c r="E28" s="171"/>
      <c r="F28" s="171"/>
      <c r="G28" s="171"/>
      <c r="H28" s="171"/>
      <c r="I28" s="171"/>
      <c r="J28" s="171"/>
      <c r="K28" s="171"/>
      <c r="L28" s="171"/>
      <c r="M28" s="172"/>
      <c r="P28" s="65">
        <v>1</v>
      </c>
      <c r="Q28" s="65" t="s">
        <v>31</v>
      </c>
      <c r="R28" s="93"/>
      <c r="S28" s="1">
        <f t="shared" si="2"/>
        <v>0</v>
      </c>
      <c r="T28" s="93"/>
      <c r="U28" s="95"/>
      <c r="V28" s="95"/>
      <c r="W28" s="176"/>
      <c r="X28" s="176"/>
      <c r="Y28" s="44"/>
    </row>
    <row r="29" spans="1:28" ht="16.95" customHeight="1" x14ac:dyDescent="0.4">
      <c r="B29" s="173" t="s">
        <v>359</v>
      </c>
      <c r="C29" s="174"/>
      <c r="D29" s="174"/>
      <c r="E29" s="174"/>
      <c r="F29" s="174"/>
      <c r="G29" s="174"/>
      <c r="H29" s="174"/>
      <c r="I29" s="174"/>
      <c r="J29" s="174"/>
      <c r="K29" s="174"/>
      <c r="L29" s="174"/>
      <c r="M29" s="174"/>
      <c r="P29" s="65">
        <v>1</v>
      </c>
      <c r="Q29" s="65" t="s">
        <v>32</v>
      </c>
      <c r="R29" s="90">
        <f>'Confirm PMs'!C21</f>
        <v>0</v>
      </c>
      <c r="S29" s="1">
        <f t="shared" si="2"/>
        <v>0</v>
      </c>
      <c r="T29" s="91">
        <f>MEDIAN(S29:S31)</f>
        <v>0</v>
      </c>
      <c r="U29" s="92" t="e">
        <f>T29/$T$8</f>
        <v>#DIV/0!</v>
      </c>
      <c r="V29" s="92" t="e">
        <f>IF(U29&gt;1.5,"LT","RECENT")</f>
        <v>#DIV/0!</v>
      </c>
      <c r="W29" s="176"/>
      <c r="X29" s="176"/>
      <c r="Y29" s="44"/>
    </row>
    <row r="30" spans="1:28" ht="16.95" customHeight="1" thickBot="1" x14ac:dyDescent="0.4">
      <c r="B30" s="174"/>
      <c r="C30" s="174"/>
      <c r="D30" s="174"/>
      <c r="E30" s="174"/>
      <c r="F30" s="174"/>
      <c r="G30" s="174"/>
      <c r="H30" s="174"/>
      <c r="I30" s="174"/>
      <c r="J30" s="174"/>
      <c r="K30" s="174"/>
      <c r="L30" s="174"/>
      <c r="M30" s="174"/>
      <c r="P30" s="65">
        <v>1</v>
      </c>
      <c r="Q30" s="65" t="s">
        <v>33</v>
      </c>
      <c r="R30" s="90"/>
      <c r="S30" s="1">
        <f>IF(ISTEXT(E10),$F$5,IF(E10&gt;$F$5,$F$5,E10))</f>
        <v>0</v>
      </c>
      <c r="T30" s="81"/>
      <c r="U30" s="92"/>
      <c r="V30" s="92"/>
      <c r="W30" s="176"/>
      <c r="X30" s="176"/>
      <c r="Y30" s="66"/>
      <c r="Z30" s="66"/>
      <c r="AA30" s="66"/>
      <c r="AB30" s="66"/>
    </row>
    <row r="31" spans="1:28" ht="16.95" customHeight="1" thickBot="1" x14ac:dyDescent="0.45">
      <c r="B31" s="418" t="s">
        <v>151</v>
      </c>
      <c r="C31" s="419"/>
      <c r="D31" s="419"/>
      <c r="E31" s="419"/>
      <c r="F31" s="419"/>
      <c r="G31" s="420"/>
      <c r="H31" s="415" t="s">
        <v>133</v>
      </c>
      <c r="I31" s="417"/>
      <c r="J31" s="415"/>
      <c r="K31" s="416"/>
      <c r="L31" s="416"/>
      <c r="M31" s="417"/>
      <c r="P31" s="65">
        <v>1</v>
      </c>
      <c r="Q31" s="65" t="s">
        <v>34</v>
      </c>
      <c r="R31" s="90"/>
      <c r="S31" s="1">
        <f t="shared" ref="S31:S37" si="3">IF(ISTEXT(E11),$F$5,IF(E11&gt;$F$5,$F$5,E11))</f>
        <v>0</v>
      </c>
      <c r="T31" s="81"/>
      <c r="U31" s="92"/>
      <c r="V31" s="92"/>
      <c r="W31" s="176"/>
      <c r="X31" s="176"/>
      <c r="Y31" s="66"/>
      <c r="Z31" s="66"/>
      <c r="AA31" s="66"/>
      <c r="AB31" s="66"/>
    </row>
    <row r="32" spans="1:28" ht="16.95" customHeight="1" x14ac:dyDescent="0.35">
      <c r="B32" s="185"/>
      <c r="C32" s="165"/>
      <c r="D32" s="165"/>
      <c r="E32" s="165"/>
      <c r="F32" s="165"/>
      <c r="G32" s="165"/>
      <c r="H32" s="165"/>
      <c r="I32" s="165"/>
      <c r="J32" s="165"/>
      <c r="K32" s="165"/>
      <c r="L32" s="165"/>
      <c r="M32" s="166"/>
      <c r="P32" s="65">
        <v>1</v>
      </c>
      <c r="Q32" s="65" t="s">
        <v>35</v>
      </c>
      <c r="R32" s="93">
        <f>'Confirm PMs'!C22</f>
        <v>0</v>
      </c>
      <c r="S32" s="1">
        <f t="shared" si="3"/>
        <v>0</v>
      </c>
      <c r="T32" s="94">
        <f>MEDIAN(S32:S34)</f>
        <v>0</v>
      </c>
      <c r="U32" s="95" t="e">
        <f>T32/$T$8</f>
        <v>#DIV/0!</v>
      </c>
      <c r="V32" s="95" t="e">
        <f>IF(U32&gt;1.5,"LT","RECENT")</f>
        <v>#DIV/0!</v>
      </c>
      <c r="W32" s="176"/>
      <c r="X32" s="176"/>
      <c r="Y32" s="44"/>
      <c r="Z32" s="44"/>
      <c r="AA32" s="44"/>
      <c r="AB32" s="44"/>
    </row>
    <row r="33" spans="2:25" ht="16.95" customHeight="1" x14ac:dyDescent="0.35">
      <c r="B33" s="169"/>
      <c r="C33" s="167"/>
      <c r="D33" s="167"/>
      <c r="E33" s="167"/>
      <c r="F33" s="167"/>
      <c r="G33" s="167"/>
      <c r="H33" s="167"/>
      <c r="I33" s="167"/>
      <c r="J33" s="167"/>
      <c r="K33" s="167"/>
      <c r="L33" s="167"/>
      <c r="M33" s="168"/>
      <c r="P33" s="65">
        <v>1</v>
      </c>
      <c r="Q33" s="65" t="s">
        <v>36</v>
      </c>
      <c r="R33" s="93"/>
      <c r="S33" s="1">
        <f t="shared" si="3"/>
        <v>0</v>
      </c>
      <c r="T33" s="93"/>
      <c r="U33" s="95"/>
      <c r="V33" s="95"/>
      <c r="W33" s="176"/>
      <c r="X33" s="176"/>
    </row>
    <row r="34" spans="2:25" ht="16.95" customHeight="1" x14ac:dyDescent="0.35">
      <c r="B34" s="169"/>
      <c r="C34" s="167"/>
      <c r="D34" s="167"/>
      <c r="E34" s="167"/>
      <c r="F34" s="167"/>
      <c r="G34" s="167"/>
      <c r="H34" s="167"/>
      <c r="I34" s="167"/>
      <c r="J34" s="167"/>
      <c r="K34" s="167"/>
      <c r="L34" s="167"/>
      <c r="M34" s="168"/>
      <c r="P34" s="65">
        <v>1</v>
      </c>
      <c r="Q34" s="65" t="s">
        <v>37</v>
      </c>
      <c r="R34" s="93"/>
      <c r="S34" s="1">
        <f t="shared" si="3"/>
        <v>0</v>
      </c>
      <c r="T34" s="93"/>
      <c r="U34" s="95"/>
      <c r="V34" s="95"/>
      <c r="W34" s="176"/>
      <c r="X34" s="176"/>
    </row>
    <row r="35" spans="2:25" ht="16.95" customHeight="1" x14ac:dyDescent="0.35">
      <c r="B35" s="169"/>
      <c r="C35" s="167"/>
      <c r="D35" s="167"/>
      <c r="E35" s="167"/>
      <c r="F35" s="167"/>
      <c r="G35" s="167"/>
      <c r="H35" s="167"/>
      <c r="I35" s="167"/>
      <c r="J35" s="167"/>
      <c r="K35" s="167"/>
      <c r="L35" s="167"/>
      <c r="M35" s="168"/>
      <c r="P35" s="65">
        <v>1</v>
      </c>
      <c r="Q35" s="65" t="s">
        <v>38</v>
      </c>
      <c r="R35" s="90">
        <f>'Confirm PMs'!C23</f>
        <v>0</v>
      </c>
      <c r="S35" s="1">
        <f t="shared" si="3"/>
        <v>0</v>
      </c>
      <c r="T35" s="91">
        <f>MEDIAN(S35:S37)</f>
        <v>0</v>
      </c>
      <c r="U35" s="92" t="e">
        <f>T35/$T$8</f>
        <v>#DIV/0!</v>
      </c>
      <c r="V35" s="92" t="e">
        <f>IF(U35&gt;1.5,"LT","RECENT")</f>
        <v>#DIV/0!</v>
      </c>
      <c r="W35" s="176"/>
      <c r="X35" s="176"/>
    </row>
    <row r="36" spans="2:25" ht="16.95" customHeight="1" x14ac:dyDescent="0.35">
      <c r="B36" s="169"/>
      <c r="C36" s="167"/>
      <c r="D36" s="167"/>
      <c r="E36" s="167"/>
      <c r="F36" s="167"/>
      <c r="G36" s="167"/>
      <c r="H36" s="167"/>
      <c r="I36" s="167"/>
      <c r="J36" s="167"/>
      <c r="K36" s="167"/>
      <c r="L36" s="167"/>
      <c r="M36" s="168"/>
      <c r="P36" s="65">
        <v>1</v>
      </c>
      <c r="Q36" s="65" t="s">
        <v>39</v>
      </c>
      <c r="R36" s="90"/>
      <c r="S36" s="1">
        <f t="shared" si="3"/>
        <v>0</v>
      </c>
      <c r="T36" s="81"/>
      <c r="U36" s="92"/>
      <c r="V36" s="92"/>
      <c r="W36" s="176"/>
      <c r="X36" s="176"/>
    </row>
    <row r="37" spans="2:25" ht="16.95" customHeight="1" x14ac:dyDescent="0.35">
      <c r="B37" s="169"/>
      <c r="C37" s="167"/>
      <c r="D37" s="167"/>
      <c r="E37" s="167"/>
      <c r="F37" s="167"/>
      <c r="G37" s="167"/>
      <c r="H37" s="167"/>
      <c r="I37" s="167"/>
      <c r="J37" s="167"/>
      <c r="K37" s="167"/>
      <c r="L37" s="167"/>
      <c r="M37" s="168"/>
      <c r="P37" s="65">
        <v>1</v>
      </c>
      <c r="Q37" s="65" t="s">
        <v>40</v>
      </c>
      <c r="R37" s="90"/>
      <c r="S37" s="1">
        <f t="shared" si="3"/>
        <v>0</v>
      </c>
      <c r="T37" s="81"/>
      <c r="U37" s="92"/>
      <c r="V37" s="92"/>
      <c r="W37" s="176"/>
      <c r="X37" s="176"/>
    </row>
    <row r="38" spans="2:25" ht="16.95" customHeight="1" x14ac:dyDescent="0.35">
      <c r="B38" s="169"/>
      <c r="C38" s="167"/>
      <c r="D38" s="167"/>
      <c r="E38" s="167"/>
      <c r="F38" s="167"/>
      <c r="G38" s="167"/>
      <c r="H38" s="167"/>
      <c r="I38" s="167"/>
      <c r="J38" s="167"/>
      <c r="K38" s="167"/>
      <c r="L38" s="167"/>
      <c r="M38" s="168"/>
      <c r="P38" s="65">
        <v>1</v>
      </c>
      <c r="Q38" s="65" t="s">
        <v>41</v>
      </c>
      <c r="R38" s="93">
        <f>'Confirm PMs'!C24</f>
        <v>0</v>
      </c>
      <c r="S38" s="5">
        <f>IF(ISTEXT(F10),$F$5,IF(F10&gt;$F$5,$F$5,F10))</f>
        <v>0</v>
      </c>
      <c r="T38" s="94">
        <f>MEDIAN(S38:S40)</f>
        <v>0</v>
      </c>
      <c r="U38" s="95" t="e">
        <f>T38/$T$8</f>
        <v>#DIV/0!</v>
      </c>
      <c r="V38" s="95" t="e">
        <f>IF(U38&gt;1.5,"LT","RECENT")</f>
        <v>#DIV/0!</v>
      </c>
      <c r="W38" s="176"/>
      <c r="X38" s="176"/>
      <c r="Y38" s="55"/>
    </row>
    <row r="39" spans="2:25" ht="16.95" customHeight="1" thickBot="1" x14ac:dyDescent="0.4">
      <c r="B39" s="170"/>
      <c r="C39" s="171"/>
      <c r="D39" s="171"/>
      <c r="E39" s="171"/>
      <c r="F39" s="171"/>
      <c r="G39" s="171"/>
      <c r="H39" s="171"/>
      <c r="I39" s="171"/>
      <c r="J39" s="171"/>
      <c r="K39" s="171"/>
      <c r="L39" s="171"/>
      <c r="M39" s="172"/>
      <c r="P39" s="65">
        <v>1</v>
      </c>
      <c r="Q39" s="65" t="s">
        <v>42</v>
      </c>
      <c r="R39" s="93"/>
      <c r="S39" s="5">
        <f t="shared" ref="S39:S45" si="4">IF(ISTEXT(F11),$F$5,IF(F11&gt;$F$5,$F$5,F11))</f>
        <v>0</v>
      </c>
      <c r="T39" s="93"/>
      <c r="U39" s="95"/>
      <c r="V39" s="95"/>
      <c r="W39" s="176"/>
      <c r="X39" s="176"/>
      <c r="Y39" s="55"/>
    </row>
    <row r="40" spans="2:25" ht="16.95" customHeight="1" x14ac:dyDescent="0.4">
      <c r="B40" s="173" t="s">
        <v>359</v>
      </c>
      <c r="C40" s="174"/>
      <c r="D40" s="174"/>
      <c r="E40" s="174"/>
      <c r="F40" s="174"/>
      <c r="G40" s="174"/>
      <c r="H40" s="174"/>
      <c r="I40" s="174"/>
      <c r="J40" s="174"/>
      <c r="K40" s="174"/>
      <c r="L40" s="174"/>
      <c r="M40" s="174"/>
      <c r="P40" s="65">
        <v>1</v>
      </c>
      <c r="Q40" s="65" t="s">
        <v>43</v>
      </c>
      <c r="R40" s="93"/>
      <c r="S40" s="5">
        <f t="shared" si="4"/>
        <v>0</v>
      </c>
      <c r="T40" s="93"/>
      <c r="U40" s="95"/>
      <c r="V40" s="95"/>
      <c r="W40" s="176"/>
      <c r="X40" s="176"/>
      <c r="Y40" s="55"/>
    </row>
    <row r="41" spans="2:25" ht="16.95" customHeight="1" thickBot="1" x14ac:dyDescent="0.4">
      <c r="B41" s="174"/>
      <c r="C41" s="174"/>
      <c r="D41" s="174"/>
      <c r="E41" s="174"/>
      <c r="F41" s="174"/>
      <c r="G41" s="174"/>
      <c r="H41" s="174"/>
      <c r="I41" s="174"/>
      <c r="J41" s="174"/>
      <c r="K41" s="174"/>
      <c r="L41" s="174"/>
      <c r="M41" s="174"/>
      <c r="P41" s="65">
        <v>1</v>
      </c>
      <c r="Q41" s="65" t="s">
        <v>44</v>
      </c>
      <c r="R41" s="90">
        <f>'Confirm PMs'!C25</f>
        <v>0</v>
      </c>
      <c r="S41" s="5">
        <f t="shared" si="4"/>
        <v>0</v>
      </c>
      <c r="T41" s="91">
        <f>MEDIAN(S41:S43)</f>
        <v>0</v>
      </c>
      <c r="U41" s="92" t="e">
        <f>T41/$T$8</f>
        <v>#DIV/0!</v>
      </c>
      <c r="V41" s="92" t="e">
        <f>IF(U41&gt;1.5,"LT","RECENT")</f>
        <v>#DIV/0!</v>
      </c>
      <c r="W41" s="176"/>
      <c r="X41" s="176"/>
      <c r="Y41" s="55"/>
    </row>
    <row r="42" spans="2:25" ht="16.95" customHeight="1" thickBot="1" x14ac:dyDescent="0.45">
      <c r="B42" s="418" t="s">
        <v>152</v>
      </c>
      <c r="C42" s="419"/>
      <c r="D42" s="419"/>
      <c r="E42" s="419"/>
      <c r="F42" s="419"/>
      <c r="G42" s="420"/>
      <c r="H42" s="415" t="s">
        <v>133</v>
      </c>
      <c r="I42" s="417"/>
      <c r="J42" s="415"/>
      <c r="K42" s="416"/>
      <c r="L42" s="416"/>
      <c r="M42" s="417"/>
      <c r="P42" s="65">
        <v>1</v>
      </c>
      <c r="Q42" s="65" t="s">
        <v>45</v>
      </c>
      <c r="R42" s="90"/>
      <c r="S42" s="5">
        <f t="shared" si="4"/>
        <v>0</v>
      </c>
      <c r="T42" s="81"/>
      <c r="U42" s="92"/>
      <c r="V42" s="92"/>
      <c r="W42" s="176"/>
      <c r="X42" s="176"/>
      <c r="Y42" s="55"/>
    </row>
    <row r="43" spans="2:25" ht="16.95" customHeight="1" x14ac:dyDescent="0.35">
      <c r="B43" s="185"/>
      <c r="C43" s="165"/>
      <c r="D43" s="165"/>
      <c r="E43" s="165"/>
      <c r="F43" s="165"/>
      <c r="G43" s="165"/>
      <c r="H43" s="165"/>
      <c r="I43" s="165"/>
      <c r="J43" s="165"/>
      <c r="K43" s="165"/>
      <c r="L43" s="165"/>
      <c r="M43" s="166"/>
      <c r="P43" s="65">
        <v>1</v>
      </c>
      <c r="Q43" s="65" t="s">
        <v>46</v>
      </c>
      <c r="R43" s="90"/>
      <c r="S43" s="5">
        <f t="shared" si="4"/>
        <v>0</v>
      </c>
      <c r="T43" s="81"/>
      <c r="U43" s="92"/>
      <c r="V43" s="92"/>
      <c r="W43" s="176"/>
      <c r="X43" s="176"/>
      <c r="Y43" s="55"/>
    </row>
    <row r="44" spans="2:25" ht="16.95" customHeight="1" x14ac:dyDescent="0.35">
      <c r="B44" s="169"/>
      <c r="C44" s="167"/>
      <c r="D44" s="167"/>
      <c r="E44" s="167"/>
      <c r="F44" s="167"/>
      <c r="G44" s="167"/>
      <c r="H44" s="167"/>
      <c r="I44" s="167"/>
      <c r="J44" s="167"/>
      <c r="K44" s="167"/>
      <c r="L44" s="167"/>
      <c r="M44" s="168"/>
      <c r="P44" s="65">
        <v>1</v>
      </c>
      <c r="Q44" s="65" t="s">
        <v>47</v>
      </c>
      <c r="R44" s="93">
        <f>'Confirm PMs'!C26</f>
        <v>0</v>
      </c>
      <c r="S44" s="5">
        <f t="shared" si="4"/>
        <v>0</v>
      </c>
      <c r="T44" s="94">
        <f>MEDIAN(S44:S46)</f>
        <v>0</v>
      </c>
      <c r="U44" s="95" t="e">
        <f>T44/$T$8</f>
        <v>#DIV/0!</v>
      </c>
      <c r="V44" s="95" t="e">
        <f>IF(U44&gt;1.5,"LT","RECENT")</f>
        <v>#DIV/0!</v>
      </c>
      <c r="W44" s="176"/>
      <c r="X44" s="176"/>
      <c r="Y44" s="55"/>
    </row>
    <row r="45" spans="2:25" ht="16.95" customHeight="1" x14ac:dyDescent="0.35">
      <c r="B45" s="169"/>
      <c r="C45" s="167"/>
      <c r="D45" s="167"/>
      <c r="E45" s="167"/>
      <c r="F45" s="167"/>
      <c r="G45" s="167"/>
      <c r="H45" s="167"/>
      <c r="I45" s="167"/>
      <c r="J45" s="167"/>
      <c r="K45" s="167"/>
      <c r="L45" s="167"/>
      <c r="M45" s="168"/>
      <c r="P45" s="65">
        <v>1</v>
      </c>
      <c r="Q45" s="65" t="s">
        <v>48</v>
      </c>
      <c r="R45" s="93"/>
      <c r="S45" s="5">
        <f t="shared" si="4"/>
        <v>0</v>
      </c>
      <c r="T45" s="93"/>
      <c r="U45" s="95"/>
      <c r="V45" s="95"/>
      <c r="W45" s="176"/>
      <c r="X45" s="176"/>
      <c r="Y45" s="55"/>
    </row>
    <row r="46" spans="2:25" ht="16.95" customHeight="1" x14ac:dyDescent="0.35">
      <c r="B46" s="169"/>
      <c r="C46" s="167"/>
      <c r="D46" s="167"/>
      <c r="E46" s="167"/>
      <c r="F46" s="167"/>
      <c r="G46" s="167"/>
      <c r="H46" s="167"/>
      <c r="I46" s="167"/>
      <c r="J46" s="167"/>
      <c r="K46" s="167"/>
      <c r="L46" s="167"/>
      <c r="M46" s="168"/>
      <c r="P46" s="65">
        <v>1</v>
      </c>
      <c r="Q46" s="65" t="s">
        <v>49</v>
      </c>
      <c r="R46" s="93"/>
      <c r="S46" s="5">
        <f>IF(ISTEXT(G10),$F$5,IF(G10&gt;$F$5,$F$5,G10))</f>
        <v>0</v>
      </c>
      <c r="T46" s="93"/>
      <c r="U46" s="95"/>
      <c r="V46" s="95"/>
      <c r="W46" s="176"/>
      <c r="X46" s="176"/>
    </row>
    <row r="47" spans="2:25" ht="16.95" customHeight="1" x14ac:dyDescent="0.35">
      <c r="B47" s="169"/>
      <c r="C47" s="167"/>
      <c r="D47" s="167"/>
      <c r="E47" s="167"/>
      <c r="F47" s="167"/>
      <c r="G47" s="167"/>
      <c r="H47" s="167"/>
      <c r="I47" s="167"/>
      <c r="J47" s="167"/>
      <c r="K47" s="167"/>
      <c r="L47" s="167"/>
      <c r="M47" s="168"/>
      <c r="P47" s="65">
        <v>1</v>
      </c>
      <c r="Q47" s="65" t="s">
        <v>50</v>
      </c>
      <c r="R47" s="90">
        <f>'Confirm PMs'!C27</f>
        <v>0</v>
      </c>
      <c r="S47" s="5">
        <f t="shared" ref="S47:S53" si="5">IF(ISTEXT(G11),$F$5,IF(G11&gt;$F$5,$F$5,G11))</f>
        <v>0</v>
      </c>
      <c r="T47" s="91">
        <f>MEDIAN(S47:S49)</f>
        <v>0</v>
      </c>
      <c r="U47" s="92" t="e">
        <f>T47/$T$8</f>
        <v>#DIV/0!</v>
      </c>
      <c r="V47" s="92" t="e">
        <f>IF(U47&gt;1.5,"LT","RECENT")</f>
        <v>#DIV/0!</v>
      </c>
      <c r="W47" s="176"/>
      <c r="X47" s="176"/>
    </row>
    <row r="48" spans="2:25" ht="16.95" customHeight="1" x14ac:dyDescent="0.35">
      <c r="B48" s="169"/>
      <c r="C48" s="167"/>
      <c r="D48" s="167"/>
      <c r="E48" s="167"/>
      <c r="F48" s="167"/>
      <c r="G48" s="167"/>
      <c r="H48" s="167"/>
      <c r="I48" s="167"/>
      <c r="J48" s="167"/>
      <c r="K48" s="167"/>
      <c r="L48" s="167"/>
      <c r="M48" s="168"/>
      <c r="P48" s="65">
        <v>1</v>
      </c>
      <c r="Q48" s="65" t="s">
        <v>51</v>
      </c>
      <c r="R48" s="90"/>
      <c r="S48" s="5">
        <f t="shared" si="5"/>
        <v>0</v>
      </c>
      <c r="T48" s="81"/>
      <c r="U48" s="92"/>
      <c r="V48" s="92"/>
      <c r="W48" s="176"/>
      <c r="X48" s="176"/>
    </row>
    <row r="49" spans="2:24" ht="16.95" customHeight="1" x14ac:dyDescent="0.35">
      <c r="B49" s="169"/>
      <c r="C49" s="167"/>
      <c r="D49" s="167"/>
      <c r="E49" s="167"/>
      <c r="F49" s="167"/>
      <c r="G49" s="167"/>
      <c r="H49" s="167"/>
      <c r="I49" s="167"/>
      <c r="J49" s="167"/>
      <c r="K49" s="167"/>
      <c r="L49" s="167"/>
      <c r="M49" s="168"/>
      <c r="P49" s="65">
        <v>1</v>
      </c>
      <c r="Q49" s="65" t="s">
        <v>52</v>
      </c>
      <c r="R49" s="90"/>
      <c r="S49" s="5">
        <f t="shared" si="5"/>
        <v>0</v>
      </c>
      <c r="T49" s="81"/>
      <c r="U49" s="92"/>
      <c r="V49" s="92"/>
      <c r="W49" s="176"/>
      <c r="X49" s="176"/>
    </row>
    <row r="50" spans="2:24" ht="16.95" customHeight="1" thickBot="1" x14ac:dyDescent="0.4">
      <c r="B50" s="170"/>
      <c r="C50" s="171"/>
      <c r="D50" s="171"/>
      <c r="E50" s="171"/>
      <c r="F50" s="171"/>
      <c r="G50" s="171"/>
      <c r="H50" s="171"/>
      <c r="I50" s="171"/>
      <c r="J50" s="171"/>
      <c r="K50" s="171"/>
      <c r="L50" s="171"/>
      <c r="M50" s="172"/>
      <c r="O50" s="90"/>
      <c r="P50" s="65">
        <v>1</v>
      </c>
      <c r="Q50" s="65" t="s">
        <v>53</v>
      </c>
      <c r="R50" s="93">
        <f>'Confirm PMs'!C28</f>
        <v>0</v>
      </c>
      <c r="S50" s="5">
        <f t="shared" si="5"/>
        <v>0</v>
      </c>
      <c r="T50" s="94">
        <f>MEDIAN(S50:S52)</f>
        <v>0</v>
      </c>
      <c r="U50" s="95" t="e">
        <f>T50/$T$8</f>
        <v>#DIV/0!</v>
      </c>
      <c r="V50" s="95" t="e">
        <f>IF(U50&gt;1.5,"LT","RECENT")</f>
        <v>#DIV/0!</v>
      </c>
      <c r="W50" s="176"/>
      <c r="X50" s="176"/>
    </row>
    <row r="51" spans="2:24" ht="16.95" customHeight="1" x14ac:dyDescent="0.4">
      <c r="B51" s="173" t="s">
        <v>359</v>
      </c>
      <c r="C51" s="174"/>
      <c r="D51" s="174"/>
      <c r="E51" s="174"/>
      <c r="F51" s="174"/>
      <c r="G51" s="174"/>
      <c r="H51" s="174"/>
      <c r="I51" s="174"/>
      <c r="J51" s="174"/>
      <c r="K51" s="174"/>
      <c r="L51" s="174"/>
      <c r="M51" s="174"/>
      <c r="O51" s="90"/>
      <c r="P51" s="65">
        <v>1</v>
      </c>
      <c r="Q51" s="65" t="s">
        <v>54</v>
      </c>
      <c r="R51" s="93"/>
      <c r="S51" s="5">
        <f t="shared" si="5"/>
        <v>0</v>
      </c>
      <c r="T51" s="93"/>
      <c r="U51" s="95"/>
      <c r="V51" s="95"/>
      <c r="W51" s="176"/>
      <c r="X51" s="176"/>
    </row>
    <row r="52" spans="2:24" ht="16.95" customHeight="1" thickBot="1" x14ac:dyDescent="0.4">
      <c r="B52" s="174"/>
      <c r="C52" s="174"/>
      <c r="D52" s="174"/>
      <c r="E52" s="174"/>
      <c r="F52" s="174"/>
      <c r="G52" s="174"/>
      <c r="H52" s="174"/>
      <c r="I52" s="174"/>
      <c r="J52" s="174"/>
      <c r="K52" s="174"/>
      <c r="L52" s="174"/>
      <c r="M52" s="174"/>
      <c r="P52" s="65">
        <v>1</v>
      </c>
      <c r="Q52" s="65" t="s">
        <v>55</v>
      </c>
      <c r="R52" s="93"/>
      <c r="S52" s="5">
        <f t="shared" si="5"/>
        <v>0</v>
      </c>
      <c r="T52" s="93"/>
      <c r="U52" s="95"/>
      <c r="V52" s="95"/>
      <c r="W52" s="176"/>
      <c r="X52" s="176"/>
    </row>
    <row r="53" spans="2:24" ht="16.95" customHeight="1" thickBot="1" x14ac:dyDescent="0.45">
      <c r="B53" s="418" t="s">
        <v>153</v>
      </c>
      <c r="C53" s="419"/>
      <c r="D53" s="419"/>
      <c r="E53" s="419"/>
      <c r="F53" s="419"/>
      <c r="G53" s="420"/>
      <c r="H53" s="415" t="s">
        <v>133</v>
      </c>
      <c r="I53" s="417"/>
      <c r="J53" s="415"/>
      <c r="K53" s="416"/>
      <c r="L53" s="416"/>
      <c r="M53" s="417"/>
      <c r="P53" s="65">
        <v>1</v>
      </c>
      <c r="Q53" s="65" t="s">
        <v>56</v>
      </c>
      <c r="R53" s="90">
        <f>'Confirm PMs'!C29</f>
        <v>0</v>
      </c>
      <c r="S53" s="5">
        <f t="shared" si="5"/>
        <v>0</v>
      </c>
      <c r="T53" s="91">
        <f>MEDIAN(S53:S55)</f>
        <v>0</v>
      </c>
      <c r="U53" s="92" t="e">
        <f>T53/$T$8</f>
        <v>#DIV/0!</v>
      </c>
      <c r="V53" s="92" t="e">
        <f>IF(U53&gt;1.5,"LT","RECENT")</f>
        <v>#DIV/0!</v>
      </c>
      <c r="W53" s="176"/>
      <c r="X53" s="176"/>
    </row>
    <row r="54" spans="2:24" ht="16.95" customHeight="1" x14ac:dyDescent="0.35">
      <c r="B54" s="185"/>
      <c r="C54" s="165"/>
      <c r="D54" s="165"/>
      <c r="E54" s="165"/>
      <c r="F54" s="165"/>
      <c r="G54" s="165"/>
      <c r="H54" s="165"/>
      <c r="I54" s="165"/>
      <c r="J54" s="165"/>
      <c r="K54" s="165"/>
      <c r="L54" s="165"/>
      <c r="M54" s="166"/>
      <c r="P54" s="65">
        <v>1</v>
      </c>
      <c r="Q54" s="65" t="s">
        <v>57</v>
      </c>
      <c r="R54" s="90"/>
      <c r="S54" s="5">
        <f>IF(ISTEXT(H10),$F$5,IF(H10&gt;$F$5,$F$5,H10))</f>
        <v>0</v>
      </c>
      <c r="T54" s="81"/>
      <c r="U54" s="92"/>
      <c r="V54" s="92"/>
      <c r="W54" s="176"/>
      <c r="X54" s="176"/>
    </row>
    <row r="55" spans="2:24" ht="16.95" customHeight="1" x14ac:dyDescent="0.35">
      <c r="B55" s="169"/>
      <c r="C55" s="167"/>
      <c r="D55" s="167"/>
      <c r="E55" s="167"/>
      <c r="F55" s="167"/>
      <c r="G55" s="167"/>
      <c r="H55" s="167"/>
      <c r="I55" s="167"/>
      <c r="J55" s="167"/>
      <c r="K55" s="167"/>
      <c r="L55" s="167"/>
      <c r="M55" s="168"/>
      <c r="P55" s="65">
        <v>1</v>
      </c>
      <c r="Q55" s="65" t="s">
        <v>58</v>
      </c>
      <c r="R55" s="90"/>
      <c r="S55" s="5">
        <f t="shared" ref="S55:S61" si="6">IF(ISTEXT(H11),$F$5,IF(H11&gt;$F$5,$F$5,H11))</f>
        <v>0</v>
      </c>
      <c r="T55" s="81"/>
      <c r="U55" s="92"/>
      <c r="V55" s="92"/>
      <c r="W55" s="176"/>
      <c r="X55" s="176"/>
    </row>
    <row r="56" spans="2:24" ht="16.95" customHeight="1" x14ac:dyDescent="0.35">
      <c r="B56" s="169"/>
      <c r="C56" s="167"/>
      <c r="D56" s="167"/>
      <c r="E56" s="167"/>
      <c r="F56" s="167"/>
      <c r="G56" s="167"/>
      <c r="H56" s="167"/>
      <c r="I56" s="167"/>
      <c r="J56" s="167"/>
      <c r="K56" s="167"/>
      <c r="L56" s="167"/>
      <c r="M56" s="168"/>
      <c r="P56" s="65">
        <v>1</v>
      </c>
      <c r="Q56" s="65" t="s">
        <v>59</v>
      </c>
      <c r="R56" s="93">
        <f>'Confirm PMs'!C30</f>
        <v>0</v>
      </c>
      <c r="S56" s="5">
        <f t="shared" si="6"/>
        <v>0</v>
      </c>
      <c r="T56" s="94">
        <f>MEDIAN(S56:S58)</f>
        <v>0</v>
      </c>
      <c r="U56" s="95" t="e">
        <f>T56/$T$8</f>
        <v>#DIV/0!</v>
      </c>
      <c r="V56" s="95" t="e">
        <f>IF(U56&gt;1.5,"LT","RECENT")</f>
        <v>#DIV/0!</v>
      </c>
      <c r="W56" s="176"/>
      <c r="X56" s="176"/>
    </row>
    <row r="57" spans="2:24" ht="16.95" customHeight="1" x14ac:dyDescent="0.35">
      <c r="B57" s="169"/>
      <c r="C57" s="167"/>
      <c r="D57" s="167"/>
      <c r="E57" s="167"/>
      <c r="F57" s="167"/>
      <c r="G57" s="167"/>
      <c r="H57" s="167"/>
      <c r="I57" s="167"/>
      <c r="J57" s="167"/>
      <c r="K57" s="167"/>
      <c r="L57" s="167"/>
      <c r="M57" s="168"/>
      <c r="P57" s="65">
        <v>1</v>
      </c>
      <c r="Q57" s="65" t="s">
        <v>60</v>
      </c>
      <c r="R57" s="93"/>
      <c r="S57" s="5">
        <f t="shared" si="6"/>
        <v>0</v>
      </c>
      <c r="T57" s="93"/>
      <c r="U57" s="95"/>
      <c r="V57" s="95"/>
      <c r="W57" s="176"/>
      <c r="X57" s="176"/>
    </row>
    <row r="58" spans="2:24" ht="16.95" customHeight="1" x14ac:dyDescent="0.35">
      <c r="B58" s="169"/>
      <c r="C58" s="167"/>
      <c r="D58" s="167"/>
      <c r="E58" s="167"/>
      <c r="F58" s="167"/>
      <c r="G58" s="167"/>
      <c r="H58" s="167"/>
      <c r="I58" s="167"/>
      <c r="J58" s="167"/>
      <c r="K58" s="167"/>
      <c r="L58" s="167"/>
      <c r="M58" s="168"/>
      <c r="P58" s="65">
        <v>1</v>
      </c>
      <c r="Q58" s="65" t="s">
        <v>61</v>
      </c>
      <c r="R58" s="93"/>
      <c r="S58" s="5">
        <f t="shared" si="6"/>
        <v>0</v>
      </c>
      <c r="T58" s="93"/>
      <c r="U58" s="95"/>
      <c r="V58" s="95"/>
      <c r="W58" s="176"/>
      <c r="X58" s="176"/>
    </row>
    <row r="59" spans="2:24" ht="16.95" customHeight="1" x14ac:dyDescent="0.35">
      <c r="B59" s="169"/>
      <c r="C59" s="167"/>
      <c r="D59" s="167"/>
      <c r="E59" s="167"/>
      <c r="F59" s="167"/>
      <c r="G59" s="167"/>
      <c r="H59" s="167"/>
      <c r="I59" s="167"/>
      <c r="J59" s="167"/>
      <c r="K59" s="167"/>
      <c r="L59" s="167"/>
      <c r="M59" s="168"/>
      <c r="P59" s="65">
        <v>1</v>
      </c>
      <c r="Q59" s="65" t="s">
        <v>62</v>
      </c>
      <c r="R59" s="90">
        <f>'Confirm PMs'!C31</f>
        <v>0</v>
      </c>
      <c r="S59" s="5">
        <f t="shared" si="6"/>
        <v>0</v>
      </c>
      <c r="T59" s="91">
        <f>MEDIAN(S59:S61)</f>
        <v>0</v>
      </c>
      <c r="U59" s="92" t="e">
        <f>T59/$T$8</f>
        <v>#DIV/0!</v>
      </c>
      <c r="V59" s="92" t="e">
        <f>IF(U59&gt;1.5,"LT","RECENT")</f>
        <v>#DIV/0!</v>
      </c>
      <c r="W59" s="176"/>
      <c r="X59" s="176"/>
    </row>
    <row r="60" spans="2:24" ht="16.95" customHeight="1" x14ac:dyDescent="0.35">
      <c r="B60" s="169"/>
      <c r="C60" s="167"/>
      <c r="D60" s="167"/>
      <c r="E60" s="167"/>
      <c r="F60" s="167"/>
      <c r="G60" s="167"/>
      <c r="H60" s="167"/>
      <c r="I60" s="167"/>
      <c r="J60" s="167"/>
      <c r="K60" s="167"/>
      <c r="L60" s="167"/>
      <c r="M60" s="168"/>
      <c r="P60" s="65">
        <v>1</v>
      </c>
      <c r="Q60" s="65" t="s">
        <v>63</v>
      </c>
      <c r="R60" s="90"/>
      <c r="S60" s="5">
        <f t="shared" si="6"/>
        <v>0</v>
      </c>
      <c r="T60" s="81"/>
      <c r="U60" s="92"/>
      <c r="V60" s="92"/>
      <c r="W60" s="176"/>
      <c r="X60" s="176"/>
    </row>
    <row r="61" spans="2:24" ht="16.95" customHeight="1" thickBot="1" x14ac:dyDescent="0.4">
      <c r="B61" s="170"/>
      <c r="C61" s="171"/>
      <c r="D61" s="171"/>
      <c r="E61" s="171"/>
      <c r="F61" s="171"/>
      <c r="G61" s="171"/>
      <c r="H61" s="171"/>
      <c r="I61" s="171"/>
      <c r="J61" s="171"/>
      <c r="K61" s="171"/>
      <c r="L61" s="171"/>
      <c r="M61" s="172"/>
      <c r="P61" s="65">
        <v>1</v>
      </c>
      <c r="Q61" s="65" t="s">
        <v>64</v>
      </c>
      <c r="R61" s="90"/>
      <c r="S61" s="5">
        <f t="shared" si="6"/>
        <v>0</v>
      </c>
      <c r="T61" s="81"/>
      <c r="U61" s="92"/>
      <c r="V61" s="92"/>
      <c r="W61" s="176"/>
      <c r="X61" s="176"/>
    </row>
    <row r="62" spans="2:24" ht="16.95" customHeight="1" x14ac:dyDescent="0.4">
      <c r="B62" s="173" t="s">
        <v>359</v>
      </c>
      <c r="C62" s="174"/>
      <c r="D62" s="174"/>
      <c r="E62" s="174"/>
      <c r="F62" s="174"/>
      <c r="G62" s="174"/>
      <c r="H62" s="174"/>
      <c r="I62" s="174"/>
      <c r="J62" s="174"/>
      <c r="K62" s="174"/>
      <c r="L62" s="174"/>
      <c r="M62" s="174"/>
      <c r="P62" s="65">
        <v>1</v>
      </c>
      <c r="Q62" s="65" t="s">
        <v>65</v>
      </c>
      <c r="R62" s="93">
        <f>'Confirm PMs'!C32</f>
        <v>0</v>
      </c>
      <c r="S62" s="5">
        <f>IF(ISTEXT(I10),$F$5,IF(I10&gt;$F$5,$F$5,I10))</f>
        <v>0</v>
      </c>
      <c r="T62" s="94">
        <f>MEDIAN(S62:S64)</f>
        <v>0</v>
      </c>
      <c r="U62" s="95" t="e">
        <f>T62/$T$8</f>
        <v>#DIV/0!</v>
      </c>
      <c r="V62" s="95" t="e">
        <f>IF(U62&gt;1.5,"LT","RECENT")</f>
        <v>#DIV/0!</v>
      </c>
      <c r="W62" s="176"/>
      <c r="X62" s="176"/>
    </row>
    <row r="63" spans="2:24" ht="16.95" customHeight="1" thickBot="1" x14ac:dyDescent="0.4">
      <c r="B63" s="174"/>
      <c r="C63" s="174"/>
      <c r="D63" s="174"/>
      <c r="E63" s="174"/>
      <c r="F63" s="174"/>
      <c r="G63" s="174"/>
      <c r="H63" s="174"/>
      <c r="I63" s="174"/>
      <c r="J63" s="174"/>
      <c r="K63" s="174"/>
      <c r="L63" s="174"/>
      <c r="M63" s="174"/>
      <c r="P63" s="65">
        <v>1</v>
      </c>
      <c r="Q63" s="65" t="s">
        <v>66</v>
      </c>
      <c r="R63" s="93"/>
      <c r="S63" s="5">
        <f t="shared" ref="S63:S69" si="7">IF(ISTEXT(I11),$F$5,IF(I11&gt;$F$5,$F$5,I11))</f>
        <v>0</v>
      </c>
      <c r="T63" s="93"/>
      <c r="U63" s="95"/>
      <c r="V63" s="95"/>
      <c r="W63" s="176"/>
      <c r="X63" s="176"/>
    </row>
    <row r="64" spans="2:24" ht="16.95" customHeight="1" thickBot="1" x14ac:dyDescent="0.45">
      <c r="B64" s="418" t="s">
        <v>154</v>
      </c>
      <c r="C64" s="419"/>
      <c r="D64" s="419"/>
      <c r="E64" s="419"/>
      <c r="F64" s="419"/>
      <c r="G64" s="420"/>
      <c r="H64" s="415" t="s">
        <v>133</v>
      </c>
      <c r="I64" s="417"/>
      <c r="J64" s="415"/>
      <c r="K64" s="416"/>
      <c r="L64" s="416"/>
      <c r="M64" s="417"/>
      <c r="P64" s="65">
        <v>1</v>
      </c>
      <c r="Q64" s="65" t="s">
        <v>67</v>
      </c>
      <c r="R64" s="93"/>
      <c r="S64" s="5">
        <f t="shared" si="7"/>
        <v>0</v>
      </c>
      <c r="T64" s="93"/>
      <c r="U64" s="95"/>
      <c r="V64" s="95"/>
      <c r="W64" s="176"/>
      <c r="X64" s="176"/>
    </row>
    <row r="65" spans="2:24" ht="16.95" customHeight="1" x14ac:dyDescent="0.35">
      <c r="B65" s="185"/>
      <c r="C65" s="165"/>
      <c r="D65" s="165"/>
      <c r="E65" s="165"/>
      <c r="F65" s="165"/>
      <c r="G65" s="165"/>
      <c r="H65" s="165"/>
      <c r="I65" s="165"/>
      <c r="J65" s="165"/>
      <c r="K65" s="165"/>
      <c r="L65" s="165"/>
      <c r="M65" s="166"/>
      <c r="P65" s="65">
        <v>1</v>
      </c>
      <c r="Q65" s="65" t="s">
        <v>68</v>
      </c>
      <c r="R65" s="90">
        <f>'Confirm PMs'!C33</f>
        <v>0</v>
      </c>
      <c r="S65" s="5">
        <f t="shared" si="7"/>
        <v>0</v>
      </c>
      <c r="T65" s="91">
        <f>MEDIAN(S65:S67)</f>
        <v>0</v>
      </c>
      <c r="U65" s="92" t="e">
        <f>T65/$T$8</f>
        <v>#DIV/0!</v>
      </c>
      <c r="V65" s="92" t="e">
        <f>IF(U65&gt;1.5,"LT","RECENT")</f>
        <v>#DIV/0!</v>
      </c>
      <c r="W65" s="176"/>
      <c r="X65" s="176"/>
    </row>
    <row r="66" spans="2:24" ht="16.95" customHeight="1" x14ac:dyDescent="0.35">
      <c r="B66" s="169"/>
      <c r="C66" s="167"/>
      <c r="D66" s="167"/>
      <c r="E66" s="167"/>
      <c r="F66" s="167"/>
      <c r="G66" s="167"/>
      <c r="H66" s="167"/>
      <c r="I66" s="167"/>
      <c r="J66" s="167"/>
      <c r="K66" s="167"/>
      <c r="L66" s="167"/>
      <c r="M66" s="168"/>
      <c r="P66" s="65">
        <v>1</v>
      </c>
      <c r="Q66" s="65" t="s">
        <v>69</v>
      </c>
      <c r="R66" s="90"/>
      <c r="S66" s="5">
        <f t="shared" si="7"/>
        <v>0</v>
      </c>
      <c r="T66" s="81"/>
      <c r="U66" s="92"/>
      <c r="V66" s="92"/>
      <c r="W66" s="176"/>
      <c r="X66" s="176"/>
    </row>
    <row r="67" spans="2:24" ht="16.95" customHeight="1" x14ac:dyDescent="0.35">
      <c r="B67" s="169"/>
      <c r="C67" s="167"/>
      <c r="D67" s="167"/>
      <c r="E67" s="167"/>
      <c r="F67" s="167"/>
      <c r="G67" s="167"/>
      <c r="H67" s="167"/>
      <c r="I67" s="167"/>
      <c r="J67" s="167"/>
      <c r="K67" s="167"/>
      <c r="L67" s="167"/>
      <c r="M67" s="168"/>
      <c r="P67" s="65">
        <v>1</v>
      </c>
      <c r="Q67" s="65" t="s">
        <v>70</v>
      </c>
      <c r="R67" s="90"/>
      <c r="S67" s="5">
        <f t="shared" si="7"/>
        <v>0</v>
      </c>
      <c r="T67" s="81"/>
      <c r="U67" s="92"/>
      <c r="V67" s="92"/>
      <c r="W67" s="176"/>
      <c r="X67" s="176"/>
    </row>
    <row r="68" spans="2:24" ht="16.95" customHeight="1" x14ac:dyDescent="0.35">
      <c r="B68" s="169"/>
      <c r="C68" s="167"/>
      <c r="D68" s="167"/>
      <c r="E68" s="167"/>
      <c r="F68" s="167"/>
      <c r="G68" s="167"/>
      <c r="H68" s="167"/>
      <c r="I68" s="167"/>
      <c r="J68" s="167"/>
      <c r="K68" s="167"/>
      <c r="L68" s="167"/>
      <c r="M68" s="168"/>
      <c r="P68" s="65">
        <v>1</v>
      </c>
      <c r="Q68" s="65" t="s">
        <v>71</v>
      </c>
      <c r="R68" s="93">
        <f>'Confirm PMs'!C34</f>
        <v>0</v>
      </c>
      <c r="S68" s="5">
        <f t="shared" si="7"/>
        <v>0</v>
      </c>
      <c r="T68" s="94">
        <f>MEDIAN(S68:S70)</f>
        <v>0</v>
      </c>
      <c r="U68" s="95" t="e">
        <f>T68/$T$8</f>
        <v>#DIV/0!</v>
      </c>
      <c r="V68" s="95" t="e">
        <f>IF(U68&gt;1.5,"LT","RECENT")</f>
        <v>#DIV/0!</v>
      </c>
      <c r="W68" s="176"/>
      <c r="X68" s="176"/>
    </row>
    <row r="69" spans="2:24" ht="16.95" customHeight="1" x14ac:dyDescent="0.35">
      <c r="B69" s="169"/>
      <c r="C69" s="167"/>
      <c r="D69" s="167"/>
      <c r="E69" s="167"/>
      <c r="F69" s="167"/>
      <c r="G69" s="167"/>
      <c r="H69" s="167"/>
      <c r="I69" s="167"/>
      <c r="J69" s="167"/>
      <c r="K69" s="167"/>
      <c r="L69" s="167"/>
      <c r="M69" s="168"/>
      <c r="P69" s="65">
        <v>1</v>
      </c>
      <c r="Q69" s="65" t="s">
        <v>72</v>
      </c>
      <c r="R69" s="93"/>
      <c r="S69" s="5">
        <f t="shared" si="7"/>
        <v>0</v>
      </c>
      <c r="T69" s="93"/>
      <c r="U69" s="95"/>
      <c r="V69" s="95"/>
      <c r="W69" s="176"/>
      <c r="X69" s="176"/>
    </row>
    <row r="70" spans="2:24" ht="16.95" customHeight="1" x14ac:dyDescent="0.35">
      <c r="B70" s="169"/>
      <c r="C70" s="167"/>
      <c r="D70" s="167"/>
      <c r="E70" s="167"/>
      <c r="F70" s="167"/>
      <c r="G70" s="167"/>
      <c r="H70" s="167"/>
      <c r="I70" s="167"/>
      <c r="J70" s="167"/>
      <c r="K70" s="167"/>
      <c r="L70" s="167"/>
      <c r="M70" s="168"/>
      <c r="P70" s="65">
        <v>1</v>
      </c>
      <c r="Q70" s="65" t="s">
        <v>73</v>
      </c>
      <c r="R70" s="93"/>
      <c r="S70" s="5">
        <f>IF(ISTEXT(J10),$F$5,IF(J10&gt;$F$5,$F$5,J10))</f>
        <v>0</v>
      </c>
      <c r="T70" s="93"/>
      <c r="U70" s="95"/>
      <c r="V70" s="95"/>
      <c r="W70" s="176"/>
      <c r="X70" s="176"/>
    </row>
    <row r="71" spans="2:24" ht="16.95" customHeight="1" x14ac:dyDescent="0.35">
      <c r="B71" s="169"/>
      <c r="C71" s="167"/>
      <c r="D71" s="167"/>
      <c r="E71" s="167"/>
      <c r="F71" s="167"/>
      <c r="G71" s="167"/>
      <c r="H71" s="167"/>
      <c r="I71" s="167"/>
      <c r="J71" s="167"/>
      <c r="K71" s="167"/>
      <c r="L71" s="167"/>
      <c r="M71" s="168"/>
      <c r="P71" s="65">
        <v>1</v>
      </c>
      <c r="Q71" s="65" t="s">
        <v>74</v>
      </c>
      <c r="R71" s="90">
        <f>'Confirm PMs'!C35</f>
        <v>0</v>
      </c>
      <c r="S71" s="5">
        <f t="shared" ref="S71:S77" si="8">IF(ISTEXT(J11),$F$5,IF(J11&gt;$F$5,$F$5,J11))</f>
        <v>0</v>
      </c>
      <c r="T71" s="91">
        <f>MEDIAN(S71:S73)</f>
        <v>0</v>
      </c>
      <c r="U71" s="92" t="e">
        <f>T71/$T$8</f>
        <v>#DIV/0!</v>
      </c>
      <c r="V71" s="92" t="e">
        <f>IF(U71&gt;1.5,"LT","RECENT")</f>
        <v>#DIV/0!</v>
      </c>
      <c r="W71" s="176"/>
      <c r="X71" s="176"/>
    </row>
    <row r="72" spans="2:24" ht="16.95" customHeight="1" thickBot="1" x14ac:dyDescent="0.4">
      <c r="B72" s="170"/>
      <c r="C72" s="171"/>
      <c r="D72" s="171"/>
      <c r="E72" s="171"/>
      <c r="F72" s="171"/>
      <c r="G72" s="171"/>
      <c r="H72" s="171"/>
      <c r="I72" s="171"/>
      <c r="J72" s="171"/>
      <c r="K72" s="171"/>
      <c r="L72" s="171"/>
      <c r="M72" s="172"/>
      <c r="P72" s="65">
        <v>1</v>
      </c>
      <c r="Q72" s="65" t="s">
        <v>75</v>
      </c>
      <c r="R72" s="90"/>
      <c r="S72" s="5">
        <f t="shared" si="8"/>
        <v>0</v>
      </c>
      <c r="T72" s="81"/>
      <c r="U72" s="92"/>
      <c r="V72" s="92"/>
      <c r="W72" s="176"/>
      <c r="X72" s="176"/>
    </row>
    <row r="73" spans="2:24" ht="16.95" customHeight="1" x14ac:dyDescent="0.4">
      <c r="B73" s="173" t="s">
        <v>359</v>
      </c>
      <c r="C73" s="174"/>
      <c r="D73" s="174"/>
      <c r="E73" s="174"/>
      <c r="F73" s="174"/>
      <c r="G73" s="174"/>
      <c r="H73" s="174"/>
      <c r="I73" s="174"/>
      <c r="J73" s="174"/>
      <c r="K73" s="174"/>
      <c r="L73" s="174"/>
      <c r="M73" s="174"/>
      <c r="P73" s="65">
        <v>1</v>
      </c>
      <c r="Q73" s="65" t="s">
        <v>76</v>
      </c>
      <c r="R73" s="90"/>
      <c r="S73" s="5">
        <f t="shared" si="8"/>
        <v>0</v>
      </c>
      <c r="T73" s="81"/>
      <c r="U73" s="92"/>
      <c r="V73" s="92"/>
      <c r="W73" s="176"/>
      <c r="X73" s="176"/>
    </row>
    <row r="74" spans="2:24" ht="16.95" customHeight="1" thickBot="1" x14ac:dyDescent="0.4">
      <c r="B74" s="174"/>
      <c r="C74" s="174"/>
      <c r="D74" s="174"/>
      <c r="E74" s="174"/>
      <c r="F74" s="174"/>
      <c r="G74" s="174"/>
      <c r="H74" s="174"/>
      <c r="I74" s="174"/>
      <c r="J74" s="174"/>
      <c r="K74" s="174"/>
      <c r="L74" s="174"/>
      <c r="M74" s="174"/>
      <c r="P74" s="65">
        <v>1</v>
      </c>
      <c r="Q74" s="65" t="s">
        <v>77</v>
      </c>
      <c r="R74" s="93">
        <f>'Confirm PMs'!C36</f>
        <v>0</v>
      </c>
      <c r="S74" s="5">
        <f t="shared" si="8"/>
        <v>0</v>
      </c>
      <c r="T74" s="94">
        <f>MEDIAN(S74:S76)</f>
        <v>0</v>
      </c>
      <c r="U74" s="95" t="e">
        <f>T74/$T$8</f>
        <v>#DIV/0!</v>
      </c>
      <c r="V74" s="95" t="e">
        <f>IF(U74&gt;1.5,"LT","RECENT")</f>
        <v>#DIV/0!</v>
      </c>
      <c r="W74" s="176"/>
      <c r="X74" s="176"/>
    </row>
    <row r="75" spans="2:24" ht="16.95" customHeight="1" thickBot="1" x14ac:dyDescent="0.45">
      <c r="B75" s="418" t="s">
        <v>155</v>
      </c>
      <c r="C75" s="419"/>
      <c r="D75" s="419"/>
      <c r="E75" s="419"/>
      <c r="F75" s="419"/>
      <c r="G75" s="420"/>
      <c r="H75" s="415" t="s">
        <v>133</v>
      </c>
      <c r="I75" s="417"/>
      <c r="J75" s="415"/>
      <c r="K75" s="416"/>
      <c r="L75" s="416"/>
      <c r="M75" s="417"/>
      <c r="P75" s="65">
        <v>1</v>
      </c>
      <c r="Q75" s="65" t="s">
        <v>78</v>
      </c>
      <c r="R75" s="93"/>
      <c r="S75" s="5">
        <f t="shared" si="8"/>
        <v>0</v>
      </c>
      <c r="T75" s="93"/>
      <c r="U75" s="95"/>
      <c r="V75" s="95"/>
      <c r="W75" s="176"/>
      <c r="X75" s="176"/>
    </row>
    <row r="76" spans="2:24" ht="16.95" customHeight="1" x14ac:dyDescent="0.35">
      <c r="B76" s="185"/>
      <c r="C76" s="165"/>
      <c r="D76" s="165"/>
      <c r="E76" s="165"/>
      <c r="F76" s="165"/>
      <c r="G76" s="165"/>
      <c r="H76" s="165"/>
      <c r="I76" s="165"/>
      <c r="J76" s="165"/>
      <c r="K76" s="165"/>
      <c r="L76" s="165"/>
      <c r="M76" s="166"/>
      <c r="P76" s="65">
        <v>1</v>
      </c>
      <c r="Q76" s="65" t="s">
        <v>79</v>
      </c>
      <c r="R76" s="93"/>
      <c r="S76" s="5">
        <f t="shared" si="8"/>
        <v>0</v>
      </c>
      <c r="T76" s="93"/>
      <c r="U76" s="95"/>
      <c r="V76" s="95"/>
      <c r="W76" s="176"/>
      <c r="X76" s="176"/>
    </row>
    <row r="77" spans="2:24" ht="16.95" customHeight="1" x14ac:dyDescent="0.35">
      <c r="B77" s="169"/>
      <c r="C77" s="167"/>
      <c r="D77" s="167"/>
      <c r="E77" s="167"/>
      <c r="F77" s="167"/>
      <c r="G77" s="167"/>
      <c r="H77" s="167"/>
      <c r="I77" s="167"/>
      <c r="J77" s="167"/>
      <c r="K77" s="167"/>
      <c r="L77" s="167"/>
      <c r="M77" s="168"/>
      <c r="P77" s="65">
        <v>1</v>
      </c>
      <c r="Q77" s="65" t="s">
        <v>80</v>
      </c>
      <c r="R77" s="90">
        <f>'Confirm PMs'!C37</f>
        <v>0</v>
      </c>
      <c r="S77" s="5">
        <f t="shared" si="8"/>
        <v>0</v>
      </c>
      <c r="T77" s="91">
        <f>MEDIAN(S77:S79)</f>
        <v>0</v>
      </c>
      <c r="U77" s="92" t="e">
        <f>T77/$T$8</f>
        <v>#DIV/0!</v>
      </c>
      <c r="V77" s="92" t="e">
        <f>IF(U77&gt;1.5,"LT","RECENT")</f>
        <v>#DIV/0!</v>
      </c>
      <c r="W77" s="176"/>
      <c r="X77" s="176"/>
    </row>
    <row r="78" spans="2:24" ht="16.95" customHeight="1" x14ac:dyDescent="0.35">
      <c r="B78" s="169"/>
      <c r="C78" s="167"/>
      <c r="D78" s="167"/>
      <c r="E78" s="167"/>
      <c r="F78" s="167"/>
      <c r="G78" s="167"/>
      <c r="H78" s="167"/>
      <c r="I78" s="167"/>
      <c r="J78" s="167"/>
      <c r="K78" s="167"/>
      <c r="L78" s="167"/>
      <c r="M78" s="168"/>
      <c r="P78" s="65">
        <v>1</v>
      </c>
      <c r="Q78" s="65" t="s">
        <v>81</v>
      </c>
      <c r="R78" s="90"/>
      <c r="S78" s="5">
        <f>IF(ISTEXT(K10),$F$5,IF(K10&gt;$F$5,$F$5,K10))</f>
        <v>0</v>
      </c>
      <c r="T78" s="81"/>
      <c r="U78" s="92"/>
      <c r="V78" s="92"/>
      <c r="W78" s="176"/>
      <c r="X78" s="176"/>
    </row>
    <row r="79" spans="2:24" ht="16.95" customHeight="1" x14ac:dyDescent="0.35">
      <c r="B79" s="169"/>
      <c r="C79" s="167"/>
      <c r="D79" s="167"/>
      <c r="E79" s="167"/>
      <c r="F79" s="167"/>
      <c r="G79" s="167"/>
      <c r="H79" s="167"/>
      <c r="I79" s="167"/>
      <c r="J79" s="167"/>
      <c r="K79" s="167"/>
      <c r="L79" s="167"/>
      <c r="M79" s="168"/>
      <c r="P79" s="65">
        <v>1</v>
      </c>
      <c r="Q79" s="65" t="s">
        <v>82</v>
      </c>
      <c r="R79" s="90"/>
      <c r="S79" s="5">
        <f t="shared" ref="S79:S85" si="9">IF(ISTEXT(K11),$F$5,IF(K11&gt;$F$5,$F$5,K11))</f>
        <v>0</v>
      </c>
      <c r="T79" s="81"/>
      <c r="U79" s="92"/>
      <c r="V79" s="92"/>
      <c r="W79" s="176"/>
      <c r="X79" s="176"/>
    </row>
    <row r="80" spans="2:24" ht="16.95" customHeight="1" x14ac:dyDescent="0.35">
      <c r="B80" s="169"/>
      <c r="C80" s="167"/>
      <c r="D80" s="167"/>
      <c r="E80" s="167"/>
      <c r="F80" s="167"/>
      <c r="G80" s="167"/>
      <c r="H80" s="167"/>
      <c r="I80" s="167"/>
      <c r="J80" s="167"/>
      <c r="K80" s="167"/>
      <c r="L80" s="167"/>
      <c r="M80" s="168"/>
      <c r="P80" s="65">
        <v>1</v>
      </c>
      <c r="Q80" s="65" t="s">
        <v>83</v>
      </c>
      <c r="R80" s="93">
        <f>'Confirm PMs'!C38</f>
        <v>0</v>
      </c>
      <c r="S80" s="5">
        <f t="shared" si="9"/>
        <v>0</v>
      </c>
      <c r="T80" s="94">
        <f>MEDIAN(S80:S82)</f>
        <v>0</v>
      </c>
      <c r="U80" s="95" t="e">
        <f>T80/$T$8</f>
        <v>#DIV/0!</v>
      </c>
      <c r="V80" s="95" t="e">
        <f>IF(U80&gt;1.5,"LT","RECENT")</f>
        <v>#DIV/0!</v>
      </c>
      <c r="W80" s="176"/>
      <c r="X80" s="176"/>
    </row>
    <row r="81" spans="2:24" ht="16.95" customHeight="1" x14ac:dyDescent="0.35">
      <c r="B81" s="169"/>
      <c r="C81" s="167"/>
      <c r="D81" s="167"/>
      <c r="E81" s="167"/>
      <c r="F81" s="167"/>
      <c r="G81" s="167"/>
      <c r="H81" s="167"/>
      <c r="I81" s="167"/>
      <c r="J81" s="167"/>
      <c r="K81" s="167"/>
      <c r="L81" s="167"/>
      <c r="M81" s="168"/>
      <c r="P81" s="65">
        <v>1</v>
      </c>
      <c r="Q81" s="65" t="s">
        <v>84</v>
      </c>
      <c r="R81" s="93"/>
      <c r="S81" s="5">
        <f t="shared" si="9"/>
        <v>0</v>
      </c>
      <c r="T81" s="93"/>
      <c r="U81" s="95"/>
      <c r="V81" s="95"/>
      <c r="W81" s="176"/>
      <c r="X81" s="176"/>
    </row>
    <row r="82" spans="2:24" ht="16.95" customHeight="1" x14ac:dyDescent="0.35">
      <c r="B82" s="169"/>
      <c r="C82" s="167"/>
      <c r="D82" s="167"/>
      <c r="E82" s="167"/>
      <c r="F82" s="167"/>
      <c r="G82" s="167"/>
      <c r="H82" s="167"/>
      <c r="I82" s="167"/>
      <c r="J82" s="167"/>
      <c r="K82" s="167"/>
      <c r="L82" s="167"/>
      <c r="M82" s="168"/>
      <c r="P82" s="65">
        <v>1</v>
      </c>
      <c r="Q82" s="65" t="s">
        <v>85</v>
      </c>
      <c r="R82" s="93"/>
      <c r="S82" s="5">
        <f t="shared" si="9"/>
        <v>0</v>
      </c>
      <c r="T82" s="93"/>
      <c r="U82" s="95"/>
      <c r="V82" s="95"/>
      <c r="W82" s="176"/>
      <c r="X82" s="176"/>
    </row>
    <row r="83" spans="2:24" ht="16.95" customHeight="1" thickBot="1" x14ac:dyDescent="0.4">
      <c r="B83" s="170"/>
      <c r="C83" s="171"/>
      <c r="D83" s="171"/>
      <c r="E83" s="171"/>
      <c r="F83" s="171"/>
      <c r="G83" s="171"/>
      <c r="H83" s="171"/>
      <c r="I83" s="171"/>
      <c r="J83" s="171"/>
      <c r="K83" s="171"/>
      <c r="L83" s="171"/>
      <c r="M83" s="172"/>
      <c r="P83" s="65">
        <v>1</v>
      </c>
      <c r="Q83" s="65" t="s">
        <v>86</v>
      </c>
      <c r="R83" s="90">
        <f>'Confirm PMs'!C39</f>
        <v>0</v>
      </c>
      <c r="S83" s="5">
        <f t="shared" si="9"/>
        <v>0</v>
      </c>
      <c r="T83" s="91">
        <f>MEDIAN(S83:S85)</f>
        <v>0</v>
      </c>
      <c r="U83" s="92" t="e">
        <f>T83/$T$8</f>
        <v>#DIV/0!</v>
      </c>
      <c r="V83" s="92" t="e">
        <f>IF(U83&gt;1.5,"LT","RECENT")</f>
        <v>#DIV/0!</v>
      </c>
      <c r="W83" s="176"/>
      <c r="X83" s="176"/>
    </row>
    <row r="84" spans="2:24" ht="16.95" customHeight="1" x14ac:dyDescent="0.35">
      <c r="B84" s="174"/>
      <c r="C84" s="174"/>
      <c r="D84" s="174"/>
      <c r="E84" s="174"/>
      <c r="F84" s="174"/>
      <c r="G84" s="174"/>
      <c r="H84" s="174"/>
      <c r="I84" s="174"/>
      <c r="J84" s="174"/>
      <c r="K84" s="174"/>
      <c r="L84" s="174"/>
      <c r="M84" s="174"/>
      <c r="P84" s="65">
        <v>1</v>
      </c>
      <c r="Q84" s="65" t="s">
        <v>87</v>
      </c>
      <c r="R84" s="90"/>
      <c r="S84" s="5">
        <f t="shared" si="9"/>
        <v>0</v>
      </c>
      <c r="T84" s="81"/>
      <c r="U84" s="92"/>
      <c r="V84" s="92"/>
      <c r="W84" s="176"/>
      <c r="X84" s="176"/>
    </row>
    <row r="85" spans="2:24" ht="16.95" customHeight="1" thickBot="1" x14ac:dyDescent="0.4">
      <c r="B85" s="174"/>
      <c r="C85" s="174"/>
      <c r="D85" s="174"/>
      <c r="E85" s="174"/>
      <c r="F85" s="174"/>
      <c r="G85" s="174"/>
      <c r="H85" s="174"/>
      <c r="I85" s="174"/>
      <c r="J85" s="174"/>
      <c r="K85" s="174"/>
      <c r="L85" s="174"/>
      <c r="M85" s="174"/>
      <c r="P85" s="65">
        <v>1</v>
      </c>
      <c r="Q85" s="65" t="s">
        <v>88</v>
      </c>
      <c r="R85" s="90"/>
      <c r="S85" s="5">
        <f t="shared" si="9"/>
        <v>0</v>
      </c>
      <c r="T85" s="81"/>
      <c r="U85" s="92"/>
      <c r="V85" s="92"/>
      <c r="W85" s="176"/>
      <c r="X85" s="176"/>
    </row>
    <row r="86" spans="2:24" ht="16.95" customHeight="1" thickBot="1" x14ac:dyDescent="0.45">
      <c r="B86" s="418" t="s">
        <v>156</v>
      </c>
      <c r="C86" s="419"/>
      <c r="D86" s="419"/>
      <c r="E86" s="419"/>
      <c r="F86" s="419"/>
      <c r="G86" s="420"/>
      <c r="H86" s="415" t="s">
        <v>133</v>
      </c>
      <c r="I86" s="417"/>
      <c r="J86" s="415"/>
      <c r="K86" s="416"/>
      <c r="L86" s="416"/>
      <c r="M86" s="417"/>
      <c r="P86" s="65">
        <v>1</v>
      </c>
      <c r="Q86" s="65" t="s">
        <v>89</v>
      </c>
      <c r="R86" s="93">
        <f>'Confirm PMs'!C40</f>
        <v>0</v>
      </c>
      <c r="S86" s="5">
        <f>IF(ISTEXT(L10),$F$5,IF(L10&gt;$F$5,$F$5,L10))</f>
        <v>0</v>
      </c>
      <c r="T86" s="94">
        <f>MEDIAN(S86:S88)</f>
        <v>0</v>
      </c>
      <c r="U86" s="95" t="e">
        <f>T86/$T$8</f>
        <v>#DIV/0!</v>
      </c>
      <c r="V86" s="95" t="e">
        <f>IF(U86&gt;1.5,"LT","RECENT")</f>
        <v>#DIV/0!</v>
      </c>
      <c r="W86" s="176"/>
      <c r="X86" s="176"/>
    </row>
    <row r="87" spans="2:24" ht="16.95" customHeight="1" x14ac:dyDescent="0.35">
      <c r="B87" s="185"/>
      <c r="C87" s="165"/>
      <c r="D87" s="165"/>
      <c r="E87" s="165"/>
      <c r="F87" s="165"/>
      <c r="G87" s="165"/>
      <c r="H87" s="165"/>
      <c r="I87" s="165"/>
      <c r="J87" s="165"/>
      <c r="K87" s="165"/>
      <c r="L87" s="165"/>
      <c r="M87" s="166"/>
      <c r="P87" s="65">
        <v>1</v>
      </c>
      <c r="Q87" s="65" t="s">
        <v>90</v>
      </c>
      <c r="R87" s="93"/>
      <c r="S87" s="5">
        <f t="shared" ref="S87:S93" si="10">IF(ISTEXT(L11),$F$5,IF(L11&gt;$F$5,$F$5,L11))</f>
        <v>0</v>
      </c>
      <c r="T87" s="93"/>
      <c r="U87" s="95"/>
      <c r="V87" s="95"/>
      <c r="W87" s="176"/>
      <c r="X87" s="176"/>
    </row>
    <row r="88" spans="2:24" ht="16.95" customHeight="1" x14ac:dyDescent="0.35">
      <c r="B88" s="169"/>
      <c r="C88" s="167"/>
      <c r="D88" s="167"/>
      <c r="E88" s="167"/>
      <c r="F88" s="167"/>
      <c r="G88" s="167"/>
      <c r="H88" s="167"/>
      <c r="I88" s="167"/>
      <c r="J88" s="167"/>
      <c r="K88" s="167"/>
      <c r="L88" s="167"/>
      <c r="M88" s="168"/>
      <c r="P88" s="65">
        <v>1</v>
      </c>
      <c r="Q88" s="65" t="s">
        <v>91</v>
      </c>
      <c r="R88" s="93"/>
      <c r="S88" s="5">
        <f t="shared" si="10"/>
        <v>0</v>
      </c>
      <c r="T88" s="93"/>
      <c r="U88" s="95"/>
      <c r="V88" s="95"/>
      <c r="W88" s="176"/>
      <c r="X88" s="176"/>
    </row>
    <row r="89" spans="2:24" ht="16.95" customHeight="1" x14ac:dyDescent="0.35">
      <c r="B89" s="169"/>
      <c r="C89" s="167"/>
      <c r="D89" s="167"/>
      <c r="E89" s="167"/>
      <c r="F89" s="167"/>
      <c r="G89" s="167"/>
      <c r="H89" s="167"/>
      <c r="I89" s="167"/>
      <c r="J89" s="167"/>
      <c r="K89" s="167"/>
      <c r="L89" s="167"/>
      <c r="M89" s="168"/>
      <c r="P89" s="65">
        <v>1</v>
      </c>
      <c r="Q89" s="65" t="s">
        <v>92</v>
      </c>
      <c r="R89" s="90">
        <f>'Confirm PMs'!C41</f>
        <v>0</v>
      </c>
      <c r="S89" s="5">
        <f t="shared" si="10"/>
        <v>0</v>
      </c>
      <c r="T89" s="91">
        <f>MEDIAN(S89:S91)</f>
        <v>0</v>
      </c>
      <c r="U89" s="92" t="e">
        <f>T89/$T$8</f>
        <v>#DIV/0!</v>
      </c>
      <c r="V89" s="92" t="e">
        <f>IF(U89&gt;1.5,"LT","RECENT")</f>
        <v>#DIV/0!</v>
      </c>
      <c r="W89" s="176"/>
      <c r="X89" s="176"/>
    </row>
    <row r="90" spans="2:24" ht="16.95" customHeight="1" x14ac:dyDescent="0.35">
      <c r="B90" s="169"/>
      <c r="C90" s="167"/>
      <c r="D90" s="167"/>
      <c r="E90" s="167"/>
      <c r="F90" s="167"/>
      <c r="G90" s="167"/>
      <c r="H90" s="167"/>
      <c r="I90" s="167"/>
      <c r="J90" s="167"/>
      <c r="K90" s="167"/>
      <c r="L90" s="167"/>
      <c r="M90" s="168"/>
      <c r="P90" s="65">
        <v>1</v>
      </c>
      <c r="Q90" s="65" t="s">
        <v>93</v>
      </c>
      <c r="R90" s="90"/>
      <c r="S90" s="5">
        <f t="shared" si="10"/>
        <v>0</v>
      </c>
      <c r="T90" s="81"/>
      <c r="U90" s="92"/>
      <c r="V90" s="92"/>
      <c r="W90" s="176"/>
      <c r="X90" s="176"/>
    </row>
    <row r="91" spans="2:24" ht="16.95" customHeight="1" x14ac:dyDescent="0.35">
      <c r="B91" s="169"/>
      <c r="C91" s="167"/>
      <c r="D91" s="167"/>
      <c r="E91" s="167"/>
      <c r="F91" s="167"/>
      <c r="G91" s="167"/>
      <c r="H91" s="167"/>
      <c r="I91" s="167"/>
      <c r="J91" s="167"/>
      <c r="K91" s="167"/>
      <c r="L91" s="167"/>
      <c r="M91" s="168"/>
      <c r="P91" s="65">
        <v>1</v>
      </c>
      <c r="Q91" s="65" t="s">
        <v>94</v>
      </c>
      <c r="R91" s="90"/>
      <c r="S91" s="5">
        <f t="shared" si="10"/>
        <v>0</v>
      </c>
      <c r="T91" s="81"/>
      <c r="U91" s="92"/>
      <c r="V91" s="92"/>
      <c r="W91" s="176"/>
      <c r="X91" s="176"/>
    </row>
    <row r="92" spans="2:24" ht="16.95" customHeight="1" x14ac:dyDescent="0.35">
      <c r="B92" s="169"/>
      <c r="C92" s="167"/>
      <c r="D92" s="167"/>
      <c r="E92" s="167"/>
      <c r="F92" s="167"/>
      <c r="G92" s="167"/>
      <c r="H92" s="167"/>
      <c r="I92" s="167"/>
      <c r="J92" s="167"/>
      <c r="K92" s="167"/>
      <c r="L92" s="167"/>
      <c r="M92" s="168"/>
      <c r="P92" s="65">
        <v>1</v>
      </c>
      <c r="Q92" s="65" t="s">
        <v>95</v>
      </c>
      <c r="R92" s="93">
        <f>'Confirm PMs'!C42</f>
        <v>0</v>
      </c>
      <c r="S92" s="5">
        <f t="shared" si="10"/>
        <v>0</v>
      </c>
      <c r="T92" s="94">
        <f>MEDIAN(S92:S94)</f>
        <v>0</v>
      </c>
      <c r="U92" s="95" t="e">
        <f>T92/$T$8</f>
        <v>#DIV/0!</v>
      </c>
      <c r="V92" s="95" t="e">
        <f>IF(U92&gt;1.5,"LT","RECENT")</f>
        <v>#DIV/0!</v>
      </c>
      <c r="W92" s="176"/>
      <c r="X92" s="176"/>
    </row>
    <row r="93" spans="2:24" ht="16.95" customHeight="1" x14ac:dyDescent="0.35">
      <c r="B93" s="169"/>
      <c r="C93" s="167"/>
      <c r="D93" s="167"/>
      <c r="E93" s="167"/>
      <c r="F93" s="167"/>
      <c r="G93" s="167"/>
      <c r="H93" s="167"/>
      <c r="I93" s="167"/>
      <c r="J93" s="167"/>
      <c r="K93" s="167"/>
      <c r="L93" s="167"/>
      <c r="M93" s="168"/>
      <c r="P93" s="65">
        <v>1</v>
      </c>
      <c r="Q93" s="65" t="s">
        <v>96</v>
      </c>
      <c r="R93" s="93"/>
      <c r="S93" s="5">
        <f t="shared" si="10"/>
        <v>0</v>
      </c>
      <c r="T93" s="93"/>
      <c r="U93" s="95"/>
      <c r="V93" s="95"/>
      <c r="W93" s="176"/>
      <c r="X93" s="176"/>
    </row>
    <row r="94" spans="2:24" ht="16.95" customHeight="1" thickBot="1" x14ac:dyDescent="0.4">
      <c r="B94" s="170"/>
      <c r="C94" s="171"/>
      <c r="D94" s="171"/>
      <c r="E94" s="171"/>
      <c r="F94" s="171"/>
      <c r="G94" s="171"/>
      <c r="H94" s="171"/>
      <c r="I94" s="171"/>
      <c r="J94" s="171"/>
      <c r="K94" s="171"/>
      <c r="L94" s="171"/>
      <c r="M94" s="172"/>
      <c r="P94" s="65">
        <v>1</v>
      </c>
      <c r="Q94" s="65" t="s">
        <v>97</v>
      </c>
      <c r="R94" s="93"/>
      <c r="S94" s="5">
        <f>IF(ISTEXT(M10),$F$5,IF(M10&gt;$F$5,$F$5,M10))</f>
        <v>0</v>
      </c>
      <c r="T94" s="93"/>
      <c r="U94" s="95"/>
      <c r="V94" s="95"/>
      <c r="W94" s="176"/>
      <c r="X94" s="176"/>
    </row>
    <row r="95" spans="2:24" ht="16.95" customHeight="1" x14ac:dyDescent="0.4">
      <c r="B95" s="173" t="s">
        <v>359</v>
      </c>
      <c r="C95" s="174"/>
      <c r="D95" s="174"/>
      <c r="E95" s="174"/>
      <c r="F95" s="174"/>
      <c r="G95" s="174"/>
      <c r="H95" s="174"/>
      <c r="I95" s="174"/>
      <c r="J95" s="174"/>
      <c r="K95" s="174"/>
      <c r="L95" s="174"/>
      <c r="M95" s="174"/>
      <c r="P95" s="65">
        <v>1</v>
      </c>
      <c r="Q95" s="65" t="s">
        <v>98</v>
      </c>
      <c r="R95" s="90">
        <f>'Confirm PMs'!C43</f>
        <v>0</v>
      </c>
      <c r="S95" s="5">
        <f t="shared" ref="S95:S101" si="11">IF(ISTEXT(M11),$F$5,IF(M11&gt;$F$5,$F$5,M11))</f>
        <v>0</v>
      </c>
      <c r="T95" s="91">
        <f>MEDIAN(S95:S97)</f>
        <v>0</v>
      </c>
      <c r="U95" s="92" t="e">
        <f>T95/$T$8</f>
        <v>#DIV/0!</v>
      </c>
      <c r="V95" s="92" t="e">
        <f>IF(U95&gt;1.5,"LT","RECENT")</f>
        <v>#DIV/0!</v>
      </c>
      <c r="W95" s="176"/>
      <c r="X95" s="176"/>
    </row>
    <row r="96" spans="2:24" ht="16.95" customHeight="1" thickBot="1" x14ac:dyDescent="0.4">
      <c r="B96" s="174"/>
      <c r="C96" s="174"/>
      <c r="D96" s="174"/>
      <c r="E96" s="174"/>
      <c r="F96" s="174"/>
      <c r="G96" s="174"/>
      <c r="H96" s="174"/>
      <c r="I96" s="174"/>
      <c r="J96" s="174"/>
      <c r="K96" s="174"/>
      <c r="L96" s="174"/>
      <c r="M96" s="174"/>
      <c r="P96" s="65">
        <v>1</v>
      </c>
      <c r="Q96" s="65" t="s">
        <v>99</v>
      </c>
      <c r="R96" s="90"/>
      <c r="S96" s="5">
        <f t="shared" si="11"/>
        <v>0</v>
      </c>
      <c r="T96" s="81"/>
      <c r="U96" s="92"/>
      <c r="V96" s="92"/>
      <c r="W96" s="176"/>
      <c r="X96" s="176"/>
    </row>
    <row r="97" spans="2:24" ht="16.95" customHeight="1" thickBot="1" x14ac:dyDescent="0.45">
      <c r="B97" s="418" t="s">
        <v>157</v>
      </c>
      <c r="C97" s="419"/>
      <c r="D97" s="419"/>
      <c r="E97" s="419"/>
      <c r="F97" s="419"/>
      <c r="G97" s="420"/>
      <c r="H97" s="415" t="s">
        <v>133</v>
      </c>
      <c r="I97" s="417"/>
      <c r="J97" s="415"/>
      <c r="K97" s="416"/>
      <c r="L97" s="416"/>
      <c r="M97" s="417"/>
      <c r="P97" s="65">
        <v>1</v>
      </c>
      <c r="Q97" s="65" t="s">
        <v>100</v>
      </c>
      <c r="R97" s="90"/>
      <c r="S97" s="5">
        <f t="shared" si="11"/>
        <v>0</v>
      </c>
      <c r="T97" s="81"/>
      <c r="U97" s="92"/>
      <c r="V97" s="92"/>
      <c r="W97" s="176"/>
      <c r="X97" s="176"/>
    </row>
    <row r="98" spans="2:24" ht="16.95" customHeight="1" x14ac:dyDescent="0.35">
      <c r="B98" s="185"/>
      <c r="C98" s="165"/>
      <c r="D98" s="165"/>
      <c r="E98" s="165"/>
      <c r="F98" s="165"/>
      <c r="G98" s="165"/>
      <c r="H98" s="165"/>
      <c r="I98" s="165"/>
      <c r="J98" s="165"/>
      <c r="K98" s="165"/>
      <c r="L98" s="165"/>
      <c r="M98" s="166"/>
      <c r="P98" s="65">
        <v>1</v>
      </c>
      <c r="Q98" s="65" t="s">
        <v>101</v>
      </c>
      <c r="R98" s="93">
        <f>'Confirm PMs'!C44</f>
        <v>0</v>
      </c>
      <c r="S98" s="5">
        <f t="shared" si="11"/>
        <v>0</v>
      </c>
      <c r="T98" s="94">
        <f>MEDIAN(S98:S100)</f>
        <v>0</v>
      </c>
      <c r="U98" s="95" t="e">
        <f>T98/$T$8</f>
        <v>#DIV/0!</v>
      </c>
      <c r="V98" s="95" t="e">
        <f>IF(U98&gt;1.5,"LT","RECENT")</f>
        <v>#DIV/0!</v>
      </c>
      <c r="W98" s="176"/>
      <c r="X98" s="176"/>
    </row>
    <row r="99" spans="2:24" ht="16.95" customHeight="1" x14ac:dyDescent="0.35">
      <c r="B99" s="169"/>
      <c r="C99" s="167"/>
      <c r="D99" s="167"/>
      <c r="E99" s="167"/>
      <c r="F99" s="167"/>
      <c r="G99" s="167"/>
      <c r="H99" s="167"/>
      <c r="I99" s="167"/>
      <c r="J99" s="167"/>
      <c r="K99" s="167"/>
      <c r="L99" s="167"/>
      <c r="M99" s="168"/>
      <c r="P99" s="65">
        <v>1</v>
      </c>
      <c r="Q99" s="65" t="s">
        <v>102</v>
      </c>
      <c r="R99" s="93"/>
      <c r="S99" s="5">
        <f t="shared" si="11"/>
        <v>0</v>
      </c>
      <c r="T99" s="93"/>
      <c r="U99" s="95"/>
      <c r="V99" s="95"/>
      <c r="W99" s="176"/>
      <c r="X99" s="176"/>
    </row>
    <row r="100" spans="2:24" ht="16.95" customHeight="1" x14ac:dyDescent="0.35">
      <c r="B100" s="169"/>
      <c r="C100" s="167"/>
      <c r="D100" s="167"/>
      <c r="E100" s="167"/>
      <c r="F100" s="167"/>
      <c r="G100" s="167"/>
      <c r="H100" s="167"/>
      <c r="I100" s="167"/>
      <c r="J100" s="167"/>
      <c r="K100" s="167"/>
      <c r="L100" s="167"/>
      <c r="M100" s="168"/>
      <c r="P100" s="65">
        <v>1</v>
      </c>
      <c r="Q100" s="65" t="s">
        <v>103</v>
      </c>
      <c r="R100" s="93"/>
      <c r="S100" s="5">
        <f t="shared" si="11"/>
        <v>0</v>
      </c>
      <c r="T100" s="93"/>
      <c r="U100" s="95"/>
      <c r="V100" s="95"/>
      <c r="W100" s="176"/>
      <c r="X100" s="176"/>
    </row>
    <row r="101" spans="2:24" ht="16.95" customHeight="1" x14ac:dyDescent="0.35">
      <c r="B101" s="169"/>
      <c r="C101" s="167"/>
      <c r="D101" s="167"/>
      <c r="E101" s="167"/>
      <c r="F101" s="167"/>
      <c r="G101" s="167"/>
      <c r="H101" s="167"/>
      <c r="I101" s="167"/>
      <c r="J101" s="167"/>
      <c r="K101" s="167"/>
      <c r="L101" s="167"/>
      <c r="M101" s="168"/>
      <c r="P101" s="65">
        <v>1</v>
      </c>
      <c r="Q101" s="65" t="s">
        <v>104</v>
      </c>
      <c r="R101" s="79" t="s">
        <v>148</v>
      </c>
      <c r="S101" s="5">
        <f t="shared" si="11"/>
        <v>0</v>
      </c>
      <c r="T101" s="79"/>
      <c r="U101" s="92"/>
      <c r="V101" s="92"/>
      <c r="W101" s="176"/>
      <c r="X101" s="176"/>
    </row>
    <row r="102" spans="2:24" ht="16.95" customHeight="1" x14ac:dyDescent="0.4">
      <c r="B102" s="169"/>
      <c r="C102" s="167"/>
      <c r="D102" s="167"/>
      <c r="E102" s="167"/>
      <c r="F102" s="167"/>
      <c r="G102" s="167"/>
      <c r="H102" s="167"/>
      <c r="I102" s="167"/>
      <c r="J102" s="167"/>
      <c r="K102" s="167"/>
      <c r="L102" s="167"/>
      <c r="M102" s="168"/>
      <c r="P102" s="46">
        <v>2</v>
      </c>
      <c r="Q102" s="65" t="s">
        <v>9</v>
      </c>
      <c r="R102" s="82" t="s">
        <v>168</v>
      </c>
      <c r="S102" s="5">
        <f>IF(ISTEXT(B21),$F$5,IF(B21&gt;$F$5,$F$5,B21))</f>
        <v>0</v>
      </c>
      <c r="T102" s="83">
        <f>MEDIAN(S102:S103)</f>
        <v>0</v>
      </c>
      <c r="U102" s="83" t="e">
        <f>T102/$T$104</f>
        <v>#DIV/0!</v>
      </c>
      <c r="V102" s="53" t="str">
        <f>IF(T102&gt;0,IF(T102&lt;$AA$7, "INVALID OD", IF(T102&gt;$AA$8,"INVALID OD", "VALID OD")),"")</f>
        <v/>
      </c>
      <c r="W102" s="176"/>
      <c r="X102" s="176"/>
    </row>
    <row r="103" spans="2:24" ht="16.95" customHeight="1" x14ac:dyDescent="0.4">
      <c r="B103" s="169"/>
      <c r="C103" s="167"/>
      <c r="D103" s="167"/>
      <c r="E103" s="167"/>
      <c r="F103" s="167"/>
      <c r="G103" s="167"/>
      <c r="H103" s="167"/>
      <c r="I103" s="167"/>
      <c r="J103" s="167"/>
      <c r="K103" s="167"/>
      <c r="L103" s="167"/>
      <c r="M103" s="168"/>
      <c r="P103" s="46">
        <v>2</v>
      </c>
      <c r="Q103" s="65" t="s">
        <v>10</v>
      </c>
      <c r="R103" s="82" t="s">
        <v>169</v>
      </c>
      <c r="S103" s="5">
        <f t="shared" ref="S103:S109" si="12">IF(ISTEXT(B22),$F$5,IF(B22&gt;$F$5,$F$5,B22))</f>
        <v>0</v>
      </c>
      <c r="T103" s="84"/>
      <c r="U103" s="84"/>
      <c r="V103" s="53" t="str">
        <f>IF(T102&gt;0,IF(U102&lt;$AA$9, "INVALID ODn", IF(U102&gt;$AA$10,"INVALID ODn", "VALID ODn")),"")</f>
        <v/>
      </c>
      <c r="W103" s="176"/>
      <c r="X103" s="176"/>
    </row>
    <row r="104" spans="2:24" ht="16.95" customHeight="1" x14ac:dyDescent="0.4">
      <c r="B104" s="169"/>
      <c r="C104" s="167"/>
      <c r="D104" s="167"/>
      <c r="E104" s="167"/>
      <c r="F104" s="167"/>
      <c r="G104" s="167"/>
      <c r="H104" s="167"/>
      <c r="I104" s="167"/>
      <c r="J104" s="167"/>
      <c r="K104" s="167"/>
      <c r="L104" s="167"/>
      <c r="M104" s="168"/>
      <c r="P104" s="46">
        <v>2</v>
      </c>
      <c r="Q104" s="65" t="s">
        <v>11</v>
      </c>
      <c r="R104" s="99" t="s">
        <v>170</v>
      </c>
      <c r="S104" s="5">
        <f t="shared" si="12"/>
        <v>0</v>
      </c>
      <c r="T104" s="85">
        <f>MEDIAN(S104:S106)</f>
        <v>0</v>
      </c>
      <c r="U104" s="85" t="e">
        <f>T104/$T$104</f>
        <v>#DIV/0!</v>
      </c>
      <c r="V104" s="53" t="str">
        <f>IF(T104&gt;0, IF(T104&lt;$AB$7, "INVALID OD", IF(T104&gt;$AB$8,"INVALID OD", "VALID OD")), "")</f>
        <v/>
      </c>
      <c r="W104" s="176"/>
      <c r="X104" s="176"/>
    </row>
    <row r="105" spans="2:24" ht="16.95" customHeight="1" thickBot="1" x14ac:dyDescent="0.45">
      <c r="B105" s="170"/>
      <c r="C105" s="171"/>
      <c r="D105" s="171"/>
      <c r="E105" s="171"/>
      <c r="F105" s="171"/>
      <c r="G105" s="171"/>
      <c r="H105" s="171"/>
      <c r="I105" s="171"/>
      <c r="J105" s="171"/>
      <c r="K105" s="171"/>
      <c r="L105" s="171"/>
      <c r="M105" s="172"/>
      <c r="P105" s="46">
        <v>2</v>
      </c>
      <c r="Q105" s="65" t="s">
        <v>12</v>
      </c>
      <c r="R105" s="99" t="s">
        <v>171</v>
      </c>
      <c r="S105" s="5">
        <f t="shared" si="12"/>
        <v>0</v>
      </c>
      <c r="T105" s="86"/>
      <c r="U105" s="87"/>
      <c r="V105" s="53" t="str">
        <f>IF(T104&gt;0,IF(U104&lt;1, "INVALID ODn", IF(U104&gt;1,"INVALID ODn", "VALID ODn")),"")</f>
        <v/>
      </c>
      <c r="W105" s="174"/>
      <c r="X105" s="174"/>
    </row>
    <row r="106" spans="2:24" ht="16.95" customHeight="1" x14ac:dyDescent="0.4">
      <c r="B106" s="173" t="s">
        <v>359</v>
      </c>
      <c r="C106" s="174"/>
      <c r="D106" s="174"/>
      <c r="E106" s="174"/>
      <c r="F106" s="174"/>
      <c r="G106" s="174"/>
      <c r="H106" s="174"/>
      <c r="I106" s="174"/>
      <c r="J106" s="174"/>
      <c r="K106" s="174"/>
      <c r="L106" s="174"/>
      <c r="M106" s="174"/>
      <c r="P106" s="46">
        <v>2</v>
      </c>
      <c r="Q106" s="65" t="s">
        <v>13</v>
      </c>
      <c r="R106" s="99" t="s">
        <v>172</v>
      </c>
      <c r="S106" s="5">
        <f t="shared" si="12"/>
        <v>0</v>
      </c>
      <c r="T106" s="86"/>
      <c r="U106" s="87"/>
      <c r="V106" s="53"/>
      <c r="W106" s="174"/>
      <c r="X106" s="174"/>
    </row>
    <row r="107" spans="2:24" ht="16.95" customHeight="1" thickBot="1" x14ac:dyDescent="0.45">
      <c r="B107" s="174"/>
      <c r="C107" s="174"/>
      <c r="D107" s="174"/>
      <c r="E107" s="174"/>
      <c r="F107" s="174"/>
      <c r="G107" s="174"/>
      <c r="H107" s="174"/>
      <c r="I107" s="174"/>
      <c r="J107" s="174"/>
      <c r="K107" s="174"/>
      <c r="L107" s="174"/>
      <c r="M107" s="174"/>
      <c r="P107" s="46">
        <v>2</v>
      </c>
      <c r="Q107" s="65" t="s">
        <v>14</v>
      </c>
      <c r="R107" s="100" t="s">
        <v>173</v>
      </c>
      <c r="S107" s="5">
        <f t="shared" si="12"/>
        <v>0</v>
      </c>
      <c r="T107" s="88">
        <f>MEDIAN(S107:S109)</f>
        <v>0</v>
      </c>
      <c r="U107" s="88" t="e">
        <f>T107/$T$104</f>
        <v>#DIV/0!</v>
      </c>
      <c r="V107" s="53" t="str">
        <f>IF(T107&gt;0, IF(T107&lt;$AC$7, "INVALID OD", IF(T107&gt;$AC$8,"INVALID OD", "VALID OD")), "")</f>
        <v/>
      </c>
      <c r="W107" s="174"/>
      <c r="X107" s="174"/>
    </row>
    <row r="108" spans="2:24" ht="16.95" customHeight="1" thickBot="1" x14ac:dyDescent="0.45">
      <c r="B108" s="418" t="s">
        <v>158</v>
      </c>
      <c r="C108" s="419"/>
      <c r="D108" s="419"/>
      <c r="E108" s="419"/>
      <c r="F108" s="419"/>
      <c r="G108" s="420"/>
      <c r="H108" s="415" t="s">
        <v>133</v>
      </c>
      <c r="I108" s="417"/>
      <c r="J108" s="415"/>
      <c r="K108" s="416"/>
      <c r="L108" s="416"/>
      <c r="M108" s="417"/>
      <c r="P108" s="46">
        <v>2</v>
      </c>
      <c r="Q108" s="65" t="s">
        <v>15</v>
      </c>
      <c r="R108" s="100" t="s">
        <v>174</v>
      </c>
      <c r="S108" s="5">
        <f t="shared" si="12"/>
        <v>0</v>
      </c>
      <c r="T108" s="86"/>
      <c r="U108" s="87"/>
      <c r="V108" s="53" t="str">
        <f>IF(T107&gt;0,IF(U107&lt;$AC$9, "INVALID ODn", IF(U107&gt;$AC$10,"INVALID ODn", "VALID ODn")),"")</f>
        <v/>
      </c>
      <c r="W108" s="174"/>
      <c r="X108" s="174"/>
    </row>
    <row r="109" spans="2:24" ht="16.95" customHeight="1" x14ac:dyDescent="0.4">
      <c r="B109" s="185"/>
      <c r="C109" s="165"/>
      <c r="D109" s="165"/>
      <c r="E109" s="165"/>
      <c r="F109" s="165"/>
      <c r="G109" s="165"/>
      <c r="H109" s="165"/>
      <c r="I109" s="165"/>
      <c r="J109" s="165"/>
      <c r="K109" s="165"/>
      <c r="L109" s="165"/>
      <c r="M109" s="166"/>
      <c r="P109" s="46">
        <v>2</v>
      </c>
      <c r="Q109" s="65" t="s">
        <v>16</v>
      </c>
      <c r="R109" s="100" t="s">
        <v>175</v>
      </c>
      <c r="S109" s="5">
        <f t="shared" si="12"/>
        <v>0</v>
      </c>
      <c r="T109" s="86"/>
      <c r="U109" s="87"/>
      <c r="V109" s="147"/>
      <c r="W109" s="174"/>
      <c r="X109" s="174"/>
    </row>
    <row r="110" spans="2:24" ht="16.95" customHeight="1" x14ac:dyDescent="0.4">
      <c r="B110" s="169"/>
      <c r="C110" s="167"/>
      <c r="D110" s="167"/>
      <c r="E110" s="167"/>
      <c r="F110" s="167"/>
      <c r="G110" s="167"/>
      <c r="H110" s="167"/>
      <c r="I110" s="167"/>
      <c r="J110" s="167"/>
      <c r="K110" s="167"/>
      <c r="L110" s="167"/>
      <c r="M110" s="168"/>
      <c r="P110" s="46">
        <v>2</v>
      </c>
      <c r="Q110" s="65" t="s">
        <v>17</v>
      </c>
      <c r="R110" s="101" t="s">
        <v>176</v>
      </c>
      <c r="S110" s="5">
        <f>IF(ISTEXT(C21),$F$5,IF(C21&gt;$F$5,$F$5,C21))</f>
        <v>0</v>
      </c>
      <c r="T110" s="89">
        <f>MEDIAN(S110:S112)</f>
        <v>0</v>
      </c>
      <c r="U110" s="89" t="e">
        <f>T110/$T$104</f>
        <v>#DIV/0!</v>
      </c>
      <c r="V110" s="53" t="str">
        <f>IF(T110&gt;0, IF(T110&lt;$AD$7, "INVALID OD", IF(T110&gt;$AD$8,"INVALID OD", "VALID OD")), "")</f>
        <v/>
      </c>
      <c r="W110" s="174"/>
      <c r="X110" s="174"/>
    </row>
    <row r="111" spans="2:24" ht="16.95" customHeight="1" x14ac:dyDescent="0.4">
      <c r="B111" s="169"/>
      <c r="C111" s="167"/>
      <c r="D111" s="167"/>
      <c r="E111" s="167"/>
      <c r="F111" s="167"/>
      <c r="G111" s="167"/>
      <c r="H111" s="167"/>
      <c r="I111" s="167"/>
      <c r="J111" s="167"/>
      <c r="K111" s="167"/>
      <c r="L111" s="167"/>
      <c r="M111" s="168"/>
      <c r="P111" s="46">
        <v>2</v>
      </c>
      <c r="Q111" s="65" t="s">
        <v>18</v>
      </c>
      <c r="R111" s="101" t="s">
        <v>177</v>
      </c>
      <c r="S111" s="5">
        <f t="shared" ref="S111:S117" si="13">IF(ISTEXT(C22),$F$5,IF(C22&gt;$F$5,$F$5,C22))</f>
        <v>0</v>
      </c>
      <c r="T111" s="86"/>
      <c r="U111" s="87"/>
      <c r="V111" s="53" t="str">
        <f>IF(T110&gt;0,IF(U110&lt;$AD$9, "INVALID ODn", IF(U110&gt;$AD$10,"INVALID ODn", "VALID ODn")),"")</f>
        <v/>
      </c>
      <c r="W111" s="174"/>
      <c r="X111" s="174"/>
    </row>
    <row r="112" spans="2:24" ht="16.95" customHeight="1" x14ac:dyDescent="0.4">
      <c r="B112" s="169"/>
      <c r="C112" s="167"/>
      <c r="D112" s="167"/>
      <c r="E112" s="167"/>
      <c r="F112" s="167"/>
      <c r="G112" s="167"/>
      <c r="H112" s="167"/>
      <c r="I112" s="167"/>
      <c r="J112" s="167"/>
      <c r="K112" s="167"/>
      <c r="L112" s="167"/>
      <c r="M112" s="168"/>
      <c r="P112" s="46">
        <v>2</v>
      </c>
      <c r="Q112" s="65" t="s">
        <v>19</v>
      </c>
      <c r="R112" s="101" t="s">
        <v>178</v>
      </c>
      <c r="S112" s="5">
        <f t="shared" si="13"/>
        <v>0</v>
      </c>
      <c r="T112" s="86"/>
      <c r="U112" s="87"/>
      <c r="V112" s="53"/>
      <c r="W112" s="174"/>
      <c r="X112" s="174"/>
    </row>
    <row r="113" spans="2:24" ht="16.95" customHeight="1" x14ac:dyDescent="0.35">
      <c r="B113" s="169"/>
      <c r="C113" s="167"/>
      <c r="D113" s="167"/>
      <c r="E113" s="167"/>
      <c r="F113" s="167"/>
      <c r="G113" s="167"/>
      <c r="H113" s="167"/>
      <c r="I113" s="167"/>
      <c r="J113" s="167"/>
      <c r="K113" s="167"/>
      <c r="L113" s="167"/>
      <c r="M113" s="168"/>
      <c r="P113" s="46">
        <v>2</v>
      </c>
      <c r="Q113" s="65" t="s">
        <v>20</v>
      </c>
      <c r="R113" s="98">
        <f>'Confirm PMs'!C45</f>
        <v>0</v>
      </c>
      <c r="S113" s="5">
        <f t="shared" si="13"/>
        <v>0</v>
      </c>
      <c r="T113" s="91">
        <f>MEDIAN(S113:S115)</f>
        <v>0</v>
      </c>
      <c r="U113" s="92" t="e">
        <f>T113/$T$104</f>
        <v>#DIV/0!</v>
      </c>
      <c r="V113" s="92" t="e">
        <f>IF(U113&gt;1.5,"LT","RECENT")</f>
        <v>#DIV/0!</v>
      </c>
      <c r="W113" s="174"/>
      <c r="X113" s="174"/>
    </row>
    <row r="114" spans="2:24" ht="16.95" customHeight="1" x14ac:dyDescent="0.35">
      <c r="B114" s="169"/>
      <c r="C114" s="167"/>
      <c r="D114" s="167"/>
      <c r="E114" s="167"/>
      <c r="F114" s="167"/>
      <c r="G114" s="167"/>
      <c r="H114" s="167"/>
      <c r="I114" s="167"/>
      <c r="J114" s="167"/>
      <c r="K114" s="167"/>
      <c r="L114" s="167"/>
      <c r="M114" s="168"/>
      <c r="P114" s="46">
        <v>2</v>
      </c>
      <c r="Q114" s="65" t="s">
        <v>21</v>
      </c>
      <c r="R114" s="97"/>
      <c r="S114" s="5">
        <f t="shared" si="13"/>
        <v>0</v>
      </c>
      <c r="T114" s="81"/>
      <c r="U114" s="92"/>
      <c r="V114" s="92"/>
      <c r="W114" s="174"/>
      <c r="X114" s="174"/>
    </row>
    <row r="115" spans="2:24" ht="16.95" customHeight="1" x14ac:dyDescent="0.35">
      <c r="B115" s="169"/>
      <c r="C115" s="167"/>
      <c r="D115" s="167"/>
      <c r="E115" s="167"/>
      <c r="F115" s="167"/>
      <c r="G115" s="167"/>
      <c r="H115" s="167"/>
      <c r="I115" s="167"/>
      <c r="J115" s="167"/>
      <c r="K115" s="167"/>
      <c r="L115" s="167"/>
      <c r="M115" s="168"/>
      <c r="P115" s="46">
        <v>2</v>
      </c>
      <c r="Q115" s="65" t="s">
        <v>22</v>
      </c>
      <c r="R115" s="97"/>
      <c r="S115" s="5">
        <f t="shared" si="13"/>
        <v>0</v>
      </c>
      <c r="T115" s="81"/>
      <c r="U115" s="92"/>
      <c r="V115" s="92"/>
      <c r="W115" s="174"/>
      <c r="X115" s="174"/>
    </row>
    <row r="116" spans="2:24" ht="16.95" customHeight="1" thickBot="1" x14ac:dyDescent="0.4">
      <c r="B116" s="170"/>
      <c r="C116" s="171"/>
      <c r="D116" s="171"/>
      <c r="E116" s="171"/>
      <c r="F116" s="171"/>
      <c r="G116" s="171"/>
      <c r="H116" s="171"/>
      <c r="I116" s="171"/>
      <c r="J116" s="171"/>
      <c r="K116" s="171"/>
      <c r="L116" s="171"/>
      <c r="M116" s="172"/>
      <c r="P116" s="46">
        <v>2</v>
      </c>
      <c r="Q116" s="65" t="s">
        <v>23</v>
      </c>
      <c r="R116" s="96">
        <f>'Confirm PMs'!C46</f>
        <v>0</v>
      </c>
      <c r="S116" s="5">
        <f t="shared" si="13"/>
        <v>0</v>
      </c>
      <c r="T116" s="94">
        <f>MEDIAN(S116:S118)</f>
        <v>0</v>
      </c>
      <c r="U116" s="95" t="e">
        <f>T116/$T$104</f>
        <v>#DIV/0!</v>
      </c>
      <c r="V116" s="95" t="e">
        <f>IF(U116&gt;1.5,"LT","RECENT")</f>
        <v>#DIV/0!</v>
      </c>
      <c r="W116" s="174"/>
      <c r="X116" s="174"/>
    </row>
    <row r="117" spans="2:24" ht="16.95" customHeight="1" x14ac:dyDescent="0.4">
      <c r="B117" s="173" t="s">
        <v>359</v>
      </c>
      <c r="C117" s="174"/>
      <c r="D117" s="174"/>
      <c r="E117" s="174"/>
      <c r="F117" s="174"/>
      <c r="G117" s="174"/>
      <c r="H117" s="174"/>
      <c r="I117" s="174"/>
      <c r="J117" s="174"/>
      <c r="K117" s="174"/>
      <c r="L117" s="174"/>
      <c r="M117" s="174"/>
      <c r="P117" s="46">
        <v>2</v>
      </c>
      <c r="Q117" s="65" t="s">
        <v>24</v>
      </c>
      <c r="R117" s="96"/>
      <c r="S117" s="5">
        <f t="shared" si="13"/>
        <v>0</v>
      </c>
      <c r="T117" s="93"/>
      <c r="U117" s="95"/>
      <c r="V117" s="95"/>
      <c r="W117" s="174"/>
      <c r="X117" s="174"/>
    </row>
    <row r="118" spans="2:24" ht="16.95" customHeight="1" thickBot="1" x14ac:dyDescent="0.4">
      <c r="B118" s="174"/>
      <c r="C118" s="174"/>
      <c r="D118" s="174"/>
      <c r="E118" s="174"/>
      <c r="F118" s="174"/>
      <c r="G118" s="174"/>
      <c r="H118" s="174"/>
      <c r="I118" s="174"/>
      <c r="J118" s="174"/>
      <c r="K118" s="174"/>
      <c r="L118" s="174"/>
      <c r="M118" s="174"/>
      <c r="P118" s="46">
        <v>2</v>
      </c>
      <c r="Q118" s="65" t="s">
        <v>25</v>
      </c>
      <c r="R118" s="96"/>
      <c r="S118" s="5">
        <f>IF(ISTEXT(D21),$F$5,IF(D21&gt;$F$5,$F$5,D21))</f>
        <v>0</v>
      </c>
      <c r="T118" s="93"/>
      <c r="U118" s="95"/>
      <c r="V118" s="95"/>
      <c r="W118" s="174"/>
      <c r="X118" s="174"/>
    </row>
    <row r="119" spans="2:24" ht="16.95" customHeight="1" thickBot="1" x14ac:dyDescent="0.45">
      <c r="B119" s="418" t="s">
        <v>159</v>
      </c>
      <c r="C119" s="419"/>
      <c r="D119" s="419"/>
      <c r="E119" s="419"/>
      <c r="F119" s="419"/>
      <c r="G119" s="420"/>
      <c r="H119" s="415" t="s">
        <v>133</v>
      </c>
      <c r="I119" s="417"/>
      <c r="J119" s="415"/>
      <c r="K119" s="416"/>
      <c r="L119" s="416"/>
      <c r="M119" s="417"/>
      <c r="P119" s="46">
        <v>2</v>
      </c>
      <c r="Q119" s="65" t="s">
        <v>26</v>
      </c>
      <c r="R119" s="98">
        <f>'Confirm PMs'!C47</f>
        <v>0</v>
      </c>
      <c r="S119" s="5">
        <f t="shared" ref="S119:S125" si="14">IF(ISTEXT(D22),$F$5,IF(D22&gt;$F$5,$F$5,D22))</f>
        <v>0</v>
      </c>
      <c r="T119" s="91">
        <f>MEDIAN(S119:S121)</f>
        <v>0</v>
      </c>
      <c r="U119" s="92" t="e">
        <f>T119/$T$104</f>
        <v>#DIV/0!</v>
      </c>
      <c r="V119" s="92" t="e">
        <f>IF(U119&gt;1.5,"LT","RECENT")</f>
        <v>#DIV/0!</v>
      </c>
      <c r="W119" s="174"/>
      <c r="X119" s="174"/>
    </row>
    <row r="120" spans="2:24" ht="16.95" customHeight="1" x14ac:dyDescent="0.35">
      <c r="B120" s="185"/>
      <c r="C120" s="165"/>
      <c r="D120" s="165"/>
      <c r="E120" s="165"/>
      <c r="F120" s="165"/>
      <c r="G120" s="165"/>
      <c r="H120" s="165"/>
      <c r="I120" s="165"/>
      <c r="J120" s="165"/>
      <c r="K120" s="165"/>
      <c r="L120" s="165"/>
      <c r="M120" s="166"/>
      <c r="P120" s="46">
        <v>2</v>
      </c>
      <c r="Q120" s="65" t="s">
        <v>27</v>
      </c>
      <c r="R120" s="97"/>
      <c r="S120" s="5">
        <f t="shared" si="14"/>
        <v>0</v>
      </c>
      <c r="T120" s="81"/>
      <c r="U120" s="92"/>
      <c r="V120" s="92"/>
      <c r="W120" s="174"/>
      <c r="X120" s="174"/>
    </row>
    <row r="121" spans="2:24" ht="16.95" customHeight="1" x14ac:dyDescent="0.35">
      <c r="B121" s="169"/>
      <c r="C121" s="167"/>
      <c r="D121" s="167"/>
      <c r="E121" s="167"/>
      <c r="F121" s="167"/>
      <c r="G121" s="167"/>
      <c r="H121" s="167"/>
      <c r="I121" s="167"/>
      <c r="J121" s="167"/>
      <c r="K121" s="167"/>
      <c r="L121" s="167"/>
      <c r="M121" s="168"/>
      <c r="P121" s="46">
        <v>2</v>
      </c>
      <c r="Q121" s="65" t="s">
        <v>28</v>
      </c>
      <c r="R121" s="97"/>
      <c r="S121" s="5">
        <f t="shared" si="14"/>
        <v>0</v>
      </c>
      <c r="T121" s="81"/>
      <c r="U121" s="92"/>
      <c r="V121" s="92"/>
      <c r="W121" s="174"/>
      <c r="X121" s="174"/>
    </row>
    <row r="122" spans="2:24" ht="16.95" customHeight="1" x14ac:dyDescent="0.35">
      <c r="B122" s="169"/>
      <c r="C122" s="167"/>
      <c r="D122" s="167"/>
      <c r="E122" s="167"/>
      <c r="F122" s="167"/>
      <c r="G122" s="167"/>
      <c r="H122" s="167"/>
      <c r="I122" s="167"/>
      <c r="J122" s="167"/>
      <c r="K122" s="167"/>
      <c r="L122" s="167"/>
      <c r="M122" s="168"/>
      <c r="P122" s="46">
        <v>2</v>
      </c>
      <c r="Q122" s="65" t="s">
        <v>29</v>
      </c>
      <c r="R122" s="96">
        <f>'Confirm PMs'!C48</f>
        <v>0</v>
      </c>
      <c r="S122" s="5">
        <f t="shared" si="14"/>
        <v>0</v>
      </c>
      <c r="T122" s="94">
        <f>MEDIAN(S122:S124)</f>
        <v>0</v>
      </c>
      <c r="U122" s="95" t="e">
        <f>T122/$T$104</f>
        <v>#DIV/0!</v>
      </c>
      <c r="V122" s="95" t="e">
        <f>IF(U122&gt;1.5,"LT","RECENT")</f>
        <v>#DIV/0!</v>
      </c>
      <c r="W122" s="174"/>
      <c r="X122" s="174"/>
    </row>
    <row r="123" spans="2:24" ht="16.95" customHeight="1" x14ac:dyDescent="0.35">
      <c r="B123" s="169"/>
      <c r="C123" s="167"/>
      <c r="D123" s="167"/>
      <c r="E123" s="167"/>
      <c r="F123" s="167"/>
      <c r="G123" s="167"/>
      <c r="H123" s="167"/>
      <c r="I123" s="167"/>
      <c r="J123" s="167"/>
      <c r="K123" s="167"/>
      <c r="L123" s="167"/>
      <c r="M123" s="168"/>
      <c r="P123" s="46">
        <v>2</v>
      </c>
      <c r="Q123" s="65" t="s">
        <v>30</v>
      </c>
      <c r="R123" s="96"/>
      <c r="S123" s="5">
        <f t="shared" si="14"/>
        <v>0</v>
      </c>
      <c r="T123" s="93"/>
      <c r="U123" s="95"/>
      <c r="V123" s="95"/>
      <c r="W123" s="174"/>
      <c r="X123" s="174"/>
    </row>
    <row r="124" spans="2:24" ht="16.95" customHeight="1" x14ac:dyDescent="0.35">
      <c r="B124" s="169"/>
      <c r="C124" s="167"/>
      <c r="D124" s="167"/>
      <c r="E124" s="167"/>
      <c r="F124" s="167"/>
      <c r="G124" s="167"/>
      <c r="H124" s="167"/>
      <c r="I124" s="167"/>
      <c r="J124" s="167"/>
      <c r="K124" s="167"/>
      <c r="L124" s="167"/>
      <c r="M124" s="168"/>
      <c r="P124" s="46">
        <v>2</v>
      </c>
      <c r="Q124" s="65" t="s">
        <v>31</v>
      </c>
      <c r="R124" s="96"/>
      <c r="S124" s="5">
        <f t="shared" si="14"/>
        <v>0</v>
      </c>
      <c r="T124" s="93"/>
      <c r="U124" s="95"/>
      <c r="V124" s="95"/>
      <c r="W124" s="174"/>
      <c r="X124" s="174"/>
    </row>
    <row r="125" spans="2:24" ht="16.95" customHeight="1" x14ac:dyDescent="0.35">
      <c r="B125" s="169"/>
      <c r="C125" s="167"/>
      <c r="D125" s="167"/>
      <c r="E125" s="167"/>
      <c r="F125" s="167"/>
      <c r="G125" s="167"/>
      <c r="H125" s="167"/>
      <c r="I125" s="167"/>
      <c r="J125" s="167"/>
      <c r="K125" s="167"/>
      <c r="L125" s="167"/>
      <c r="M125" s="168"/>
      <c r="P125" s="46">
        <v>2</v>
      </c>
      <c r="Q125" s="65" t="s">
        <v>32</v>
      </c>
      <c r="R125" s="98">
        <f>'Confirm PMs'!C49</f>
        <v>0</v>
      </c>
      <c r="S125" s="5">
        <f t="shared" si="14"/>
        <v>0</v>
      </c>
      <c r="T125" s="91">
        <f>MEDIAN(S125:S127)</f>
        <v>0</v>
      </c>
      <c r="U125" s="92" t="e">
        <f>T125/$T$104</f>
        <v>#DIV/0!</v>
      </c>
      <c r="V125" s="92" t="e">
        <f>IF(U125&gt;1.5,"LT","RECENT")</f>
        <v>#DIV/0!</v>
      </c>
      <c r="W125" s="174"/>
      <c r="X125" s="174"/>
    </row>
    <row r="126" spans="2:24" ht="16.95" customHeight="1" x14ac:dyDescent="0.35">
      <c r="B126" s="169"/>
      <c r="C126" s="167"/>
      <c r="D126" s="167"/>
      <c r="E126" s="167"/>
      <c r="F126" s="167"/>
      <c r="G126" s="167"/>
      <c r="H126" s="167"/>
      <c r="I126" s="167"/>
      <c r="J126" s="167"/>
      <c r="K126" s="167"/>
      <c r="L126" s="167"/>
      <c r="M126" s="168"/>
      <c r="P126" s="46">
        <v>2</v>
      </c>
      <c r="Q126" s="65" t="s">
        <v>33</v>
      </c>
      <c r="R126" s="97"/>
      <c r="S126" s="5">
        <f>IF(ISTEXT(E21),$F$5,IF(E21&gt;$F$5,$F$5,E21))</f>
        <v>0</v>
      </c>
      <c r="T126" s="81"/>
      <c r="U126" s="92"/>
      <c r="V126" s="92"/>
      <c r="W126" s="174"/>
      <c r="X126" s="174"/>
    </row>
    <row r="127" spans="2:24" ht="16.95" customHeight="1" thickBot="1" x14ac:dyDescent="0.4">
      <c r="B127" s="170"/>
      <c r="C127" s="171"/>
      <c r="D127" s="171"/>
      <c r="E127" s="171"/>
      <c r="F127" s="171"/>
      <c r="G127" s="171"/>
      <c r="H127" s="171"/>
      <c r="I127" s="171"/>
      <c r="J127" s="171"/>
      <c r="K127" s="171"/>
      <c r="L127" s="171"/>
      <c r="M127" s="172"/>
      <c r="P127" s="46">
        <v>2</v>
      </c>
      <c r="Q127" s="65" t="s">
        <v>34</v>
      </c>
      <c r="R127" s="97"/>
      <c r="S127" s="5">
        <f t="shared" ref="S127:S133" si="15">IF(ISTEXT(E22),$F$5,IF(E22&gt;$F$5,$F$5,E22))</f>
        <v>0</v>
      </c>
      <c r="T127" s="81"/>
      <c r="U127" s="92"/>
      <c r="V127" s="92"/>
      <c r="W127" s="174"/>
      <c r="X127" s="174"/>
    </row>
    <row r="128" spans="2:24" ht="16.95" customHeight="1" x14ac:dyDescent="0.4">
      <c r="B128" s="173" t="s">
        <v>359</v>
      </c>
      <c r="C128" s="174"/>
      <c r="D128" s="174"/>
      <c r="E128" s="174"/>
      <c r="F128" s="174"/>
      <c r="G128" s="174"/>
      <c r="H128" s="174"/>
      <c r="I128" s="174"/>
      <c r="J128" s="174"/>
      <c r="K128" s="174"/>
      <c r="L128" s="174"/>
      <c r="M128" s="174"/>
      <c r="P128" s="46">
        <v>2</v>
      </c>
      <c r="Q128" s="65" t="s">
        <v>35</v>
      </c>
      <c r="R128" s="96">
        <f>'Confirm PMs'!C50</f>
        <v>0</v>
      </c>
      <c r="S128" s="5">
        <f t="shared" si="15"/>
        <v>0</v>
      </c>
      <c r="T128" s="94">
        <f>MEDIAN(S128:S130)</f>
        <v>0</v>
      </c>
      <c r="U128" s="95" t="e">
        <f>T128/$T$104</f>
        <v>#DIV/0!</v>
      </c>
      <c r="V128" s="95" t="e">
        <f>IF(U128&gt;1.5,"LT","RECENT")</f>
        <v>#DIV/0!</v>
      </c>
      <c r="W128" s="174"/>
      <c r="X128" s="174"/>
    </row>
    <row r="129" spans="2:24" ht="16.95" customHeight="1" thickBot="1" x14ac:dyDescent="0.4">
      <c r="B129" s="174"/>
      <c r="C129" s="174"/>
      <c r="D129" s="174"/>
      <c r="E129" s="174"/>
      <c r="F129" s="174"/>
      <c r="G129" s="174"/>
      <c r="H129" s="174"/>
      <c r="I129" s="174"/>
      <c r="J129" s="174"/>
      <c r="K129" s="174"/>
      <c r="L129" s="174"/>
      <c r="M129" s="174"/>
      <c r="P129" s="46">
        <v>2</v>
      </c>
      <c r="Q129" s="65" t="s">
        <v>36</v>
      </c>
      <c r="R129" s="96"/>
      <c r="S129" s="5">
        <f t="shared" si="15"/>
        <v>0</v>
      </c>
      <c r="T129" s="93"/>
      <c r="U129" s="95"/>
      <c r="V129" s="95"/>
      <c r="W129" s="174"/>
      <c r="X129" s="174"/>
    </row>
    <row r="130" spans="2:24" ht="16.95" customHeight="1" thickBot="1" x14ac:dyDescent="0.45">
      <c r="B130" s="418" t="s">
        <v>160</v>
      </c>
      <c r="C130" s="419"/>
      <c r="D130" s="419"/>
      <c r="E130" s="419"/>
      <c r="F130" s="419"/>
      <c r="G130" s="420"/>
      <c r="H130" s="415" t="s">
        <v>133</v>
      </c>
      <c r="I130" s="417"/>
      <c r="J130" s="415"/>
      <c r="K130" s="416"/>
      <c r="L130" s="416"/>
      <c r="M130" s="417"/>
      <c r="P130" s="46">
        <v>2</v>
      </c>
      <c r="Q130" s="65" t="s">
        <v>37</v>
      </c>
      <c r="R130" s="96"/>
      <c r="S130" s="5">
        <f t="shared" si="15"/>
        <v>0</v>
      </c>
      <c r="T130" s="93"/>
      <c r="U130" s="95"/>
      <c r="V130" s="95"/>
      <c r="W130" s="174"/>
      <c r="X130" s="174"/>
    </row>
    <row r="131" spans="2:24" ht="16.95" customHeight="1" x14ac:dyDescent="0.35">
      <c r="B131" s="185"/>
      <c r="C131" s="165"/>
      <c r="D131" s="165"/>
      <c r="E131" s="165"/>
      <c r="F131" s="165"/>
      <c r="G131" s="165"/>
      <c r="H131" s="165"/>
      <c r="I131" s="165"/>
      <c r="J131" s="165"/>
      <c r="K131" s="165"/>
      <c r="L131" s="165"/>
      <c r="M131" s="166"/>
      <c r="P131" s="46">
        <v>2</v>
      </c>
      <c r="Q131" s="65" t="s">
        <v>38</v>
      </c>
      <c r="R131" s="98">
        <f>'Confirm PMs'!C51</f>
        <v>0</v>
      </c>
      <c r="S131" s="5">
        <f t="shared" si="15"/>
        <v>0</v>
      </c>
      <c r="T131" s="91">
        <f>MEDIAN(S131:S133)</f>
        <v>0</v>
      </c>
      <c r="U131" s="92" t="e">
        <f>T131/$T$104</f>
        <v>#DIV/0!</v>
      </c>
      <c r="V131" s="92" t="e">
        <f>IF(U131&gt;1.5,"LT","RECENT")</f>
        <v>#DIV/0!</v>
      </c>
      <c r="W131" s="174"/>
      <c r="X131" s="174"/>
    </row>
    <row r="132" spans="2:24" ht="16.95" customHeight="1" x14ac:dyDescent="0.35">
      <c r="B132" s="169"/>
      <c r="C132" s="167"/>
      <c r="D132" s="167"/>
      <c r="E132" s="167"/>
      <c r="F132" s="167"/>
      <c r="G132" s="167"/>
      <c r="H132" s="167"/>
      <c r="I132" s="167"/>
      <c r="J132" s="167"/>
      <c r="K132" s="167"/>
      <c r="L132" s="167"/>
      <c r="M132" s="168"/>
      <c r="P132" s="46">
        <v>2</v>
      </c>
      <c r="Q132" s="65" t="s">
        <v>39</v>
      </c>
      <c r="R132" s="97"/>
      <c r="S132" s="5">
        <f t="shared" si="15"/>
        <v>0</v>
      </c>
      <c r="T132" s="81"/>
      <c r="U132" s="92"/>
      <c r="V132" s="92"/>
      <c r="W132" s="174"/>
      <c r="X132" s="174"/>
    </row>
    <row r="133" spans="2:24" ht="16.95" customHeight="1" x14ac:dyDescent="0.35">
      <c r="B133" s="169"/>
      <c r="C133" s="167"/>
      <c r="D133" s="167"/>
      <c r="E133" s="167"/>
      <c r="F133" s="167"/>
      <c r="G133" s="167"/>
      <c r="H133" s="167"/>
      <c r="I133" s="167"/>
      <c r="J133" s="167"/>
      <c r="K133" s="167"/>
      <c r="L133" s="167"/>
      <c r="M133" s="168"/>
      <c r="P133" s="46">
        <v>2</v>
      </c>
      <c r="Q133" s="65" t="s">
        <v>40</v>
      </c>
      <c r="R133" s="97"/>
      <c r="S133" s="5">
        <f t="shared" si="15"/>
        <v>0</v>
      </c>
      <c r="T133" s="81"/>
      <c r="U133" s="92"/>
      <c r="V133" s="92"/>
      <c r="W133" s="174"/>
      <c r="X133" s="174"/>
    </row>
    <row r="134" spans="2:24" ht="16.95" customHeight="1" x14ac:dyDescent="0.35">
      <c r="B134" s="169"/>
      <c r="C134" s="167"/>
      <c r="D134" s="167"/>
      <c r="E134" s="167"/>
      <c r="F134" s="167"/>
      <c r="G134" s="167"/>
      <c r="H134" s="167"/>
      <c r="I134" s="167"/>
      <c r="J134" s="167"/>
      <c r="K134" s="167"/>
      <c r="L134" s="167"/>
      <c r="M134" s="168"/>
      <c r="P134" s="46">
        <v>2</v>
      </c>
      <c r="Q134" s="65" t="s">
        <v>41</v>
      </c>
      <c r="R134" s="96">
        <f>'Confirm PMs'!C52</f>
        <v>0</v>
      </c>
      <c r="S134" s="5">
        <f>IF(ISTEXT(F21),$F$5,IF(F21&gt;$F$5,$F$5,F21))</f>
        <v>0</v>
      </c>
      <c r="T134" s="94">
        <f>MEDIAN(S134:S136)</f>
        <v>0</v>
      </c>
      <c r="U134" s="95" t="e">
        <f>T134/$T$104</f>
        <v>#DIV/0!</v>
      </c>
      <c r="V134" s="95" t="e">
        <f>IF(U134&gt;1.5,"LT","RECENT")</f>
        <v>#DIV/0!</v>
      </c>
      <c r="W134" s="174"/>
      <c r="X134" s="174"/>
    </row>
    <row r="135" spans="2:24" ht="16.95" customHeight="1" x14ac:dyDescent="0.35">
      <c r="B135" s="169"/>
      <c r="C135" s="167"/>
      <c r="D135" s="167"/>
      <c r="E135" s="167"/>
      <c r="F135" s="167"/>
      <c r="G135" s="167"/>
      <c r="H135" s="167"/>
      <c r="I135" s="167"/>
      <c r="J135" s="167"/>
      <c r="K135" s="167"/>
      <c r="L135" s="167"/>
      <c r="M135" s="168"/>
      <c r="P135" s="46">
        <v>2</v>
      </c>
      <c r="Q135" s="65" t="s">
        <v>42</v>
      </c>
      <c r="R135" s="96"/>
      <c r="S135" s="5">
        <f t="shared" ref="S135:S141" si="16">IF(ISTEXT(F22),$F$5,IF(F22&gt;$F$5,$F$5,F22))</f>
        <v>0</v>
      </c>
      <c r="T135" s="93"/>
      <c r="U135" s="95"/>
      <c r="V135" s="95"/>
      <c r="W135" s="174"/>
      <c r="X135" s="174"/>
    </row>
    <row r="136" spans="2:24" ht="16.95" customHeight="1" x14ac:dyDescent="0.35">
      <c r="B136" s="169"/>
      <c r="C136" s="167"/>
      <c r="D136" s="167"/>
      <c r="E136" s="167"/>
      <c r="F136" s="167"/>
      <c r="G136" s="167"/>
      <c r="H136" s="167"/>
      <c r="I136" s="167"/>
      <c r="J136" s="167"/>
      <c r="K136" s="167"/>
      <c r="L136" s="167"/>
      <c r="M136" s="168"/>
      <c r="P136" s="46">
        <v>2</v>
      </c>
      <c r="Q136" s="65" t="s">
        <v>43</v>
      </c>
      <c r="R136" s="96"/>
      <c r="S136" s="5">
        <f t="shared" si="16"/>
        <v>0</v>
      </c>
      <c r="T136" s="93"/>
      <c r="U136" s="95"/>
      <c r="V136" s="95"/>
      <c r="W136" s="174"/>
      <c r="X136" s="174"/>
    </row>
    <row r="137" spans="2:24" ht="16.95" customHeight="1" x14ac:dyDescent="0.35">
      <c r="B137" s="169"/>
      <c r="C137" s="167"/>
      <c r="D137" s="167"/>
      <c r="E137" s="167"/>
      <c r="F137" s="167"/>
      <c r="G137" s="167"/>
      <c r="H137" s="167"/>
      <c r="I137" s="167"/>
      <c r="J137" s="167"/>
      <c r="K137" s="167"/>
      <c r="L137" s="167"/>
      <c r="M137" s="168"/>
      <c r="P137" s="46">
        <v>2</v>
      </c>
      <c r="Q137" s="65" t="s">
        <v>44</v>
      </c>
      <c r="R137" s="98">
        <f>'Confirm PMs'!C53</f>
        <v>0</v>
      </c>
      <c r="S137" s="5">
        <f t="shared" si="16"/>
        <v>0</v>
      </c>
      <c r="T137" s="91">
        <f>MEDIAN(S137:S139)</f>
        <v>0</v>
      </c>
      <c r="U137" s="92" t="e">
        <f>T137/$T$104</f>
        <v>#DIV/0!</v>
      </c>
      <c r="V137" s="92" t="e">
        <f>IF(U137&gt;1.5,"LT","RECENT")</f>
        <v>#DIV/0!</v>
      </c>
      <c r="W137" s="174"/>
      <c r="X137" s="174"/>
    </row>
    <row r="138" spans="2:24" ht="16.95" customHeight="1" thickBot="1" x14ac:dyDescent="0.4">
      <c r="B138" s="170"/>
      <c r="C138" s="171"/>
      <c r="D138" s="171"/>
      <c r="E138" s="171"/>
      <c r="F138" s="171"/>
      <c r="G138" s="171"/>
      <c r="H138" s="171"/>
      <c r="I138" s="171"/>
      <c r="J138" s="171"/>
      <c r="K138" s="171"/>
      <c r="L138" s="171"/>
      <c r="M138" s="172"/>
      <c r="P138" s="46">
        <v>2</v>
      </c>
      <c r="Q138" s="65" t="s">
        <v>45</v>
      </c>
      <c r="R138" s="97"/>
      <c r="S138" s="5">
        <f t="shared" si="16"/>
        <v>0</v>
      </c>
      <c r="T138" s="81"/>
      <c r="U138" s="92"/>
      <c r="V138" s="92"/>
      <c r="W138" s="174"/>
      <c r="X138" s="174"/>
    </row>
    <row r="139" spans="2:24" ht="16.95" customHeight="1" x14ac:dyDescent="0.4">
      <c r="B139" s="173" t="s">
        <v>359</v>
      </c>
      <c r="C139" s="174"/>
      <c r="D139" s="174"/>
      <c r="E139" s="174"/>
      <c r="F139" s="174"/>
      <c r="G139" s="174"/>
      <c r="H139" s="174"/>
      <c r="I139" s="174"/>
      <c r="J139" s="174"/>
      <c r="K139" s="174"/>
      <c r="L139" s="174"/>
      <c r="M139" s="174"/>
      <c r="P139" s="46">
        <v>2</v>
      </c>
      <c r="Q139" s="65" t="s">
        <v>46</v>
      </c>
      <c r="R139" s="97"/>
      <c r="S139" s="5">
        <f t="shared" si="16"/>
        <v>0</v>
      </c>
      <c r="T139" s="81"/>
      <c r="U139" s="92"/>
      <c r="V139" s="92"/>
      <c r="W139" s="174"/>
      <c r="X139" s="174"/>
    </row>
    <row r="140" spans="2:24" ht="16.95" customHeight="1" thickBot="1" x14ac:dyDescent="0.4">
      <c r="B140" s="174"/>
      <c r="C140" s="174"/>
      <c r="D140" s="174"/>
      <c r="E140" s="174"/>
      <c r="F140" s="174"/>
      <c r="G140" s="174"/>
      <c r="H140" s="174"/>
      <c r="I140" s="174"/>
      <c r="J140" s="174"/>
      <c r="K140" s="174"/>
      <c r="L140" s="174"/>
      <c r="M140" s="174"/>
      <c r="P140" s="46">
        <v>2</v>
      </c>
      <c r="Q140" s="65" t="s">
        <v>47</v>
      </c>
      <c r="R140" s="96">
        <f>'Confirm PMs'!C54</f>
        <v>0</v>
      </c>
      <c r="S140" s="5">
        <f t="shared" si="16"/>
        <v>0</v>
      </c>
      <c r="T140" s="94">
        <f>MEDIAN(S140:S142)</f>
        <v>0</v>
      </c>
      <c r="U140" s="95" t="e">
        <f>T140/$T$104</f>
        <v>#DIV/0!</v>
      </c>
      <c r="V140" s="95" t="e">
        <f>IF(U140&gt;1.5,"LT","RECENT")</f>
        <v>#DIV/0!</v>
      </c>
      <c r="W140" s="174"/>
      <c r="X140" s="174"/>
    </row>
    <row r="141" spans="2:24" ht="16.95" customHeight="1" thickBot="1" x14ac:dyDescent="0.45">
      <c r="B141" s="418" t="s">
        <v>360</v>
      </c>
      <c r="C141" s="419"/>
      <c r="D141" s="419"/>
      <c r="E141" s="419"/>
      <c r="F141" s="419"/>
      <c r="G141" s="420"/>
      <c r="H141" s="415" t="s">
        <v>133</v>
      </c>
      <c r="I141" s="417"/>
      <c r="J141" s="415"/>
      <c r="K141" s="416"/>
      <c r="L141" s="416"/>
      <c r="M141" s="417"/>
      <c r="P141" s="46">
        <v>2</v>
      </c>
      <c r="Q141" s="65" t="s">
        <v>48</v>
      </c>
      <c r="R141" s="96"/>
      <c r="S141" s="5">
        <f t="shared" si="16"/>
        <v>0</v>
      </c>
      <c r="T141" s="93"/>
      <c r="U141" s="95"/>
      <c r="V141" s="95"/>
      <c r="W141" s="174"/>
      <c r="X141" s="174"/>
    </row>
    <row r="142" spans="2:24" ht="16.95" customHeight="1" x14ac:dyDescent="0.35">
      <c r="B142" s="185"/>
      <c r="C142" s="165"/>
      <c r="D142" s="165"/>
      <c r="E142" s="165"/>
      <c r="F142" s="165"/>
      <c r="G142" s="165"/>
      <c r="H142" s="165"/>
      <c r="I142" s="165"/>
      <c r="J142" s="165"/>
      <c r="K142" s="165"/>
      <c r="L142" s="165"/>
      <c r="M142" s="166"/>
      <c r="P142" s="46">
        <v>2</v>
      </c>
      <c r="Q142" s="65" t="s">
        <v>49</v>
      </c>
      <c r="R142" s="96"/>
      <c r="S142" s="5">
        <f>IF(ISTEXT(G21),$F$5,IF(G21&gt;$F$5,$F$5,G21))</f>
        <v>0</v>
      </c>
      <c r="T142" s="93"/>
      <c r="U142" s="95"/>
      <c r="V142" s="95"/>
      <c r="W142" s="174"/>
      <c r="X142" s="174"/>
    </row>
    <row r="143" spans="2:24" ht="16.95" customHeight="1" x14ac:dyDescent="0.35">
      <c r="B143" s="169"/>
      <c r="C143" s="167"/>
      <c r="D143" s="167"/>
      <c r="E143" s="167"/>
      <c r="F143" s="167"/>
      <c r="G143" s="167"/>
      <c r="H143" s="167"/>
      <c r="I143" s="167"/>
      <c r="J143" s="167"/>
      <c r="K143" s="167"/>
      <c r="L143" s="167"/>
      <c r="M143" s="168"/>
      <c r="P143" s="46">
        <v>2</v>
      </c>
      <c r="Q143" s="65" t="s">
        <v>50</v>
      </c>
      <c r="R143" s="98">
        <f>'Confirm PMs'!C55</f>
        <v>0</v>
      </c>
      <c r="S143" s="5">
        <f t="shared" ref="S143:S149" si="17">IF(ISTEXT(G22),$F$5,IF(G22&gt;$F$5,$F$5,G22))</f>
        <v>0</v>
      </c>
      <c r="T143" s="91">
        <f>MEDIAN(S143:S145)</f>
        <v>0</v>
      </c>
      <c r="U143" s="92" t="e">
        <f>T143/$T$104</f>
        <v>#DIV/0!</v>
      </c>
      <c r="V143" s="92" t="e">
        <f>IF(U143&gt;1.5,"LT","RECENT")</f>
        <v>#DIV/0!</v>
      </c>
      <c r="W143" s="174"/>
      <c r="X143" s="174"/>
    </row>
    <row r="144" spans="2:24" ht="16.95" customHeight="1" x14ac:dyDescent="0.35">
      <c r="B144" s="169"/>
      <c r="C144" s="167"/>
      <c r="D144" s="167"/>
      <c r="E144" s="167"/>
      <c r="F144" s="167"/>
      <c r="G144" s="167"/>
      <c r="H144" s="167"/>
      <c r="I144" s="167"/>
      <c r="J144" s="167"/>
      <c r="K144" s="167"/>
      <c r="L144" s="167"/>
      <c r="M144" s="168"/>
      <c r="P144" s="46">
        <v>2</v>
      </c>
      <c r="Q144" s="65" t="s">
        <v>51</v>
      </c>
      <c r="R144" s="97"/>
      <c r="S144" s="5">
        <f t="shared" si="17"/>
        <v>0</v>
      </c>
      <c r="T144" s="81"/>
      <c r="U144" s="92"/>
      <c r="V144" s="92"/>
      <c r="W144" s="174"/>
      <c r="X144" s="174"/>
    </row>
    <row r="145" spans="2:24" ht="16.95" customHeight="1" x14ac:dyDescent="0.35">
      <c r="B145" s="169"/>
      <c r="C145" s="167"/>
      <c r="D145" s="167"/>
      <c r="E145" s="167"/>
      <c r="F145" s="167"/>
      <c r="G145" s="167"/>
      <c r="H145" s="167"/>
      <c r="I145" s="167"/>
      <c r="J145" s="167"/>
      <c r="K145" s="167"/>
      <c r="L145" s="167"/>
      <c r="M145" s="168"/>
      <c r="P145" s="46">
        <v>2</v>
      </c>
      <c r="Q145" s="65" t="s">
        <v>52</v>
      </c>
      <c r="R145" s="97"/>
      <c r="S145" s="5">
        <f t="shared" si="17"/>
        <v>0</v>
      </c>
      <c r="T145" s="81"/>
      <c r="U145" s="92"/>
      <c r="V145" s="92"/>
      <c r="W145" s="174"/>
      <c r="X145" s="174"/>
    </row>
    <row r="146" spans="2:24" ht="16.95" customHeight="1" x14ac:dyDescent="0.35">
      <c r="B146" s="169"/>
      <c r="C146" s="167"/>
      <c r="D146" s="167"/>
      <c r="E146" s="167"/>
      <c r="F146" s="167"/>
      <c r="G146" s="167"/>
      <c r="H146" s="167"/>
      <c r="I146" s="167"/>
      <c r="J146" s="167"/>
      <c r="K146" s="167"/>
      <c r="L146" s="167"/>
      <c r="M146" s="168"/>
      <c r="P146" s="46">
        <v>2</v>
      </c>
      <c r="Q146" s="65" t="s">
        <v>53</v>
      </c>
      <c r="R146" s="96">
        <f>'Confirm PMs'!C56</f>
        <v>0</v>
      </c>
      <c r="S146" s="5">
        <f t="shared" si="17"/>
        <v>0</v>
      </c>
      <c r="T146" s="94">
        <f>MEDIAN(S146:S148)</f>
        <v>0</v>
      </c>
      <c r="U146" s="95" t="e">
        <f>T146/$T$104</f>
        <v>#DIV/0!</v>
      </c>
      <c r="V146" s="95" t="e">
        <f>IF(U146&gt;1.5,"LT","RECENT")</f>
        <v>#DIV/0!</v>
      </c>
      <c r="W146" s="174"/>
      <c r="X146" s="174"/>
    </row>
    <row r="147" spans="2:24" ht="16.95" customHeight="1" x14ac:dyDescent="0.35">
      <c r="B147" s="169"/>
      <c r="C147" s="167"/>
      <c r="D147" s="167"/>
      <c r="E147" s="167"/>
      <c r="F147" s="167"/>
      <c r="G147" s="167"/>
      <c r="H147" s="167"/>
      <c r="I147" s="167"/>
      <c r="J147" s="167"/>
      <c r="K147" s="167"/>
      <c r="L147" s="167"/>
      <c r="M147" s="168"/>
      <c r="P147" s="46">
        <v>2</v>
      </c>
      <c r="Q147" s="65" t="s">
        <v>54</v>
      </c>
      <c r="R147" s="96"/>
      <c r="S147" s="5">
        <f t="shared" si="17"/>
        <v>0</v>
      </c>
      <c r="T147" s="93"/>
      <c r="U147" s="95"/>
      <c r="V147" s="95"/>
      <c r="W147" s="174"/>
      <c r="X147" s="174"/>
    </row>
    <row r="148" spans="2:24" ht="16.95" customHeight="1" x14ac:dyDescent="0.35">
      <c r="B148" s="169"/>
      <c r="C148" s="167"/>
      <c r="D148" s="167"/>
      <c r="E148" s="167"/>
      <c r="F148" s="167"/>
      <c r="G148" s="167"/>
      <c r="H148" s="167"/>
      <c r="I148" s="167"/>
      <c r="J148" s="167"/>
      <c r="K148" s="167"/>
      <c r="L148" s="167"/>
      <c r="M148" s="168"/>
      <c r="P148" s="46">
        <v>2</v>
      </c>
      <c r="Q148" s="65" t="s">
        <v>55</v>
      </c>
      <c r="R148" s="96"/>
      <c r="S148" s="5">
        <f t="shared" si="17"/>
        <v>0</v>
      </c>
      <c r="T148" s="93"/>
      <c r="U148" s="95"/>
      <c r="V148" s="95"/>
      <c r="W148" s="174"/>
      <c r="X148" s="174"/>
    </row>
    <row r="149" spans="2:24" ht="16.95" customHeight="1" thickBot="1" x14ac:dyDescent="0.4">
      <c r="B149" s="170"/>
      <c r="C149" s="171"/>
      <c r="D149" s="171"/>
      <c r="E149" s="171"/>
      <c r="F149" s="171"/>
      <c r="G149" s="171"/>
      <c r="H149" s="171"/>
      <c r="I149" s="171"/>
      <c r="J149" s="171"/>
      <c r="K149" s="171"/>
      <c r="L149" s="171"/>
      <c r="M149" s="172"/>
      <c r="P149" s="46">
        <v>2</v>
      </c>
      <c r="Q149" s="65" t="s">
        <v>56</v>
      </c>
      <c r="R149" s="98">
        <f>'Confirm PMs'!C57</f>
        <v>0</v>
      </c>
      <c r="S149" s="5">
        <f t="shared" si="17"/>
        <v>0</v>
      </c>
      <c r="T149" s="91">
        <f>MEDIAN(S149:S151)</f>
        <v>0</v>
      </c>
      <c r="U149" s="92" t="e">
        <f>T149/$T$104</f>
        <v>#DIV/0!</v>
      </c>
      <c r="V149" s="92" t="e">
        <f>IF(U149&gt;1.5,"LT","RECENT")</f>
        <v>#DIV/0!</v>
      </c>
      <c r="W149" s="174"/>
      <c r="X149" s="174"/>
    </row>
    <row r="150" spans="2:24" ht="16.95" customHeight="1" x14ac:dyDescent="0.4">
      <c r="B150" s="173" t="s">
        <v>359</v>
      </c>
      <c r="C150" s="174"/>
      <c r="D150" s="174"/>
      <c r="E150" s="174"/>
      <c r="F150" s="174"/>
      <c r="G150" s="174"/>
      <c r="H150" s="174"/>
      <c r="I150" s="174"/>
      <c r="J150" s="174"/>
      <c r="K150" s="174"/>
      <c r="L150" s="174"/>
      <c r="M150" s="174"/>
      <c r="P150" s="46">
        <v>2</v>
      </c>
      <c r="Q150" s="65" t="s">
        <v>57</v>
      </c>
      <c r="R150" s="97"/>
      <c r="S150" s="5">
        <f>IF(ISTEXT(H21),$F$5,IF(H21&gt;$F$5,$F$5,H21))</f>
        <v>0</v>
      </c>
      <c r="T150" s="81"/>
      <c r="U150" s="92"/>
      <c r="V150" s="92"/>
      <c r="W150" s="174"/>
      <c r="X150" s="174"/>
    </row>
    <row r="151" spans="2:24" ht="16.95" customHeight="1" thickBot="1" x14ac:dyDescent="0.4">
      <c r="B151" s="174"/>
      <c r="C151" s="174"/>
      <c r="D151" s="174"/>
      <c r="E151" s="174"/>
      <c r="F151" s="174"/>
      <c r="G151" s="174"/>
      <c r="H151" s="174"/>
      <c r="I151" s="174"/>
      <c r="J151" s="174"/>
      <c r="K151" s="174"/>
      <c r="L151" s="174"/>
      <c r="M151" s="174"/>
      <c r="P151" s="46">
        <v>2</v>
      </c>
      <c r="Q151" s="65" t="s">
        <v>58</v>
      </c>
      <c r="R151" s="97"/>
      <c r="S151" s="5">
        <f t="shared" ref="S151:S157" si="18">IF(ISTEXT(H22),$F$5,IF(H22&gt;$F$5,$F$5,H22))</f>
        <v>0</v>
      </c>
      <c r="T151" s="81"/>
      <c r="U151" s="92"/>
      <c r="V151" s="92"/>
      <c r="W151" s="174"/>
      <c r="X151" s="174"/>
    </row>
    <row r="152" spans="2:24" ht="16.95" customHeight="1" thickBot="1" x14ac:dyDescent="0.45">
      <c r="B152" s="418" t="s">
        <v>361</v>
      </c>
      <c r="C152" s="419"/>
      <c r="D152" s="419"/>
      <c r="E152" s="419"/>
      <c r="F152" s="419"/>
      <c r="G152" s="420"/>
      <c r="H152" s="415" t="s">
        <v>133</v>
      </c>
      <c r="I152" s="417"/>
      <c r="J152" s="415"/>
      <c r="K152" s="416"/>
      <c r="L152" s="416"/>
      <c r="M152" s="417"/>
      <c r="P152" s="46">
        <v>2</v>
      </c>
      <c r="Q152" s="65" t="s">
        <v>59</v>
      </c>
      <c r="R152" s="96">
        <f>'Confirm PMs'!C58</f>
        <v>0</v>
      </c>
      <c r="S152" s="5">
        <f t="shared" si="18"/>
        <v>0</v>
      </c>
      <c r="T152" s="94">
        <f>MEDIAN(S152:S154)</f>
        <v>0</v>
      </c>
      <c r="U152" s="95" t="e">
        <f>T152/$T$104</f>
        <v>#DIV/0!</v>
      </c>
      <c r="V152" s="95" t="e">
        <f>IF(U152&gt;1.5,"LT","RECENT")</f>
        <v>#DIV/0!</v>
      </c>
      <c r="W152" s="174"/>
      <c r="X152" s="174"/>
    </row>
    <row r="153" spans="2:24" ht="16.95" customHeight="1" x14ac:dyDescent="0.35">
      <c r="B153" s="185"/>
      <c r="C153" s="165"/>
      <c r="D153" s="165"/>
      <c r="E153" s="165"/>
      <c r="F153" s="165"/>
      <c r="G153" s="165"/>
      <c r="H153" s="165"/>
      <c r="I153" s="165"/>
      <c r="J153" s="165"/>
      <c r="K153" s="165"/>
      <c r="L153" s="165"/>
      <c r="M153" s="166"/>
      <c r="P153" s="46">
        <v>2</v>
      </c>
      <c r="Q153" s="65" t="s">
        <v>60</v>
      </c>
      <c r="R153" s="96"/>
      <c r="S153" s="5">
        <f t="shared" si="18"/>
        <v>0</v>
      </c>
      <c r="T153" s="93"/>
      <c r="U153" s="95"/>
      <c r="V153" s="95"/>
      <c r="W153" s="174"/>
      <c r="X153" s="174"/>
    </row>
    <row r="154" spans="2:24" ht="16.95" customHeight="1" x14ac:dyDescent="0.35">
      <c r="B154" s="169"/>
      <c r="C154" s="167"/>
      <c r="D154" s="167"/>
      <c r="E154" s="167"/>
      <c r="F154" s="167"/>
      <c r="G154" s="167"/>
      <c r="H154" s="167"/>
      <c r="I154" s="167"/>
      <c r="J154" s="167"/>
      <c r="K154" s="167"/>
      <c r="L154" s="167"/>
      <c r="M154" s="168"/>
      <c r="P154" s="46">
        <v>2</v>
      </c>
      <c r="Q154" s="65" t="s">
        <v>61</v>
      </c>
      <c r="R154" s="96"/>
      <c r="S154" s="5">
        <f t="shared" si="18"/>
        <v>0</v>
      </c>
      <c r="T154" s="93"/>
      <c r="U154" s="95"/>
      <c r="V154" s="95"/>
      <c r="W154" s="174"/>
      <c r="X154" s="174"/>
    </row>
    <row r="155" spans="2:24" ht="16.95" customHeight="1" x14ac:dyDescent="0.35">
      <c r="B155" s="169"/>
      <c r="C155" s="167"/>
      <c r="D155" s="167"/>
      <c r="E155" s="167"/>
      <c r="F155" s="167"/>
      <c r="G155" s="167"/>
      <c r="H155" s="167"/>
      <c r="I155" s="167"/>
      <c r="J155" s="167"/>
      <c r="K155" s="167"/>
      <c r="L155" s="167"/>
      <c r="M155" s="168"/>
      <c r="P155" s="46">
        <v>2</v>
      </c>
      <c r="Q155" s="65" t="s">
        <v>62</v>
      </c>
      <c r="R155" s="98">
        <f>'Confirm PMs'!C59</f>
        <v>0</v>
      </c>
      <c r="S155" s="5">
        <f t="shared" si="18"/>
        <v>0</v>
      </c>
      <c r="T155" s="91">
        <f>MEDIAN(S155:S157)</f>
        <v>0</v>
      </c>
      <c r="U155" s="92" t="e">
        <f>T155/$T$104</f>
        <v>#DIV/0!</v>
      </c>
      <c r="V155" s="92" t="e">
        <f>IF(U155&gt;1.5,"LT","RECENT")</f>
        <v>#DIV/0!</v>
      </c>
      <c r="W155" s="174"/>
      <c r="X155" s="174"/>
    </row>
    <row r="156" spans="2:24" ht="16.95" customHeight="1" x14ac:dyDescent="0.35">
      <c r="B156" s="169"/>
      <c r="C156" s="167"/>
      <c r="D156" s="167"/>
      <c r="E156" s="167"/>
      <c r="F156" s="167"/>
      <c r="G156" s="167"/>
      <c r="H156" s="167"/>
      <c r="I156" s="167"/>
      <c r="J156" s="167"/>
      <c r="K156" s="167"/>
      <c r="L156" s="167"/>
      <c r="M156" s="168"/>
      <c r="P156" s="46">
        <v>2</v>
      </c>
      <c r="Q156" s="65" t="s">
        <v>63</v>
      </c>
      <c r="R156" s="97"/>
      <c r="S156" s="5">
        <f t="shared" si="18"/>
        <v>0</v>
      </c>
      <c r="T156" s="81"/>
      <c r="U156" s="92"/>
      <c r="V156" s="92"/>
      <c r="W156" s="174"/>
      <c r="X156" s="174"/>
    </row>
    <row r="157" spans="2:24" ht="16.95" customHeight="1" x14ac:dyDescent="0.35">
      <c r="B157" s="169"/>
      <c r="C157" s="167"/>
      <c r="D157" s="167"/>
      <c r="E157" s="167"/>
      <c r="F157" s="167"/>
      <c r="G157" s="167"/>
      <c r="H157" s="167"/>
      <c r="I157" s="167"/>
      <c r="J157" s="167"/>
      <c r="K157" s="167"/>
      <c r="L157" s="167"/>
      <c r="M157" s="168"/>
      <c r="P157" s="46">
        <v>2</v>
      </c>
      <c r="Q157" s="65" t="s">
        <v>64</v>
      </c>
      <c r="R157" s="97"/>
      <c r="S157" s="5">
        <f t="shared" si="18"/>
        <v>0</v>
      </c>
      <c r="T157" s="81"/>
      <c r="U157" s="92"/>
      <c r="V157" s="92"/>
      <c r="W157" s="174"/>
      <c r="X157" s="174"/>
    </row>
    <row r="158" spans="2:24" ht="16.95" customHeight="1" x14ac:dyDescent="0.35">
      <c r="B158" s="169"/>
      <c r="C158" s="167"/>
      <c r="D158" s="167"/>
      <c r="E158" s="167"/>
      <c r="F158" s="167"/>
      <c r="G158" s="167"/>
      <c r="H158" s="167"/>
      <c r="I158" s="167"/>
      <c r="J158" s="167"/>
      <c r="K158" s="167"/>
      <c r="L158" s="167"/>
      <c r="M158" s="168"/>
      <c r="P158" s="46">
        <v>2</v>
      </c>
      <c r="Q158" s="65" t="s">
        <v>65</v>
      </c>
      <c r="R158" s="96">
        <f>'Confirm PMs'!C60</f>
        <v>0</v>
      </c>
      <c r="S158" s="5">
        <f>IF(ISTEXT(I21),$F$5,IF(I21&gt;$F$5,$F$5,I21))</f>
        <v>0</v>
      </c>
      <c r="T158" s="94">
        <f>MEDIAN(S158:S160)</f>
        <v>0</v>
      </c>
      <c r="U158" s="95" t="e">
        <f>T158/$T$104</f>
        <v>#DIV/0!</v>
      </c>
      <c r="V158" s="95" t="e">
        <f>IF(U158&gt;1.5,"LT","RECENT")</f>
        <v>#DIV/0!</v>
      </c>
      <c r="W158" s="174"/>
      <c r="X158" s="174"/>
    </row>
    <row r="159" spans="2:24" ht="16.95" customHeight="1" x14ac:dyDescent="0.35">
      <c r="B159" s="169"/>
      <c r="C159" s="167"/>
      <c r="D159" s="167"/>
      <c r="E159" s="167"/>
      <c r="F159" s="167"/>
      <c r="G159" s="167"/>
      <c r="H159" s="167"/>
      <c r="I159" s="167"/>
      <c r="J159" s="167"/>
      <c r="K159" s="167"/>
      <c r="L159" s="167"/>
      <c r="M159" s="168"/>
      <c r="P159" s="46">
        <v>2</v>
      </c>
      <c r="Q159" s="65" t="s">
        <v>66</v>
      </c>
      <c r="R159" s="96"/>
      <c r="S159" s="5">
        <f t="shared" ref="S159:S165" si="19">IF(ISTEXT(I22),$F$5,IF(I22&gt;$F$5,$F$5,I22))</f>
        <v>0</v>
      </c>
      <c r="T159" s="93"/>
      <c r="U159" s="95"/>
      <c r="V159" s="95"/>
      <c r="W159" s="174"/>
      <c r="X159" s="174"/>
    </row>
    <row r="160" spans="2:24" ht="16.95" customHeight="1" thickBot="1" x14ac:dyDescent="0.4">
      <c r="B160" s="170"/>
      <c r="C160" s="171"/>
      <c r="D160" s="171"/>
      <c r="E160" s="171"/>
      <c r="F160" s="171"/>
      <c r="G160" s="171"/>
      <c r="H160" s="171"/>
      <c r="I160" s="171"/>
      <c r="J160" s="171"/>
      <c r="K160" s="171"/>
      <c r="L160" s="171"/>
      <c r="M160" s="172"/>
      <c r="P160" s="46">
        <v>2</v>
      </c>
      <c r="Q160" s="65" t="s">
        <v>67</v>
      </c>
      <c r="R160" s="96"/>
      <c r="S160" s="5">
        <f t="shared" si="19"/>
        <v>0</v>
      </c>
      <c r="T160" s="93"/>
      <c r="U160" s="95"/>
      <c r="V160" s="95"/>
      <c r="W160" s="174"/>
      <c r="X160" s="174"/>
    </row>
    <row r="161" spans="2:24" ht="16.95" customHeight="1" x14ac:dyDescent="0.4">
      <c r="B161" s="173" t="s">
        <v>359</v>
      </c>
      <c r="C161" s="174"/>
      <c r="D161" s="174"/>
      <c r="E161" s="174"/>
      <c r="F161" s="174"/>
      <c r="G161" s="174"/>
      <c r="H161" s="174"/>
      <c r="I161" s="174"/>
      <c r="J161" s="174"/>
      <c r="K161" s="174"/>
      <c r="L161" s="174"/>
      <c r="M161" s="174"/>
      <c r="P161" s="46">
        <v>2</v>
      </c>
      <c r="Q161" s="65" t="s">
        <v>68</v>
      </c>
      <c r="R161" s="98">
        <f>'Confirm PMs'!C61</f>
        <v>0</v>
      </c>
      <c r="S161" s="5">
        <f t="shared" si="19"/>
        <v>0</v>
      </c>
      <c r="T161" s="91">
        <f>MEDIAN(S161:S163)</f>
        <v>0</v>
      </c>
      <c r="U161" s="92" t="e">
        <f>T161/$T$104</f>
        <v>#DIV/0!</v>
      </c>
      <c r="V161" s="92" t="e">
        <f>IF(U161&gt;1.5,"LT","RECENT")</f>
        <v>#DIV/0!</v>
      </c>
      <c r="W161" s="174"/>
      <c r="X161" s="174"/>
    </row>
    <row r="162" spans="2:24" ht="16.95" customHeight="1" thickBot="1" x14ac:dyDescent="0.4">
      <c r="B162" s="174"/>
      <c r="C162" s="174"/>
      <c r="D162" s="174"/>
      <c r="E162" s="174"/>
      <c r="F162" s="174"/>
      <c r="G162" s="174"/>
      <c r="H162" s="174"/>
      <c r="I162" s="174"/>
      <c r="J162" s="174"/>
      <c r="K162" s="174"/>
      <c r="L162" s="174"/>
      <c r="M162" s="174"/>
      <c r="P162" s="46">
        <v>2</v>
      </c>
      <c r="Q162" s="65" t="s">
        <v>69</v>
      </c>
      <c r="R162" s="97"/>
      <c r="S162" s="5">
        <f t="shared" si="19"/>
        <v>0</v>
      </c>
      <c r="T162" s="81"/>
      <c r="U162" s="92"/>
      <c r="V162" s="92"/>
      <c r="W162" s="174"/>
      <c r="X162" s="174"/>
    </row>
    <row r="163" spans="2:24" ht="16.95" customHeight="1" thickBot="1" x14ac:dyDescent="0.45">
      <c r="B163" s="418" t="s">
        <v>362</v>
      </c>
      <c r="C163" s="419"/>
      <c r="D163" s="419"/>
      <c r="E163" s="419"/>
      <c r="F163" s="419"/>
      <c r="G163" s="420"/>
      <c r="H163" s="415" t="s">
        <v>133</v>
      </c>
      <c r="I163" s="417"/>
      <c r="J163" s="415"/>
      <c r="K163" s="416"/>
      <c r="L163" s="416"/>
      <c r="M163" s="417"/>
      <c r="P163" s="46">
        <v>2</v>
      </c>
      <c r="Q163" s="65" t="s">
        <v>70</v>
      </c>
      <c r="R163" s="97"/>
      <c r="S163" s="5">
        <f t="shared" si="19"/>
        <v>0</v>
      </c>
      <c r="T163" s="81"/>
      <c r="U163" s="92"/>
      <c r="V163" s="92"/>
      <c r="W163" s="174"/>
      <c r="X163" s="174"/>
    </row>
    <row r="164" spans="2:24" ht="16.95" customHeight="1" x14ac:dyDescent="0.35">
      <c r="B164" s="185"/>
      <c r="C164" s="165"/>
      <c r="D164" s="165"/>
      <c r="E164" s="165"/>
      <c r="F164" s="165"/>
      <c r="G164" s="165"/>
      <c r="H164" s="165"/>
      <c r="I164" s="165"/>
      <c r="J164" s="165"/>
      <c r="K164" s="165"/>
      <c r="L164" s="165"/>
      <c r="M164" s="166"/>
      <c r="P164" s="46">
        <v>2</v>
      </c>
      <c r="Q164" s="65" t="s">
        <v>71</v>
      </c>
      <c r="R164" s="96">
        <f>'Confirm PMs'!C62</f>
        <v>0</v>
      </c>
      <c r="S164" s="5">
        <f t="shared" si="19"/>
        <v>0</v>
      </c>
      <c r="T164" s="94">
        <f>MEDIAN(S164:S166)</f>
        <v>0</v>
      </c>
      <c r="U164" s="95" t="e">
        <f>T164/$T$104</f>
        <v>#DIV/0!</v>
      </c>
      <c r="V164" s="95" t="e">
        <f>IF(U164&gt;1.5,"LT","RECENT")</f>
        <v>#DIV/0!</v>
      </c>
      <c r="W164" s="174"/>
      <c r="X164" s="174"/>
    </row>
    <row r="165" spans="2:24" ht="16.95" customHeight="1" x14ac:dyDescent="0.35">
      <c r="B165" s="169"/>
      <c r="C165" s="167"/>
      <c r="D165" s="167"/>
      <c r="E165" s="167"/>
      <c r="F165" s="167"/>
      <c r="G165" s="167"/>
      <c r="H165" s="167"/>
      <c r="I165" s="167"/>
      <c r="J165" s="167"/>
      <c r="K165" s="167"/>
      <c r="L165" s="167"/>
      <c r="M165" s="168"/>
      <c r="P165" s="46">
        <v>2</v>
      </c>
      <c r="Q165" s="65" t="s">
        <v>72</v>
      </c>
      <c r="R165" s="96"/>
      <c r="S165" s="5">
        <f t="shared" si="19"/>
        <v>0</v>
      </c>
      <c r="T165" s="93"/>
      <c r="U165" s="95"/>
      <c r="V165" s="95"/>
      <c r="W165" s="174"/>
      <c r="X165" s="174"/>
    </row>
    <row r="166" spans="2:24" ht="16.95" customHeight="1" x14ac:dyDescent="0.35">
      <c r="B166" s="169"/>
      <c r="C166" s="167"/>
      <c r="D166" s="167"/>
      <c r="E166" s="167"/>
      <c r="F166" s="167"/>
      <c r="G166" s="167"/>
      <c r="H166" s="167"/>
      <c r="I166" s="167"/>
      <c r="J166" s="167"/>
      <c r="K166" s="167"/>
      <c r="L166" s="167"/>
      <c r="M166" s="168"/>
      <c r="P166" s="46">
        <v>2</v>
      </c>
      <c r="Q166" s="65" t="s">
        <v>73</v>
      </c>
      <c r="R166" s="96"/>
      <c r="S166" s="5">
        <f>IF(ISTEXT(J21),$F$5,IF(J21&gt;$F$5,$F$5,J21))</f>
        <v>0</v>
      </c>
      <c r="T166" s="93"/>
      <c r="U166" s="95"/>
      <c r="V166" s="95"/>
      <c r="W166" s="174"/>
      <c r="X166" s="174"/>
    </row>
    <row r="167" spans="2:24" ht="16.95" customHeight="1" x14ac:dyDescent="0.35">
      <c r="B167" s="169"/>
      <c r="C167" s="167"/>
      <c r="D167" s="167"/>
      <c r="E167" s="167"/>
      <c r="F167" s="167"/>
      <c r="G167" s="167"/>
      <c r="H167" s="167"/>
      <c r="I167" s="167"/>
      <c r="J167" s="167"/>
      <c r="K167" s="167"/>
      <c r="L167" s="167"/>
      <c r="M167" s="168"/>
      <c r="P167" s="46">
        <v>2</v>
      </c>
      <c r="Q167" s="65" t="s">
        <v>74</v>
      </c>
      <c r="R167" s="98">
        <f>'Confirm PMs'!C63</f>
        <v>0</v>
      </c>
      <c r="S167" s="5">
        <f t="shared" ref="S167:S173" si="20">IF(ISTEXT(J22),$F$5,IF(J22&gt;$F$5,$F$5,J22))</f>
        <v>0</v>
      </c>
      <c r="T167" s="91">
        <f>MEDIAN(S167:S169)</f>
        <v>0</v>
      </c>
      <c r="U167" s="92" t="e">
        <f>T167/$T$104</f>
        <v>#DIV/0!</v>
      </c>
      <c r="V167" s="92" t="e">
        <f>IF(U167&gt;1.5,"LT","RECENT")</f>
        <v>#DIV/0!</v>
      </c>
      <c r="W167" s="174"/>
      <c r="X167" s="174"/>
    </row>
    <row r="168" spans="2:24" ht="16.95" customHeight="1" x14ac:dyDescent="0.35">
      <c r="B168" s="169"/>
      <c r="C168" s="167"/>
      <c r="D168" s="167"/>
      <c r="E168" s="167"/>
      <c r="F168" s="167"/>
      <c r="G168" s="167"/>
      <c r="H168" s="167"/>
      <c r="I168" s="167"/>
      <c r="J168" s="167"/>
      <c r="K168" s="167"/>
      <c r="L168" s="167"/>
      <c r="M168" s="168"/>
      <c r="P168" s="46">
        <v>2</v>
      </c>
      <c r="Q168" s="65" t="s">
        <v>75</v>
      </c>
      <c r="R168" s="97"/>
      <c r="S168" s="5">
        <f t="shared" si="20"/>
        <v>0</v>
      </c>
      <c r="T168" s="81"/>
      <c r="U168" s="92"/>
      <c r="V168" s="92"/>
      <c r="W168" s="174"/>
      <c r="X168" s="174"/>
    </row>
    <row r="169" spans="2:24" ht="16.95" customHeight="1" x14ac:dyDescent="0.35">
      <c r="B169" s="169"/>
      <c r="C169" s="167"/>
      <c r="D169" s="167"/>
      <c r="E169" s="167"/>
      <c r="F169" s="167"/>
      <c r="G169" s="167"/>
      <c r="H169" s="167"/>
      <c r="I169" s="167"/>
      <c r="J169" s="167"/>
      <c r="K169" s="167"/>
      <c r="L169" s="167"/>
      <c r="M169" s="168"/>
      <c r="P169" s="46">
        <v>2</v>
      </c>
      <c r="Q169" s="65" t="s">
        <v>76</v>
      </c>
      <c r="R169" s="97"/>
      <c r="S169" s="5">
        <f t="shared" si="20"/>
        <v>0</v>
      </c>
      <c r="T169" s="81"/>
      <c r="U169" s="92"/>
      <c r="V169" s="92"/>
      <c r="W169" s="174"/>
      <c r="X169" s="174"/>
    </row>
    <row r="170" spans="2:24" ht="16.95" customHeight="1" x14ac:dyDescent="0.35">
      <c r="B170" s="169"/>
      <c r="C170" s="167"/>
      <c r="D170" s="167"/>
      <c r="E170" s="167"/>
      <c r="F170" s="167"/>
      <c r="G170" s="167"/>
      <c r="H170" s="167"/>
      <c r="I170" s="167"/>
      <c r="J170" s="167"/>
      <c r="K170" s="167"/>
      <c r="L170" s="167"/>
      <c r="M170" s="168"/>
      <c r="P170" s="46">
        <v>2</v>
      </c>
      <c r="Q170" s="65" t="s">
        <v>77</v>
      </c>
      <c r="R170" s="96">
        <f>'Confirm PMs'!C64</f>
        <v>0</v>
      </c>
      <c r="S170" s="5">
        <f t="shared" si="20"/>
        <v>0</v>
      </c>
      <c r="T170" s="94">
        <f>MEDIAN(S170:S172)</f>
        <v>0</v>
      </c>
      <c r="U170" s="95" t="e">
        <f>T170/$T$104</f>
        <v>#DIV/0!</v>
      </c>
      <c r="V170" s="95" t="e">
        <f>IF(U170&gt;1.5,"LT","RECENT")</f>
        <v>#DIV/0!</v>
      </c>
      <c r="W170" s="174"/>
      <c r="X170" s="174"/>
    </row>
    <row r="171" spans="2:24" ht="16.95" customHeight="1" thickBot="1" x14ac:dyDescent="0.4">
      <c r="B171" s="170"/>
      <c r="C171" s="171"/>
      <c r="D171" s="171"/>
      <c r="E171" s="171"/>
      <c r="F171" s="171"/>
      <c r="G171" s="171"/>
      <c r="H171" s="171"/>
      <c r="I171" s="171"/>
      <c r="J171" s="171"/>
      <c r="K171" s="171"/>
      <c r="L171" s="171"/>
      <c r="M171" s="172"/>
      <c r="P171" s="46">
        <v>2</v>
      </c>
      <c r="Q171" s="65" t="s">
        <v>78</v>
      </c>
      <c r="R171" s="96"/>
      <c r="S171" s="5">
        <f t="shared" si="20"/>
        <v>0</v>
      </c>
      <c r="T171" s="93"/>
      <c r="U171" s="95"/>
      <c r="V171" s="95"/>
      <c r="W171" s="174"/>
      <c r="X171" s="174"/>
    </row>
    <row r="172" spans="2:24" ht="16.95" customHeight="1" x14ac:dyDescent="0.4">
      <c r="B172" s="173" t="s">
        <v>359</v>
      </c>
      <c r="C172" s="174"/>
      <c r="D172" s="174"/>
      <c r="E172" s="174"/>
      <c r="F172" s="174"/>
      <c r="G172" s="174"/>
      <c r="H172" s="174"/>
      <c r="I172" s="174"/>
      <c r="J172" s="174"/>
      <c r="K172" s="174"/>
      <c r="L172" s="174"/>
      <c r="M172" s="174"/>
      <c r="P172" s="46">
        <v>2</v>
      </c>
      <c r="Q172" s="65" t="s">
        <v>79</v>
      </c>
      <c r="R172" s="96"/>
      <c r="S172" s="5">
        <f t="shared" si="20"/>
        <v>0</v>
      </c>
      <c r="T172" s="93"/>
      <c r="U172" s="95"/>
      <c r="V172" s="95"/>
      <c r="W172" s="174"/>
      <c r="X172" s="174"/>
    </row>
    <row r="173" spans="2:24" ht="16.95" customHeight="1" x14ac:dyDescent="0.35">
      <c r="B173" s="44"/>
      <c r="C173" s="44"/>
      <c r="D173" s="44"/>
      <c r="E173" s="44"/>
      <c r="F173" s="44"/>
      <c r="G173" s="44"/>
      <c r="H173" s="44"/>
      <c r="I173" s="44"/>
      <c r="J173" s="44"/>
      <c r="K173" s="44"/>
      <c r="L173" s="44"/>
      <c r="M173" s="44"/>
      <c r="P173" s="46">
        <v>2</v>
      </c>
      <c r="Q173" s="65" t="s">
        <v>80</v>
      </c>
      <c r="R173" s="98">
        <f>'Confirm PMs'!C65</f>
        <v>0</v>
      </c>
      <c r="S173" s="5">
        <f t="shared" si="20"/>
        <v>0</v>
      </c>
      <c r="T173" s="91">
        <f>MEDIAN(S173:S175)</f>
        <v>0</v>
      </c>
      <c r="U173" s="92" t="e">
        <f>T173/$T$104</f>
        <v>#DIV/0!</v>
      </c>
      <c r="V173" s="92" t="e">
        <f>IF(U173&gt;1.5,"LT","RECENT")</f>
        <v>#DIV/0!</v>
      </c>
      <c r="W173" s="174"/>
      <c r="X173" s="174"/>
    </row>
    <row r="174" spans="2:24" ht="16.95" customHeight="1" x14ac:dyDescent="0.35">
      <c r="B174" s="44"/>
      <c r="C174" s="44"/>
      <c r="D174" s="44"/>
      <c r="E174" s="44"/>
      <c r="F174" s="44"/>
      <c r="G174" s="44"/>
      <c r="H174" s="44"/>
      <c r="I174" s="44"/>
      <c r="J174" s="44"/>
      <c r="K174" s="44"/>
      <c r="L174" s="44"/>
      <c r="M174" s="44"/>
      <c r="P174" s="46">
        <v>2</v>
      </c>
      <c r="Q174" s="65" t="s">
        <v>81</v>
      </c>
      <c r="R174" s="97"/>
      <c r="S174" s="5">
        <f>IF(ISTEXT(K21),$F$5,IF(K21&gt;$F$5,$F$5,K21))</f>
        <v>0</v>
      </c>
      <c r="T174" s="81"/>
      <c r="U174" s="92"/>
      <c r="V174" s="92"/>
      <c r="W174" s="174"/>
      <c r="X174" s="174"/>
    </row>
    <row r="175" spans="2:24" ht="16.95" customHeight="1" x14ac:dyDescent="0.35">
      <c r="B175" s="44"/>
      <c r="C175" s="44"/>
      <c r="D175" s="44"/>
      <c r="E175" s="44"/>
      <c r="F175" s="44"/>
      <c r="G175" s="44"/>
      <c r="H175" s="44"/>
      <c r="I175" s="44"/>
      <c r="J175" s="44"/>
      <c r="K175" s="44"/>
      <c r="L175" s="44"/>
      <c r="M175" s="44"/>
      <c r="P175" s="46">
        <v>2</v>
      </c>
      <c r="Q175" s="65" t="s">
        <v>82</v>
      </c>
      <c r="R175" s="97"/>
      <c r="S175" s="5">
        <f t="shared" ref="S175:S181" si="21">IF(ISTEXT(K22),$F$5,IF(K22&gt;$F$5,$F$5,K22))</f>
        <v>0</v>
      </c>
      <c r="T175" s="81"/>
      <c r="U175" s="92"/>
      <c r="V175" s="92"/>
      <c r="W175" s="174"/>
      <c r="X175" s="174"/>
    </row>
    <row r="176" spans="2:24" ht="16.95" customHeight="1" x14ac:dyDescent="0.35">
      <c r="B176" s="44"/>
      <c r="C176" s="44"/>
      <c r="D176" s="44"/>
      <c r="E176" s="44"/>
      <c r="F176" s="44"/>
      <c r="G176" s="44"/>
      <c r="H176" s="44"/>
      <c r="I176" s="44"/>
      <c r="J176" s="44"/>
      <c r="K176" s="44"/>
      <c r="L176" s="44"/>
      <c r="M176" s="44"/>
      <c r="P176" s="46">
        <v>2</v>
      </c>
      <c r="Q176" s="65" t="s">
        <v>83</v>
      </c>
      <c r="R176" s="96">
        <f>'Confirm PMs'!C66</f>
        <v>0</v>
      </c>
      <c r="S176" s="5">
        <f t="shared" si="21"/>
        <v>0</v>
      </c>
      <c r="T176" s="94">
        <f>MEDIAN(S176:S178)</f>
        <v>0</v>
      </c>
      <c r="U176" s="95" t="e">
        <f>T176/$T$104</f>
        <v>#DIV/0!</v>
      </c>
      <c r="V176" s="95" t="e">
        <f>IF(U176&gt;1.5,"LT","RECENT")</f>
        <v>#DIV/0!</v>
      </c>
      <c r="W176" s="174"/>
      <c r="X176" s="174"/>
    </row>
    <row r="177" spans="2:24" ht="16.95" customHeight="1" x14ac:dyDescent="0.35">
      <c r="B177" s="44"/>
      <c r="C177" s="44"/>
      <c r="D177" s="44"/>
      <c r="E177" s="44"/>
      <c r="F177" s="44"/>
      <c r="G177" s="44"/>
      <c r="H177" s="44"/>
      <c r="I177" s="44"/>
      <c r="J177" s="44"/>
      <c r="K177" s="44"/>
      <c r="L177" s="44"/>
      <c r="M177" s="44"/>
      <c r="P177" s="46">
        <v>2</v>
      </c>
      <c r="Q177" s="65" t="s">
        <v>84</v>
      </c>
      <c r="R177" s="96"/>
      <c r="S177" s="5">
        <f t="shared" si="21"/>
        <v>0</v>
      </c>
      <c r="T177" s="93"/>
      <c r="U177" s="95"/>
      <c r="V177" s="95"/>
      <c r="W177" s="174"/>
      <c r="X177" s="174"/>
    </row>
    <row r="178" spans="2:24" ht="16.95" customHeight="1" x14ac:dyDescent="0.35">
      <c r="B178" s="44"/>
      <c r="C178" s="44"/>
      <c r="D178" s="44"/>
      <c r="E178" s="44"/>
      <c r="F178" s="44"/>
      <c r="G178" s="44"/>
      <c r="H178" s="44"/>
      <c r="I178" s="44"/>
      <c r="J178" s="44"/>
      <c r="K178" s="44"/>
      <c r="L178" s="44"/>
      <c r="M178" s="44"/>
      <c r="P178" s="46">
        <v>2</v>
      </c>
      <c r="Q178" s="65" t="s">
        <v>85</v>
      </c>
      <c r="R178" s="96"/>
      <c r="S178" s="5">
        <f t="shared" si="21"/>
        <v>0</v>
      </c>
      <c r="T178" s="93"/>
      <c r="U178" s="95"/>
      <c r="V178" s="95"/>
      <c r="W178" s="174"/>
      <c r="X178" s="174"/>
    </row>
    <row r="179" spans="2:24" ht="16.95" customHeight="1" x14ac:dyDescent="0.35">
      <c r="B179" s="44"/>
      <c r="C179" s="44"/>
      <c r="D179" s="44"/>
      <c r="E179" s="44"/>
      <c r="F179" s="44"/>
      <c r="G179" s="44"/>
      <c r="H179" s="44"/>
      <c r="I179" s="44"/>
      <c r="J179" s="44"/>
      <c r="K179" s="44"/>
      <c r="L179" s="44"/>
      <c r="M179" s="44"/>
      <c r="P179" s="46">
        <v>2</v>
      </c>
      <c r="Q179" s="65" t="s">
        <v>86</v>
      </c>
      <c r="R179" s="98">
        <f>'Confirm PMs'!C67</f>
        <v>0</v>
      </c>
      <c r="S179" s="5">
        <f t="shared" si="21"/>
        <v>0</v>
      </c>
      <c r="T179" s="91">
        <f>MEDIAN(S179:S181)</f>
        <v>0</v>
      </c>
      <c r="U179" s="92" t="e">
        <f>T179/$T$104</f>
        <v>#DIV/0!</v>
      </c>
      <c r="V179" s="92" t="e">
        <f>IF(U179&gt;1.5,"LT","RECENT")</f>
        <v>#DIV/0!</v>
      </c>
      <c r="W179" s="174"/>
      <c r="X179" s="174"/>
    </row>
    <row r="180" spans="2:24" ht="16.95" customHeight="1" x14ac:dyDescent="0.35">
      <c r="B180" s="44"/>
      <c r="C180" s="44"/>
      <c r="D180" s="44"/>
      <c r="E180" s="44"/>
      <c r="F180" s="44"/>
      <c r="G180" s="44"/>
      <c r="H180" s="44"/>
      <c r="I180" s="44"/>
      <c r="J180" s="44"/>
      <c r="K180" s="44"/>
      <c r="L180" s="44"/>
      <c r="M180" s="44"/>
      <c r="P180" s="46">
        <v>2</v>
      </c>
      <c r="Q180" s="65" t="s">
        <v>87</v>
      </c>
      <c r="R180" s="97"/>
      <c r="S180" s="5">
        <f t="shared" si="21"/>
        <v>0</v>
      </c>
      <c r="T180" s="81"/>
      <c r="U180" s="92"/>
      <c r="V180" s="92"/>
      <c r="W180" s="174"/>
      <c r="X180" s="174"/>
    </row>
    <row r="181" spans="2:24" ht="16.95" customHeight="1" x14ac:dyDescent="0.35">
      <c r="B181" s="44"/>
      <c r="C181" s="44"/>
      <c r="D181" s="44"/>
      <c r="E181" s="44"/>
      <c r="F181" s="44"/>
      <c r="G181" s="44"/>
      <c r="H181" s="44"/>
      <c r="I181" s="44"/>
      <c r="J181" s="44"/>
      <c r="K181" s="44"/>
      <c r="L181" s="44"/>
      <c r="M181" s="44"/>
      <c r="P181" s="46">
        <v>2</v>
      </c>
      <c r="Q181" s="65" t="s">
        <v>88</v>
      </c>
      <c r="R181" s="97"/>
      <c r="S181" s="5">
        <f t="shared" si="21"/>
        <v>0</v>
      </c>
      <c r="T181" s="81"/>
      <c r="U181" s="92"/>
      <c r="V181" s="92"/>
      <c r="W181" s="174"/>
      <c r="X181" s="174"/>
    </row>
    <row r="182" spans="2:24" ht="16.95" customHeight="1" x14ac:dyDescent="0.35">
      <c r="B182" s="44"/>
      <c r="C182" s="44"/>
      <c r="D182" s="44"/>
      <c r="E182" s="44"/>
      <c r="F182" s="44"/>
      <c r="G182" s="44"/>
      <c r="H182" s="44"/>
      <c r="I182" s="44"/>
      <c r="J182" s="44"/>
      <c r="K182" s="44"/>
      <c r="L182" s="44"/>
      <c r="M182" s="44"/>
      <c r="P182" s="46">
        <v>2</v>
      </c>
      <c r="Q182" s="65" t="s">
        <v>89</v>
      </c>
      <c r="R182" s="96">
        <f>'Confirm PMs'!C68</f>
        <v>0</v>
      </c>
      <c r="S182" s="5">
        <f>IF(ISTEXT(L21),$F$5,IF(L21&gt;$F$5,$F$5,L21))</f>
        <v>0</v>
      </c>
      <c r="T182" s="94">
        <f>MEDIAN(S182:S184)</f>
        <v>0</v>
      </c>
      <c r="U182" s="95" t="e">
        <f>T182/$T$104</f>
        <v>#DIV/0!</v>
      </c>
      <c r="V182" s="95" t="e">
        <f>IF(U182&gt;1.5,"LT","RECENT")</f>
        <v>#DIV/0!</v>
      </c>
      <c r="W182" s="174"/>
      <c r="X182" s="174"/>
    </row>
    <row r="183" spans="2:24" ht="16.95" customHeight="1" x14ac:dyDescent="0.35">
      <c r="B183" s="44"/>
      <c r="C183" s="44"/>
      <c r="D183" s="44"/>
      <c r="E183" s="44"/>
      <c r="F183" s="44"/>
      <c r="G183" s="44"/>
      <c r="H183" s="44"/>
      <c r="I183" s="44"/>
      <c r="J183" s="44"/>
      <c r="K183" s="44"/>
      <c r="L183" s="44"/>
      <c r="M183" s="44"/>
      <c r="P183" s="46">
        <v>2</v>
      </c>
      <c r="Q183" s="65" t="s">
        <v>90</v>
      </c>
      <c r="R183" s="96"/>
      <c r="S183" s="5">
        <f t="shared" ref="S183:S189" si="22">IF(ISTEXT(L22),$F$5,IF(L22&gt;$F$5,$F$5,L22))</f>
        <v>0</v>
      </c>
      <c r="T183" s="93"/>
      <c r="U183" s="95"/>
      <c r="V183" s="95"/>
      <c r="W183" s="174"/>
      <c r="X183" s="174"/>
    </row>
    <row r="184" spans="2:24" ht="16.95" customHeight="1" x14ac:dyDescent="0.35">
      <c r="B184" s="44"/>
      <c r="C184" s="44"/>
      <c r="D184" s="44"/>
      <c r="E184" s="44"/>
      <c r="F184" s="44"/>
      <c r="G184" s="44"/>
      <c r="H184" s="44"/>
      <c r="I184" s="44"/>
      <c r="J184" s="44"/>
      <c r="K184" s="44"/>
      <c r="L184" s="44"/>
      <c r="M184" s="44"/>
      <c r="P184" s="46">
        <v>2</v>
      </c>
      <c r="Q184" s="65" t="s">
        <v>91</v>
      </c>
      <c r="R184" s="96"/>
      <c r="S184" s="5">
        <f t="shared" si="22"/>
        <v>0</v>
      </c>
      <c r="T184" s="93"/>
      <c r="U184" s="95"/>
      <c r="V184" s="95"/>
      <c r="W184" s="174"/>
      <c r="X184" s="174"/>
    </row>
    <row r="185" spans="2:24" ht="16.95" customHeight="1" x14ac:dyDescent="0.35">
      <c r="B185" s="44"/>
      <c r="C185" s="44"/>
      <c r="D185" s="44"/>
      <c r="E185" s="44"/>
      <c r="F185" s="44"/>
      <c r="G185" s="44"/>
      <c r="H185" s="44"/>
      <c r="I185" s="44"/>
      <c r="J185" s="44"/>
      <c r="K185" s="44"/>
      <c r="L185" s="44"/>
      <c r="M185" s="44"/>
      <c r="P185" s="46">
        <v>2</v>
      </c>
      <c r="Q185" s="65" t="s">
        <v>92</v>
      </c>
      <c r="R185" s="98">
        <f>'Confirm PMs'!C69</f>
        <v>0</v>
      </c>
      <c r="S185" s="5">
        <f t="shared" si="22"/>
        <v>0</v>
      </c>
      <c r="T185" s="91">
        <f>MEDIAN(S185:S187)</f>
        <v>0</v>
      </c>
      <c r="U185" s="92" t="e">
        <f>T185/$T$104</f>
        <v>#DIV/0!</v>
      </c>
      <c r="V185" s="92" t="e">
        <f>IF(U185&gt;1.5,"LT","RECENT")</f>
        <v>#DIV/0!</v>
      </c>
      <c r="W185" s="174"/>
      <c r="X185" s="174"/>
    </row>
    <row r="186" spans="2:24" ht="16.95" customHeight="1" x14ac:dyDescent="0.35">
      <c r="B186" s="44"/>
      <c r="C186" s="44"/>
      <c r="D186" s="44"/>
      <c r="E186" s="44"/>
      <c r="F186" s="44"/>
      <c r="G186" s="44"/>
      <c r="H186" s="44"/>
      <c r="I186" s="44"/>
      <c r="J186" s="44"/>
      <c r="K186" s="44"/>
      <c r="L186" s="44"/>
      <c r="M186" s="44"/>
      <c r="P186" s="46">
        <v>2</v>
      </c>
      <c r="Q186" s="65" t="s">
        <v>93</v>
      </c>
      <c r="R186" s="97"/>
      <c r="S186" s="5">
        <f t="shared" si="22"/>
        <v>0</v>
      </c>
      <c r="T186" s="81"/>
      <c r="U186" s="92"/>
      <c r="V186" s="92"/>
      <c r="W186" s="174"/>
      <c r="X186" s="174"/>
    </row>
    <row r="187" spans="2:24" ht="16.95" customHeight="1" x14ac:dyDescent="0.35">
      <c r="B187" s="44"/>
      <c r="C187" s="44"/>
      <c r="D187" s="44"/>
      <c r="E187" s="44"/>
      <c r="F187" s="44"/>
      <c r="G187" s="44"/>
      <c r="H187" s="44"/>
      <c r="I187" s="44"/>
      <c r="J187" s="44"/>
      <c r="K187" s="44"/>
      <c r="L187" s="44"/>
      <c r="M187" s="44"/>
      <c r="P187" s="46">
        <v>2</v>
      </c>
      <c r="Q187" s="65" t="s">
        <v>94</v>
      </c>
      <c r="R187" s="97"/>
      <c r="S187" s="5">
        <f t="shared" si="22"/>
        <v>0</v>
      </c>
      <c r="T187" s="81"/>
      <c r="U187" s="92"/>
      <c r="V187" s="92"/>
      <c r="W187" s="174"/>
      <c r="X187" s="174"/>
    </row>
    <row r="188" spans="2:24" ht="16.95" customHeight="1" x14ac:dyDescent="0.35">
      <c r="B188" s="44"/>
      <c r="C188" s="44"/>
      <c r="D188" s="44"/>
      <c r="E188" s="44"/>
      <c r="F188" s="44"/>
      <c r="G188" s="44"/>
      <c r="H188" s="44"/>
      <c r="I188" s="44"/>
      <c r="J188" s="44"/>
      <c r="K188" s="44"/>
      <c r="L188" s="44"/>
      <c r="M188" s="44"/>
      <c r="P188" s="46">
        <v>2</v>
      </c>
      <c r="Q188" s="65" t="s">
        <v>95</v>
      </c>
      <c r="R188" s="96">
        <f>'Confirm PMs'!C70</f>
        <v>0</v>
      </c>
      <c r="S188" s="5">
        <f t="shared" si="22"/>
        <v>0</v>
      </c>
      <c r="T188" s="94">
        <f>MEDIAN(S188:S190)</f>
        <v>0</v>
      </c>
      <c r="U188" s="95" t="e">
        <f>T188/$T$104</f>
        <v>#DIV/0!</v>
      </c>
      <c r="V188" s="95" t="e">
        <f>IF(U188&gt;1.5,"LT","RECENT")</f>
        <v>#DIV/0!</v>
      </c>
      <c r="W188" s="174"/>
      <c r="X188" s="174"/>
    </row>
    <row r="189" spans="2:24" ht="16.95" customHeight="1" x14ac:dyDescent="0.35">
      <c r="B189" s="44"/>
      <c r="C189" s="44"/>
      <c r="D189" s="44"/>
      <c r="E189" s="44"/>
      <c r="F189" s="44"/>
      <c r="G189" s="44"/>
      <c r="H189" s="44"/>
      <c r="I189" s="44"/>
      <c r="J189" s="44"/>
      <c r="K189" s="44"/>
      <c r="L189" s="44"/>
      <c r="M189" s="44"/>
      <c r="P189" s="46">
        <v>2</v>
      </c>
      <c r="Q189" s="65" t="s">
        <v>96</v>
      </c>
      <c r="R189" s="96"/>
      <c r="S189" s="5">
        <f t="shared" si="22"/>
        <v>0</v>
      </c>
      <c r="T189" s="93"/>
      <c r="U189" s="95"/>
      <c r="V189" s="95"/>
      <c r="W189" s="174"/>
      <c r="X189" s="174"/>
    </row>
    <row r="190" spans="2:24" ht="16.95" customHeight="1" x14ac:dyDescent="0.35">
      <c r="B190" s="44"/>
      <c r="C190" s="44"/>
      <c r="D190" s="44"/>
      <c r="E190" s="44"/>
      <c r="F190" s="44"/>
      <c r="G190" s="44"/>
      <c r="H190" s="44"/>
      <c r="I190" s="44"/>
      <c r="J190" s="44"/>
      <c r="K190" s="44"/>
      <c r="L190" s="44"/>
      <c r="M190" s="44"/>
      <c r="P190" s="46">
        <v>2</v>
      </c>
      <c r="Q190" s="65" t="s">
        <v>97</v>
      </c>
      <c r="R190" s="96"/>
      <c r="S190" s="5">
        <f>IF(ISTEXT(M21),$F$5,IF(M21&gt;$F$5,$F$5,M21))</f>
        <v>0</v>
      </c>
      <c r="T190" s="93"/>
      <c r="U190" s="95"/>
      <c r="V190" s="95"/>
      <c r="W190" s="174"/>
      <c r="X190" s="174"/>
    </row>
    <row r="191" spans="2:24" ht="16.95" customHeight="1" x14ac:dyDescent="0.35">
      <c r="B191" s="44"/>
      <c r="C191" s="44"/>
      <c r="D191" s="44"/>
      <c r="E191" s="44"/>
      <c r="F191" s="44"/>
      <c r="G191" s="44"/>
      <c r="H191" s="44"/>
      <c r="I191" s="44"/>
      <c r="J191" s="44"/>
      <c r="K191" s="44"/>
      <c r="L191" s="44"/>
      <c r="M191" s="44"/>
      <c r="P191" s="46">
        <v>2</v>
      </c>
      <c r="Q191" s="65" t="s">
        <v>98</v>
      </c>
      <c r="R191" s="98">
        <f>'Confirm PMs'!C71</f>
        <v>0</v>
      </c>
      <c r="S191" s="5">
        <f t="shared" ref="S191:S197" si="23">IF(ISTEXT(M22),$F$5,IF(M22&gt;$F$5,$F$5,M22))</f>
        <v>0</v>
      </c>
      <c r="T191" s="91">
        <f>MEDIAN(S191:S193)</f>
        <v>0</v>
      </c>
      <c r="U191" s="92" t="e">
        <f>T191/$T$104</f>
        <v>#DIV/0!</v>
      </c>
      <c r="V191" s="92" t="e">
        <f>IF(U191&gt;1.5,"LT","RECENT")</f>
        <v>#DIV/0!</v>
      </c>
      <c r="W191" s="174"/>
      <c r="X191" s="174"/>
    </row>
    <row r="192" spans="2:24" ht="16.95" customHeight="1" x14ac:dyDescent="0.35">
      <c r="B192" s="44"/>
      <c r="C192" s="44"/>
      <c r="D192" s="44"/>
      <c r="E192" s="44"/>
      <c r="F192" s="44"/>
      <c r="G192" s="44"/>
      <c r="H192" s="44"/>
      <c r="I192" s="44"/>
      <c r="J192" s="44"/>
      <c r="K192" s="44"/>
      <c r="L192" s="44"/>
      <c r="M192" s="44"/>
      <c r="P192" s="46">
        <v>2</v>
      </c>
      <c r="Q192" s="65" t="s">
        <v>99</v>
      </c>
      <c r="R192" s="97"/>
      <c r="S192" s="5">
        <f t="shared" si="23"/>
        <v>0</v>
      </c>
      <c r="T192" s="81"/>
      <c r="U192" s="92"/>
      <c r="V192" s="92"/>
      <c r="W192" s="174"/>
      <c r="X192" s="174"/>
    </row>
    <row r="193" spans="2:24" ht="16.95" customHeight="1" x14ac:dyDescent="0.35">
      <c r="B193" s="44"/>
      <c r="C193" s="44"/>
      <c r="D193" s="44"/>
      <c r="E193" s="44"/>
      <c r="F193" s="44"/>
      <c r="G193" s="44"/>
      <c r="H193" s="44"/>
      <c r="I193" s="44"/>
      <c r="J193" s="44"/>
      <c r="K193" s="44"/>
      <c r="L193" s="44"/>
      <c r="M193" s="44"/>
      <c r="P193" s="46">
        <v>2</v>
      </c>
      <c r="Q193" s="65" t="s">
        <v>100</v>
      </c>
      <c r="R193" s="97"/>
      <c r="S193" s="5">
        <f t="shared" si="23"/>
        <v>0</v>
      </c>
      <c r="T193" s="81"/>
      <c r="U193" s="92"/>
      <c r="V193" s="92"/>
      <c r="W193" s="174"/>
      <c r="X193" s="174"/>
    </row>
    <row r="194" spans="2:24" ht="16.95" customHeight="1" x14ac:dyDescent="0.35">
      <c r="B194" s="44"/>
      <c r="C194" s="44"/>
      <c r="D194" s="44"/>
      <c r="E194" s="44"/>
      <c r="F194" s="44"/>
      <c r="G194" s="44"/>
      <c r="H194" s="44"/>
      <c r="I194" s="44"/>
      <c r="J194" s="44"/>
      <c r="K194" s="44"/>
      <c r="L194" s="44"/>
      <c r="M194" s="44"/>
      <c r="P194" s="46">
        <v>2</v>
      </c>
      <c r="Q194" s="65" t="s">
        <v>101</v>
      </c>
      <c r="R194" s="96">
        <f>'Confirm PMs'!C72</f>
        <v>0</v>
      </c>
      <c r="S194" s="5">
        <f t="shared" si="23"/>
        <v>0</v>
      </c>
      <c r="T194" s="94">
        <f>MEDIAN(S194:S196)</f>
        <v>0</v>
      </c>
      <c r="U194" s="95" t="e">
        <f>T194/$T$104</f>
        <v>#DIV/0!</v>
      </c>
      <c r="V194" s="95" t="e">
        <f>IF(U194&gt;1.5,"LT","RECENT")</f>
        <v>#DIV/0!</v>
      </c>
      <c r="W194" s="174"/>
      <c r="X194" s="174"/>
    </row>
    <row r="195" spans="2:24" ht="16.95" customHeight="1" x14ac:dyDescent="0.35">
      <c r="B195" s="44"/>
      <c r="C195" s="44"/>
      <c r="D195" s="44"/>
      <c r="E195" s="44"/>
      <c r="F195" s="44"/>
      <c r="G195" s="44"/>
      <c r="H195" s="44"/>
      <c r="I195" s="44"/>
      <c r="J195" s="44"/>
      <c r="K195" s="44"/>
      <c r="L195" s="44"/>
      <c r="M195" s="44"/>
      <c r="P195" s="46">
        <v>2</v>
      </c>
      <c r="Q195" s="65" t="s">
        <v>102</v>
      </c>
      <c r="R195" s="96"/>
      <c r="S195" s="5">
        <f t="shared" si="23"/>
        <v>0</v>
      </c>
      <c r="T195" s="93"/>
      <c r="U195" s="95"/>
      <c r="V195" s="95"/>
      <c r="W195" s="174"/>
      <c r="X195" s="174"/>
    </row>
    <row r="196" spans="2:24" ht="16.95" customHeight="1" x14ac:dyDescent="0.35">
      <c r="B196" s="44"/>
      <c r="C196" s="44"/>
      <c r="D196" s="44"/>
      <c r="E196" s="44"/>
      <c r="F196" s="44"/>
      <c r="G196" s="44"/>
      <c r="H196" s="44"/>
      <c r="I196" s="44"/>
      <c r="J196" s="44"/>
      <c r="K196" s="44"/>
      <c r="L196" s="44"/>
      <c r="M196" s="44"/>
      <c r="P196" s="46">
        <v>2</v>
      </c>
      <c r="Q196" s="65" t="s">
        <v>103</v>
      </c>
      <c r="R196" s="96"/>
      <c r="S196" s="5">
        <f t="shared" si="23"/>
        <v>0</v>
      </c>
      <c r="T196" s="93"/>
      <c r="U196" s="95"/>
      <c r="V196" s="95"/>
      <c r="W196" s="174"/>
      <c r="X196" s="174"/>
    </row>
    <row r="197" spans="2:24" ht="16.95" customHeight="1" x14ac:dyDescent="0.35">
      <c r="B197" s="44"/>
      <c r="C197" s="44"/>
      <c r="D197" s="44"/>
      <c r="E197" s="44"/>
      <c r="F197" s="44"/>
      <c r="G197" s="44"/>
      <c r="H197" s="44"/>
      <c r="I197" s="44"/>
      <c r="J197" s="44"/>
      <c r="K197" s="44"/>
      <c r="L197" s="44"/>
      <c r="M197" s="44"/>
      <c r="P197" s="46">
        <v>2</v>
      </c>
      <c r="Q197" s="65" t="s">
        <v>104</v>
      </c>
      <c r="R197" s="79" t="s">
        <v>148</v>
      </c>
      <c r="S197" s="5">
        <f t="shared" si="23"/>
        <v>0</v>
      </c>
      <c r="T197" s="79"/>
      <c r="U197" s="92"/>
      <c r="V197" s="80"/>
      <c r="W197" s="174"/>
      <c r="X197" s="174"/>
    </row>
    <row r="198" spans="2:24" ht="16.95" customHeight="1" x14ac:dyDescent="0.4">
      <c r="B198" s="44"/>
      <c r="C198" s="44"/>
      <c r="D198" s="44"/>
      <c r="E198" s="44"/>
      <c r="F198" s="44"/>
      <c r="G198" s="44"/>
      <c r="H198" s="44"/>
      <c r="I198" s="44"/>
      <c r="J198" s="44"/>
      <c r="K198" s="44"/>
      <c r="L198" s="44"/>
      <c r="M198" s="44"/>
      <c r="P198" s="46">
        <v>3</v>
      </c>
      <c r="Q198" s="65" t="s">
        <v>9</v>
      </c>
      <c r="R198" s="82" t="s">
        <v>179</v>
      </c>
      <c r="S198" s="5">
        <f>IF(ISTEXT(B32),$F$5,IF(B32&gt;$F$5,$F$5,B32))</f>
        <v>0</v>
      </c>
      <c r="T198" s="83">
        <f>MEDIAN(S198:S199)</f>
        <v>0</v>
      </c>
      <c r="U198" s="83" t="e">
        <f>T198/$T$200</f>
        <v>#DIV/0!</v>
      </c>
      <c r="V198" s="53" t="str">
        <f>IF(T198&gt;0,IF(T198&lt;$AA$7, "INVALID OD", IF(T198&gt;$AA$8,"INVALID OD", "VALID OD")),"")</f>
        <v/>
      </c>
      <c r="W198" s="174"/>
      <c r="X198" s="174"/>
    </row>
    <row r="199" spans="2:24" ht="16.95" customHeight="1" x14ac:dyDescent="0.4">
      <c r="B199" s="44"/>
      <c r="C199" s="44"/>
      <c r="D199" s="44"/>
      <c r="E199" s="44"/>
      <c r="F199" s="44"/>
      <c r="G199" s="44"/>
      <c r="H199" s="44"/>
      <c r="I199" s="44"/>
      <c r="J199" s="44"/>
      <c r="K199" s="44"/>
      <c r="L199" s="44"/>
      <c r="M199" s="44"/>
      <c r="P199" s="46">
        <v>3</v>
      </c>
      <c r="Q199" s="65" t="s">
        <v>10</v>
      </c>
      <c r="R199" s="82" t="s">
        <v>180</v>
      </c>
      <c r="S199" s="5">
        <f t="shared" ref="S199:S205" si="24">IF(ISTEXT(B33),$F$5,IF(B33&gt;$F$5,$F$5,B33))</f>
        <v>0</v>
      </c>
      <c r="T199" s="84"/>
      <c r="U199" s="84"/>
      <c r="V199" s="53" t="str">
        <f>IF(T198&gt;0,IF(U198&lt;$AA$9, "INVALID ODn", IF(U198&gt;$AA$10,"INVALID ODn", "VALID ODn")),"")</f>
        <v/>
      </c>
      <c r="W199" s="174"/>
      <c r="X199" s="174"/>
    </row>
    <row r="200" spans="2:24" ht="16.95" customHeight="1" x14ac:dyDescent="0.4">
      <c r="B200" s="44"/>
      <c r="C200" s="44"/>
      <c r="D200" s="44"/>
      <c r="E200" s="44"/>
      <c r="F200" s="44"/>
      <c r="G200" s="44"/>
      <c r="H200" s="44"/>
      <c r="I200" s="44"/>
      <c r="J200" s="44"/>
      <c r="K200" s="44"/>
      <c r="L200" s="44"/>
      <c r="M200" s="44"/>
      <c r="P200" s="46">
        <v>3</v>
      </c>
      <c r="Q200" s="65" t="s">
        <v>11</v>
      </c>
      <c r="R200" s="99" t="s">
        <v>181</v>
      </c>
      <c r="S200" s="5">
        <f t="shared" si="24"/>
        <v>0</v>
      </c>
      <c r="T200" s="85">
        <f>MEDIAN(S200:S202)</f>
        <v>0</v>
      </c>
      <c r="U200" s="85" t="e">
        <f>T200/$T$200</f>
        <v>#DIV/0!</v>
      </c>
      <c r="V200" s="53" t="str">
        <f>IF(T200&gt;0, IF(T200&lt;$AB$7, "INVALID OD", IF(T200&gt;$AB$8,"INVALID OD", "VALID OD")), "")</f>
        <v/>
      </c>
      <c r="W200" s="174"/>
      <c r="X200" s="174"/>
    </row>
    <row r="201" spans="2:24" ht="16.95" customHeight="1" x14ac:dyDescent="0.4">
      <c r="B201" s="44"/>
      <c r="C201" s="44"/>
      <c r="D201" s="44"/>
      <c r="E201" s="44"/>
      <c r="F201" s="44"/>
      <c r="G201" s="44"/>
      <c r="H201" s="44"/>
      <c r="I201" s="44"/>
      <c r="J201" s="44"/>
      <c r="K201" s="44"/>
      <c r="L201" s="44"/>
      <c r="M201" s="44"/>
      <c r="P201" s="46">
        <v>3</v>
      </c>
      <c r="Q201" s="65" t="s">
        <v>12</v>
      </c>
      <c r="R201" s="99" t="s">
        <v>182</v>
      </c>
      <c r="S201" s="5">
        <f t="shared" si="24"/>
        <v>0</v>
      </c>
      <c r="T201" s="86"/>
      <c r="U201" s="87"/>
      <c r="V201" s="53" t="str">
        <f>IF(T200&gt;0,IF(U200&lt;1, "INVALID ODn", IF(U200&gt;1,"INVALID ODn", "VALID ODn")),"")</f>
        <v/>
      </c>
      <c r="W201" s="174"/>
      <c r="X201" s="174"/>
    </row>
    <row r="202" spans="2:24" ht="16.95" customHeight="1" x14ac:dyDescent="0.4">
      <c r="B202" s="44"/>
      <c r="C202" s="44"/>
      <c r="D202" s="44"/>
      <c r="E202" s="44"/>
      <c r="F202" s="44"/>
      <c r="G202" s="44"/>
      <c r="H202" s="44"/>
      <c r="I202" s="44"/>
      <c r="J202" s="44"/>
      <c r="K202" s="44"/>
      <c r="L202" s="44"/>
      <c r="M202" s="44"/>
      <c r="P202" s="46">
        <v>3</v>
      </c>
      <c r="Q202" s="65" t="s">
        <v>13</v>
      </c>
      <c r="R202" s="99" t="s">
        <v>183</v>
      </c>
      <c r="S202" s="5">
        <f t="shared" si="24"/>
        <v>0</v>
      </c>
      <c r="T202" s="86"/>
      <c r="U202" s="87"/>
      <c r="V202" s="53"/>
      <c r="W202" s="174"/>
      <c r="X202" s="174"/>
    </row>
    <row r="203" spans="2:24" ht="16.95" customHeight="1" x14ac:dyDescent="0.4">
      <c r="B203" s="44"/>
      <c r="C203" s="44"/>
      <c r="D203" s="44"/>
      <c r="E203" s="44"/>
      <c r="F203" s="44"/>
      <c r="G203" s="44"/>
      <c r="H203" s="44"/>
      <c r="I203" s="44"/>
      <c r="J203" s="44"/>
      <c r="K203" s="44"/>
      <c r="L203" s="44"/>
      <c r="M203" s="44"/>
      <c r="P203" s="46">
        <v>3</v>
      </c>
      <c r="Q203" s="65" t="s">
        <v>14</v>
      </c>
      <c r="R203" s="100" t="s">
        <v>184</v>
      </c>
      <c r="S203" s="5">
        <f t="shared" si="24"/>
        <v>0</v>
      </c>
      <c r="T203" s="88">
        <f>MEDIAN(S203:S205)</f>
        <v>0</v>
      </c>
      <c r="U203" s="88" t="e">
        <f>T203/$T$200</f>
        <v>#DIV/0!</v>
      </c>
      <c r="V203" s="53" t="str">
        <f>IF(T203&gt;0, IF(T203&lt;$AC$7, "INVALID OD", IF(T203&gt;$AC$8,"INVALID OD", "VALID OD")), "")</f>
        <v/>
      </c>
      <c r="W203" s="174"/>
      <c r="X203" s="174"/>
    </row>
    <row r="204" spans="2:24" ht="16.95" customHeight="1" x14ac:dyDescent="0.4">
      <c r="B204" s="44"/>
      <c r="C204" s="44"/>
      <c r="D204" s="44"/>
      <c r="E204" s="44"/>
      <c r="F204" s="44"/>
      <c r="G204" s="44"/>
      <c r="H204" s="44"/>
      <c r="I204" s="44"/>
      <c r="J204" s="44"/>
      <c r="K204" s="44"/>
      <c r="L204" s="44"/>
      <c r="M204" s="44"/>
      <c r="P204" s="46">
        <v>3</v>
      </c>
      <c r="Q204" s="65" t="s">
        <v>15</v>
      </c>
      <c r="R204" s="100" t="s">
        <v>185</v>
      </c>
      <c r="S204" s="5">
        <f t="shared" si="24"/>
        <v>0</v>
      </c>
      <c r="T204" s="86"/>
      <c r="U204" s="87"/>
      <c r="V204" s="53" t="str">
        <f>IF(T203&gt;0,IF(U203&lt;$AC$9, "INVALID ODn", IF(U203&gt;$AC$10,"INVALID ODn", "VALID ODn")),"")</f>
        <v/>
      </c>
      <c r="W204" s="174"/>
      <c r="X204" s="174"/>
    </row>
    <row r="205" spans="2:24" ht="16.95" customHeight="1" x14ac:dyDescent="0.4">
      <c r="B205" s="44"/>
      <c r="C205" s="44"/>
      <c r="D205" s="44"/>
      <c r="E205" s="44"/>
      <c r="F205" s="44"/>
      <c r="G205" s="44"/>
      <c r="H205" s="44"/>
      <c r="I205" s="44"/>
      <c r="J205" s="44"/>
      <c r="K205" s="44"/>
      <c r="L205" s="44"/>
      <c r="M205" s="44"/>
      <c r="P205" s="46">
        <v>3</v>
      </c>
      <c r="Q205" s="65" t="s">
        <v>16</v>
      </c>
      <c r="R205" s="100" t="s">
        <v>186</v>
      </c>
      <c r="S205" s="5">
        <f t="shared" si="24"/>
        <v>0</v>
      </c>
      <c r="T205" s="86"/>
      <c r="U205" s="87"/>
      <c r="V205" s="147"/>
      <c r="W205" s="174"/>
      <c r="X205" s="174"/>
    </row>
    <row r="206" spans="2:24" ht="16.95" customHeight="1" x14ac:dyDescent="0.4">
      <c r="B206" s="44"/>
      <c r="C206" s="44"/>
      <c r="D206" s="44"/>
      <c r="E206" s="44"/>
      <c r="F206" s="44"/>
      <c r="G206" s="44"/>
      <c r="H206" s="44"/>
      <c r="I206" s="44"/>
      <c r="J206" s="44"/>
      <c r="K206" s="44"/>
      <c r="L206" s="44"/>
      <c r="M206" s="44"/>
      <c r="P206" s="46">
        <v>3</v>
      </c>
      <c r="Q206" s="65" t="s">
        <v>17</v>
      </c>
      <c r="R206" s="101" t="s">
        <v>187</v>
      </c>
      <c r="S206" s="5">
        <f>IF(ISTEXT(C32),$F$5,IF(C32&gt;$F$5,$F$5,C32))</f>
        <v>0</v>
      </c>
      <c r="T206" s="89">
        <f>MEDIAN(S206:S208)</f>
        <v>0</v>
      </c>
      <c r="U206" s="89" t="e">
        <f>T206/$T$200</f>
        <v>#DIV/0!</v>
      </c>
      <c r="V206" s="53" t="str">
        <f>IF(T206&gt;0, IF(T206&lt;$AD$7, "INVALID OD", IF(T206&gt;$AD$8,"INVALID OD", "VALID OD")), "")</f>
        <v/>
      </c>
      <c r="W206" s="174"/>
      <c r="X206" s="174"/>
    </row>
    <row r="207" spans="2:24" ht="16.95" customHeight="1" x14ac:dyDescent="0.4">
      <c r="B207" s="44"/>
      <c r="C207" s="44"/>
      <c r="D207" s="44"/>
      <c r="E207" s="44"/>
      <c r="F207" s="44"/>
      <c r="G207" s="44"/>
      <c r="H207" s="44"/>
      <c r="I207" s="44"/>
      <c r="J207" s="44"/>
      <c r="K207" s="44"/>
      <c r="L207" s="44"/>
      <c r="M207" s="44"/>
      <c r="P207" s="46">
        <v>3</v>
      </c>
      <c r="Q207" s="65" t="s">
        <v>18</v>
      </c>
      <c r="R207" s="101" t="s">
        <v>188</v>
      </c>
      <c r="S207" s="5">
        <f t="shared" ref="S207:S213" si="25">IF(ISTEXT(C33),$F$5,IF(C33&gt;$F$5,$F$5,C33))</f>
        <v>0</v>
      </c>
      <c r="T207" s="86"/>
      <c r="U207" s="87"/>
      <c r="V207" s="53" t="str">
        <f>IF(T206&gt;0,IF(U206&lt;$AD$9, "INVALID ODn", IF(U206&gt;$AD$10,"INVALID ODn", "VALID ODn")),"")</f>
        <v/>
      </c>
      <c r="W207" s="174"/>
      <c r="X207" s="174"/>
    </row>
    <row r="208" spans="2:24" ht="16.95" customHeight="1" x14ac:dyDescent="0.4">
      <c r="B208" s="44"/>
      <c r="C208" s="44"/>
      <c r="D208" s="44"/>
      <c r="E208" s="44"/>
      <c r="F208" s="44"/>
      <c r="G208" s="44"/>
      <c r="H208" s="44"/>
      <c r="I208" s="44"/>
      <c r="J208" s="44"/>
      <c r="K208" s="44"/>
      <c r="L208" s="44"/>
      <c r="M208" s="44"/>
      <c r="P208" s="46">
        <v>3</v>
      </c>
      <c r="Q208" s="65" t="s">
        <v>19</v>
      </c>
      <c r="R208" s="101" t="s">
        <v>189</v>
      </c>
      <c r="S208" s="5">
        <f t="shared" si="25"/>
        <v>0</v>
      </c>
      <c r="T208" s="86"/>
      <c r="U208" s="87"/>
      <c r="V208" s="53"/>
      <c r="W208" s="174"/>
      <c r="X208" s="174"/>
    </row>
    <row r="209" spans="2:24" ht="16.95" customHeight="1" x14ac:dyDescent="0.35">
      <c r="B209" s="44"/>
      <c r="C209" s="44"/>
      <c r="D209" s="44"/>
      <c r="E209" s="44"/>
      <c r="F209" s="44"/>
      <c r="G209" s="44"/>
      <c r="H209" s="44"/>
      <c r="I209" s="44"/>
      <c r="J209" s="44"/>
      <c r="K209" s="44"/>
      <c r="L209" s="44"/>
      <c r="M209" s="44"/>
      <c r="P209" s="46">
        <v>3</v>
      </c>
      <c r="Q209" s="65" t="s">
        <v>20</v>
      </c>
      <c r="R209" s="98">
        <f>'Confirm PMs'!C73</f>
        <v>0</v>
      </c>
      <c r="S209" s="5">
        <f t="shared" si="25"/>
        <v>0</v>
      </c>
      <c r="T209" s="91">
        <f>MEDIAN(S209:S211)</f>
        <v>0</v>
      </c>
      <c r="U209" s="92" t="e">
        <f>T209/$T$200</f>
        <v>#DIV/0!</v>
      </c>
      <c r="V209" s="92" t="e">
        <f>IF(U209&gt;1.5,"LT","RECENT")</f>
        <v>#DIV/0!</v>
      </c>
      <c r="W209" s="174"/>
      <c r="X209" s="174"/>
    </row>
    <row r="210" spans="2:24" ht="16.95" customHeight="1" x14ac:dyDescent="0.35">
      <c r="B210" s="44"/>
      <c r="C210" s="44"/>
      <c r="D210" s="44"/>
      <c r="E210" s="44"/>
      <c r="F210" s="44"/>
      <c r="G210" s="44"/>
      <c r="H210" s="44"/>
      <c r="I210" s="44"/>
      <c r="J210" s="44"/>
      <c r="K210" s="44"/>
      <c r="L210" s="44"/>
      <c r="M210" s="44"/>
      <c r="P210" s="46">
        <v>3</v>
      </c>
      <c r="Q210" s="65" t="s">
        <v>21</v>
      </c>
      <c r="R210" s="97"/>
      <c r="S210" s="5">
        <f t="shared" si="25"/>
        <v>0</v>
      </c>
      <c r="T210" s="81"/>
      <c r="U210" s="92"/>
      <c r="V210" s="92"/>
      <c r="W210" s="174"/>
      <c r="X210" s="174"/>
    </row>
    <row r="211" spans="2:24" ht="16.95" customHeight="1" x14ac:dyDescent="0.35">
      <c r="B211" s="44"/>
      <c r="C211" s="44"/>
      <c r="D211" s="44"/>
      <c r="E211" s="44"/>
      <c r="F211" s="44"/>
      <c r="G211" s="44"/>
      <c r="H211" s="44"/>
      <c r="I211" s="44"/>
      <c r="J211" s="44"/>
      <c r="K211" s="44"/>
      <c r="L211" s="44"/>
      <c r="M211" s="44"/>
      <c r="P211" s="46">
        <v>3</v>
      </c>
      <c r="Q211" s="65" t="s">
        <v>22</v>
      </c>
      <c r="R211" s="97"/>
      <c r="S211" s="5">
        <f t="shared" si="25"/>
        <v>0</v>
      </c>
      <c r="T211" s="81"/>
      <c r="U211" s="92"/>
      <c r="V211" s="92"/>
      <c r="W211" s="174"/>
      <c r="X211" s="174"/>
    </row>
    <row r="212" spans="2:24" ht="16.95" customHeight="1" x14ac:dyDescent="0.35">
      <c r="B212" s="44"/>
      <c r="C212" s="44"/>
      <c r="D212" s="44"/>
      <c r="E212" s="44"/>
      <c r="F212" s="44"/>
      <c r="G212" s="44"/>
      <c r="H212" s="44"/>
      <c r="I212" s="44"/>
      <c r="J212" s="44"/>
      <c r="K212" s="44"/>
      <c r="L212" s="44"/>
      <c r="M212" s="44"/>
      <c r="P212" s="46">
        <v>3</v>
      </c>
      <c r="Q212" s="65" t="s">
        <v>23</v>
      </c>
      <c r="R212" s="96">
        <f>'Confirm PMs'!C74</f>
        <v>0</v>
      </c>
      <c r="S212" s="5">
        <f t="shared" si="25"/>
        <v>0</v>
      </c>
      <c r="T212" s="94">
        <f>MEDIAN(S212:S214)</f>
        <v>0</v>
      </c>
      <c r="U212" s="95" t="e">
        <f>T212/$T$200</f>
        <v>#DIV/0!</v>
      </c>
      <c r="V212" s="95" t="e">
        <f>IF(U212&gt;1.5,"LT","RECENT")</f>
        <v>#DIV/0!</v>
      </c>
      <c r="W212" s="174"/>
      <c r="X212" s="174"/>
    </row>
    <row r="213" spans="2:24" ht="16.95" customHeight="1" x14ac:dyDescent="0.35">
      <c r="B213" s="44"/>
      <c r="C213" s="44"/>
      <c r="D213" s="44"/>
      <c r="E213" s="44"/>
      <c r="F213" s="44"/>
      <c r="G213" s="44"/>
      <c r="H213" s="44"/>
      <c r="I213" s="44"/>
      <c r="J213" s="44"/>
      <c r="K213" s="44"/>
      <c r="L213" s="44"/>
      <c r="M213" s="44"/>
      <c r="P213" s="46">
        <v>3</v>
      </c>
      <c r="Q213" s="65" t="s">
        <v>24</v>
      </c>
      <c r="R213" s="96"/>
      <c r="S213" s="5">
        <f t="shared" si="25"/>
        <v>0</v>
      </c>
      <c r="T213" s="93"/>
      <c r="U213" s="95"/>
      <c r="V213" s="95"/>
      <c r="W213" s="174"/>
      <c r="X213" s="174"/>
    </row>
    <row r="214" spans="2:24" ht="16.95" customHeight="1" x14ac:dyDescent="0.35">
      <c r="B214" s="44"/>
      <c r="C214" s="44"/>
      <c r="D214" s="44"/>
      <c r="E214" s="44"/>
      <c r="F214" s="44"/>
      <c r="G214" s="44"/>
      <c r="H214" s="44"/>
      <c r="I214" s="44"/>
      <c r="J214" s="44"/>
      <c r="K214" s="44"/>
      <c r="L214" s="44"/>
      <c r="M214" s="44"/>
      <c r="P214" s="46">
        <v>3</v>
      </c>
      <c r="Q214" s="65" t="s">
        <v>25</v>
      </c>
      <c r="R214" s="96"/>
      <c r="S214" s="5">
        <f>IF(ISTEXT(D32),$F$5,IF(D32&gt;$F$5,$F$5,D32))</f>
        <v>0</v>
      </c>
      <c r="T214" s="93"/>
      <c r="U214" s="95"/>
      <c r="V214" s="95"/>
      <c r="W214" s="174"/>
      <c r="X214" s="174"/>
    </row>
    <row r="215" spans="2:24" ht="16.95" customHeight="1" x14ac:dyDescent="0.35">
      <c r="B215" s="44"/>
      <c r="C215" s="44"/>
      <c r="D215" s="44"/>
      <c r="E215" s="44"/>
      <c r="F215" s="44"/>
      <c r="G215" s="44"/>
      <c r="H215" s="44"/>
      <c r="I215" s="44"/>
      <c r="J215" s="44"/>
      <c r="K215" s="44"/>
      <c r="L215" s="44"/>
      <c r="M215" s="44"/>
      <c r="P215" s="46">
        <v>3</v>
      </c>
      <c r="Q215" s="65" t="s">
        <v>26</v>
      </c>
      <c r="R215" s="98">
        <f>'Confirm PMs'!C75</f>
        <v>0</v>
      </c>
      <c r="S215" s="5">
        <f t="shared" ref="S215:S221" si="26">IF(ISTEXT(D33),$F$5,IF(D33&gt;$F$5,$F$5,D33))</f>
        <v>0</v>
      </c>
      <c r="T215" s="91">
        <f>MEDIAN(S215:S217)</f>
        <v>0</v>
      </c>
      <c r="U215" s="92" t="e">
        <f>T215/$T$200</f>
        <v>#DIV/0!</v>
      </c>
      <c r="V215" s="92" t="e">
        <f>IF(U215&gt;1.5,"LT","RECENT")</f>
        <v>#DIV/0!</v>
      </c>
      <c r="W215" s="174"/>
      <c r="X215" s="174"/>
    </row>
    <row r="216" spans="2:24" ht="16.95" customHeight="1" x14ac:dyDescent="0.35">
      <c r="B216" s="44"/>
      <c r="C216" s="44"/>
      <c r="D216" s="44"/>
      <c r="E216" s="44"/>
      <c r="F216" s="44"/>
      <c r="G216" s="44"/>
      <c r="H216" s="44"/>
      <c r="I216" s="44"/>
      <c r="J216" s="44"/>
      <c r="K216" s="44"/>
      <c r="L216" s="44"/>
      <c r="M216" s="44"/>
      <c r="P216" s="46">
        <v>3</v>
      </c>
      <c r="Q216" s="65" t="s">
        <v>27</v>
      </c>
      <c r="R216" s="97"/>
      <c r="S216" s="5">
        <f t="shared" si="26"/>
        <v>0</v>
      </c>
      <c r="T216" s="81"/>
      <c r="U216" s="92"/>
      <c r="V216" s="92"/>
      <c r="W216" s="174"/>
      <c r="X216" s="174"/>
    </row>
    <row r="217" spans="2:24" ht="16.95" customHeight="1" x14ac:dyDescent="0.35">
      <c r="B217" s="44"/>
      <c r="C217" s="44"/>
      <c r="D217" s="44"/>
      <c r="E217" s="44"/>
      <c r="F217" s="44"/>
      <c r="G217" s="44"/>
      <c r="H217" s="44"/>
      <c r="I217" s="44"/>
      <c r="J217" s="44"/>
      <c r="K217" s="44"/>
      <c r="L217" s="44"/>
      <c r="M217" s="44"/>
      <c r="P217" s="46">
        <v>3</v>
      </c>
      <c r="Q217" s="65" t="s">
        <v>28</v>
      </c>
      <c r="R217" s="97"/>
      <c r="S217" s="5">
        <f t="shared" si="26"/>
        <v>0</v>
      </c>
      <c r="T217" s="81"/>
      <c r="U217" s="92"/>
      <c r="V217" s="92"/>
      <c r="W217" s="174"/>
      <c r="X217" s="174"/>
    </row>
    <row r="218" spans="2:24" ht="16.95" customHeight="1" x14ac:dyDescent="0.35">
      <c r="B218" s="44"/>
      <c r="C218" s="44"/>
      <c r="D218" s="44"/>
      <c r="E218" s="44"/>
      <c r="F218" s="44"/>
      <c r="G218" s="44"/>
      <c r="H218" s="44"/>
      <c r="I218" s="44"/>
      <c r="J218" s="44"/>
      <c r="K218" s="44"/>
      <c r="L218" s="44"/>
      <c r="M218" s="44"/>
      <c r="P218" s="46">
        <v>3</v>
      </c>
      <c r="Q218" s="65" t="s">
        <v>29</v>
      </c>
      <c r="R218" s="96">
        <f>'Confirm PMs'!C76</f>
        <v>0</v>
      </c>
      <c r="S218" s="5">
        <f t="shared" si="26"/>
        <v>0</v>
      </c>
      <c r="T218" s="94">
        <f>MEDIAN(S218:S220)</f>
        <v>0</v>
      </c>
      <c r="U218" s="95" t="e">
        <f>T218/$T$200</f>
        <v>#DIV/0!</v>
      </c>
      <c r="V218" s="95" t="e">
        <f>IF(U218&gt;1.5,"LT","RECENT")</f>
        <v>#DIV/0!</v>
      </c>
      <c r="W218" s="174"/>
      <c r="X218" s="174"/>
    </row>
    <row r="219" spans="2:24" ht="16.95" customHeight="1" x14ac:dyDescent="0.35">
      <c r="B219" s="44"/>
      <c r="C219" s="44"/>
      <c r="D219" s="44"/>
      <c r="E219" s="44"/>
      <c r="F219" s="44"/>
      <c r="G219" s="44"/>
      <c r="H219" s="44"/>
      <c r="I219" s="44"/>
      <c r="J219" s="44"/>
      <c r="K219" s="44"/>
      <c r="L219" s="44"/>
      <c r="M219" s="44"/>
      <c r="P219" s="46">
        <v>3</v>
      </c>
      <c r="Q219" s="65" t="s">
        <v>30</v>
      </c>
      <c r="R219" s="96"/>
      <c r="S219" s="5">
        <f t="shared" si="26"/>
        <v>0</v>
      </c>
      <c r="T219" s="93"/>
      <c r="U219" s="95"/>
      <c r="V219" s="95"/>
      <c r="W219" s="174"/>
      <c r="X219" s="174"/>
    </row>
    <row r="220" spans="2:24" ht="16.95" customHeight="1" x14ac:dyDescent="0.35">
      <c r="B220" s="44"/>
      <c r="C220" s="44"/>
      <c r="D220" s="44"/>
      <c r="E220" s="44"/>
      <c r="F220" s="44"/>
      <c r="G220" s="44"/>
      <c r="H220" s="44"/>
      <c r="I220" s="44"/>
      <c r="J220" s="44"/>
      <c r="K220" s="44"/>
      <c r="L220" s="44"/>
      <c r="M220" s="44"/>
      <c r="P220" s="46">
        <v>3</v>
      </c>
      <c r="Q220" s="65" t="s">
        <v>31</v>
      </c>
      <c r="R220" s="96"/>
      <c r="S220" s="5">
        <f t="shared" si="26"/>
        <v>0</v>
      </c>
      <c r="T220" s="93"/>
      <c r="U220" s="95"/>
      <c r="V220" s="95"/>
      <c r="W220" s="174"/>
      <c r="X220" s="174"/>
    </row>
    <row r="221" spans="2:24" ht="16.95" customHeight="1" x14ac:dyDescent="0.35">
      <c r="B221" s="44"/>
      <c r="C221" s="44"/>
      <c r="D221" s="44"/>
      <c r="E221" s="44"/>
      <c r="F221" s="44"/>
      <c r="G221" s="44"/>
      <c r="H221" s="44"/>
      <c r="I221" s="44"/>
      <c r="J221" s="44"/>
      <c r="K221" s="44"/>
      <c r="L221" s="44"/>
      <c r="M221" s="44"/>
      <c r="P221" s="46">
        <v>3</v>
      </c>
      <c r="Q221" s="65" t="s">
        <v>32</v>
      </c>
      <c r="R221" s="98">
        <f>'Confirm PMs'!C77</f>
        <v>0</v>
      </c>
      <c r="S221" s="5">
        <f t="shared" si="26"/>
        <v>0</v>
      </c>
      <c r="T221" s="91">
        <f>MEDIAN(S221:S223)</f>
        <v>0</v>
      </c>
      <c r="U221" s="92" t="e">
        <f>T221/$T$200</f>
        <v>#DIV/0!</v>
      </c>
      <c r="V221" s="92" t="e">
        <f>IF(U221&gt;1.5,"LT","RECENT")</f>
        <v>#DIV/0!</v>
      </c>
      <c r="W221" s="174"/>
      <c r="X221" s="174"/>
    </row>
    <row r="222" spans="2:24" ht="16.95" customHeight="1" x14ac:dyDescent="0.35">
      <c r="B222" s="44"/>
      <c r="C222" s="44"/>
      <c r="D222" s="44"/>
      <c r="E222" s="44"/>
      <c r="F222" s="44"/>
      <c r="G222" s="44"/>
      <c r="H222" s="44"/>
      <c r="I222" s="44"/>
      <c r="J222" s="44"/>
      <c r="K222" s="44"/>
      <c r="L222" s="44"/>
      <c r="M222" s="44"/>
      <c r="P222" s="46">
        <v>3</v>
      </c>
      <c r="Q222" s="65" t="s">
        <v>33</v>
      </c>
      <c r="R222" s="97"/>
      <c r="S222" s="5">
        <f>IF(ISTEXT(E32),$F$5,IF(E32&gt;$F$5,$F$5,E32))</f>
        <v>0</v>
      </c>
      <c r="T222" s="81"/>
      <c r="U222" s="92"/>
      <c r="V222" s="92"/>
      <c r="W222" s="174"/>
      <c r="X222" s="174"/>
    </row>
    <row r="223" spans="2:24" ht="16.95" customHeight="1" x14ac:dyDescent="0.35">
      <c r="B223" s="44"/>
      <c r="C223" s="44"/>
      <c r="D223" s="44"/>
      <c r="E223" s="44"/>
      <c r="F223" s="44"/>
      <c r="G223" s="44"/>
      <c r="H223" s="44"/>
      <c r="I223" s="44"/>
      <c r="J223" s="44"/>
      <c r="K223" s="44"/>
      <c r="L223" s="44"/>
      <c r="M223" s="44"/>
      <c r="P223" s="46">
        <v>3</v>
      </c>
      <c r="Q223" s="65" t="s">
        <v>34</v>
      </c>
      <c r="R223" s="97"/>
      <c r="S223" s="5">
        <f t="shared" ref="S223:S229" si="27">IF(ISTEXT(E33),$F$5,IF(E33&gt;$F$5,$F$5,E33))</f>
        <v>0</v>
      </c>
      <c r="T223" s="81"/>
      <c r="U223" s="92"/>
      <c r="V223" s="92"/>
      <c r="W223" s="174"/>
      <c r="X223" s="174"/>
    </row>
    <row r="224" spans="2:24" ht="16.95" customHeight="1" x14ac:dyDescent="0.35">
      <c r="B224" s="44"/>
      <c r="C224" s="44"/>
      <c r="D224" s="44"/>
      <c r="E224" s="44"/>
      <c r="F224" s="44"/>
      <c r="G224" s="44"/>
      <c r="H224" s="44"/>
      <c r="I224" s="44"/>
      <c r="J224" s="44"/>
      <c r="K224" s="44"/>
      <c r="L224" s="44"/>
      <c r="M224" s="44"/>
      <c r="P224" s="46">
        <v>3</v>
      </c>
      <c r="Q224" s="65" t="s">
        <v>35</v>
      </c>
      <c r="R224" s="96">
        <f>'Confirm PMs'!C78</f>
        <v>0</v>
      </c>
      <c r="S224" s="5">
        <f t="shared" si="27"/>
        <v>0</v>
      </c>
      <c r="T224" s="94">
        <f>MEDIAN(S224:S226)</f>
        <v>0</v>
      </c>
      <c r="U224" s="95" t="e">
        <f>T224/$T$200</f>
        <v>#DIV/0!</v>
      </c>
      <c r="V224" s="95" t="e">
        <f>IF(U224&gt;1.5,"LT","RECENT")</f>
        <v>#DIV/0!</v>
      </c>
      <c r="W224" s="174"/>
      <c r="X224" s="174"/>
    </row>
    <row r="225" spans="2:24" ht="16.95" customHeight="1" x14ac:dyDescent="0.35">
      <c r="B225" s="44"/>
      <c r="C225" s="44"/>
      <c r="D225" s="44"/>
      <c r="E225" s="44"/>
      <c r="F225" s="44"/>
      <c r="G225" s="44"/>
      <c r="H225" s="44"/>
      <c r="I225" s="44"/>
      <c r="J225" s="44"/>
      <c r="K225" s="44"/>
      <c r="L225" s="44"/>
      <c r="M225" s="44"/>
      <c r="P225" s="46">
        <v>3</v>
      </c>
      <c r="Q225" s="65" t="s">
        <v>36</v>
      </c>
      <c r="R225" s="96"/>
      <c r="S225" s="5">
        <f t="shared" si="27"/>
        <v>0</v>
      </c>
      <c r="T225" s="93"/>
      <c r="U225" s="95"/>
      <c r="V225" s="95"/>
      <c r="W225" s="174"/>
      <c r="X225" s="174"/>
    </row>
    <row r="226" spans="2:24" ht="16.95" customHeight="1" x14ac:dyDescent="0.35">
      <c r="B226" s="44"/>
      <c r="C226" s="44"/>
      <c r="D226" s="44"/>
      <c r="E226" s="44"/>
      <c r="F226" s="44"/>
      <c r="G226" s="44"/>
      <c r="H226" s="44"/>
      <c r="I226" s="44"/>
      <c r="J226" s="44"/>
      <c r="K226" s="44"/>
      <c r="L226" s="44"/>
      <c r="M226" s="44"/>
      <c r="P226" s="46">
        <v>3</v>
      </c>
      <c r="Q226" s="65" t="s">
        <v>37</v>
      </c>
      <c r="R226" s="96"/>
      <c r="S226" s="5">
        <f t="shared" si="27"/>
        <v>0</v>
      </c>
      <c r="T226" s="93"/>
      <c r="U226" s="95"/>
      <c r="V226" s="95"/>
      <c r="W226" s="174"/>
      <c r="X226" s="174"/>
    </row>
    <row r="227" spans="2:24" ht="16.95" customHeight="1" x14ac:dyDescent="0.35">
      <c r="B227" s="44"/>
      <c r="C227" s="44"/>
      <c r="D227" s="44"/>
      <c r="E227" s="44"/>
      <c r="F227" s="44"/>
      <c r="G227" s="44"/>
      <c r="H227" s="44"/>
      <c r="I227" s="44"/>
      <c r="J227" s="44"/>
      <c r="K227" s="44"/>
      <c r="L227" s="44"/>
      <c r="M227" s="44"/>
      <c r="P227" s="46">
        <v>3</v>
      </c>
      <c r="Q227" s="65" t="s">
        <v>38</v>
      </c>
      <c r="R227" s="98">
        <f>'Confirm PMs'!C79</f>
        <v>0</v>
      </c>
      <c r="S227" s="5">
        <f t="shared" si="27"/>
        <v>0</v>
      </c>
      <c r="T227" s="91">
        <f>MEDIAN(S227:S229)</f>
        <v>0</v>
      </c>
      <c r="U227" s="92" t="e">
        <f>T227/$T$200</f>
        <v>#DIV/0!</v>
      </c>
      <c r="V227" s="92" t="e">
        <f>IF(U227&gt;1.5,"LT","RECENT")</f>
        <v>#DIV/0!</v>
      </c>
      <c r="W227" s="174"/>
      <c r="X227" s="174"/>
    </row>
    <row r="228" spans="2:24" ht="16.95" customHeight="1" x14ac:dyDescent="0.35">
      <c r="B228" s="44"/>
      <c r="C228" s="44"/>
      <c r="D228" s="44"/>
      <c r="E228" s="44"/>
      <c r="F228" s="44"/>
      <c r="G228" s="44"/>
      <c r="H228" s="44"/>
      <c r="I228" s="44"/>
      <c r="J228" s="44"/>
      <c r="K228" s="44"/>
      <c r="L228" s="44"/>
      <c r="M228" s="44"/>
      <c r="P228" s="46">
        <v>3</v>
      </c>
      <c r="Q228" s="65" t="s">
        <v>39</v>
      </c>
      <c r="R228" s="97"/>
      <c r="S228" s="5">
        <f t="shared" si="27"/>
        <v>0</v>
      </c>
      <c r="T228" s="81"/>
      <c r="U228" s="92"/>
      <c r="V228" s="92"/>
      <c r="W228" s="174"/>
      <c r="X228" s="174"/>
    </row>
    <row r="229" spans="2:24" ht="16.95" customHeight="1" x14ac:dyDescent="0.35">
      <c r="B229" s="44"/>
      <c r="C229" s="44"/>
      <c r="D229" s="44"/>
      <c r="E229" s="44"/>
      <c r="F229" s="44"/>
      <c r="G229" s="44"/>
      <c r="H229" s="44"/>
      <c r="I229" s="44"/>
      <c r="J229" s="44"/>
      <c r="K229" s="44"/>
      <c r="L229" s="44"/>
      <c r="M229" s="44"/>
      <c r="P229" s="46">
        <v>3</v>
      </c>
      <c r="Q229" s="65" t="s">
        <v>40</v>
      </c>
      <c r="R229" s="97"/>
      <c r="S229" s="5">
        <f t="shared" si="27"/>
        <v>0</v>
      </c>
      <c r="T229" s="81"/>
      <c r="U229" s="92"/>
      <c r="V229" s="92"/>
      <c r="W229" s="174"/>
      <c r="X229" s="174"/>
    </row>
    <row r="230" spans="2:24" ht="16.95" customHeight="1" x14ac:dyDescent="0.35">
      <c r="B230" s="44"/>
      <c r="C230" s="44"/>
      <c r="D230" s="44"/>
      <c r="E230" s="44"/>
      <c r="F230" s="44"/>
      <c r="G230" s="44"/>
      <c r="H230" s="44"/>
      <c r="I230" s="44"/>
      <c r="J230" s="44"/>
      <c r="K230" s="44"/>
      <c r="L230" s="44"/>
      <c r="M230" s="44"/>
      <c r="P230" s="46">
        <v>3</v>
      </c>
      <c r="Q230" s="65" t="s">
        <v>41</v>
      </c>
      <c r="R230" s="96">
        <f>'Confirm PMs'!C80</f>
        <v>0</v>
      </c>
      <c r="S230" s="5">
        <f>IF(ISTEXT(F32),$F$5,IF(F32&gt;$F$5,$F$5,F32))</f>
        <v>0</v>
      </c>
      <c r="T230" s="94">
        <f>MEDIAN(S230:S232)</f>
        <v>0</v>
      </c>
      <c r="U230" s="95" t="e">
        <f>T230/$T$200</f>
        <v>#DIV/0!</v>
      </c>
      <c r="V230" s="95" t="e">
        <f>IF(U230&gt;1.5,"LT","RECENT")</f>
        <v>#DIV/0!</v>
      </c>
      <c r="W230" s="174"/>
      <c r="X230" s="174"/>
    </row>
    <row r="231" spans="2:24" ht="16.95" customHeight="1" x14ac:dyDescent="0.35">
      <c r="B231" s="44"/>
      <c r="C231" s="44"/>
      <c r="D231" s="44"/>
      <c r="E231" s="44"/>
      <c r="F231" s="44"/>
      <c r="G231" s="44"/>
      <c r="H231" s="44"/>
      <c r="I231" s="44"/>
      <c r="J231" s="44"/>
      <c r="K231" s="44"/>
      <c r="L231" s="44"/>
      <c r="M231" s="44"/>
      <c r="P231" s="46">
        <v>3</v>
      </c>
      <c r="Q231" s="65" t="s">
        <v>42</v>
      </c>
      <c r="R231" s="96"/>
      <c r="S231" s="5">
        <f t="shared" ref="S231:S237" si="28">IF(ISTEXT(F33),$F$5,IF(F33&gt;$F$5,$F$5,F33))</f>
        <v>0</v>
      </c>
      <c r="T231" s="93"/>
      <c r="U231" s="95"/>
      <c r="V231" s="95"/>
      <c r="W231" s="174"/>
      <c r="X231" s="174"/>
    </row>
    <row r="232" spans="2:24" ht="16.95" customHeight="1" x14ac:dyDescent="0.35">
      <c r="B232" s="44"/>
      <c r="C232" s="44"/>
      <c r="D232" s="44"/>
      <c r="E232" s="44"/>
      <c r="F232" s="44"/>
      <c r="G232" s="44"/>
      <c r="H232" s="44"/>
      <c r="I232" s="44"/>
      <c r="J232" s="44"/>
      <c r="K232" s="44"/>
      <c r="L232" s="44"/>
      <c r="M232" s="44"/>
      <c r="P232" s="46">
        <v>3</v>
      </c>
      <c r="Q232" s="65" t="s">
        <v>43</v>
      </c>
      <c r="R232" s="96"/>
      <c r="S232" s="5">
        <f t="shared" si="28"/>
        <v>0</v>
      </c>
      <c r="T232" s="93"/>
      <c r="U232" s="95"/>
      <c r="V232" s="95"/>
      <c r="W232" s="174"/>
      <c r="X232" s="174"/>
    </row>
    <row r="233" spans="2:24" ht="16.95" customHeight="1" x14ac:dyDescent="0.35">
      <c r="B233" s="44"/>
      <c r="C233" s="44"/>
      <c r="D233" s="44"/>
      <c r="E233" s="44"/>
      <c r="F233" s="44"/>
      <c r="G233" s="44"/>
      <c r="H233" s="44"/>
      <c r="I233" s="44"/>
      <c r="J233" s="44"/>
      <c r="K233" s="44"/>
      <c r="L233" s="44"/>
      <c r="M233" s="44"/>
      <c r="P233" s="46">
        <v>3</v>
      </c>
      <c r="Q233" s="65" t="s">
        <v>44</v>
      </c>
      <c r="R233" s="98">
        <f>'Confirm PMs'!C81</f>
        <v>0</v>
      </c>
      <c r="S233" s="5">
        <f t="shared" si="28"/>
        <v>0</v>
      </c>
      <c r="T233" s="91">
        <f>MEDIAN(S233:S235)</f>
        <v>0</v>
      </c>
      <c r="U233" s="92" t="e">
        <f>T233/$T$200</f>
        <v>#DIV/0!</v>
      </c>
      <c r="V233" s="92" t="e">
        <f>IF(U233&gt;1.5,"LT","RECENT")</f>
        <v>#DIV/0!</v>
      </c>
      <c r="W233" s="174"/>
      <c r="X233" s="174"/>
    </row>
    <row r="234" spans="2:24" ht="16.95" customHeight="1" x14ac:dyDescent="0.35">
      <c r="B234" s="44"/>
      <c r="C234" s="44"/>
      <c r="D234" s="44"/>
      <c r="E234" s="44"/>
      <c r="F234" s="44"/>
      <c r="G234" s="44"/>
      <c r="H234" s="44"/>
      <c r="I234" s="44"/>
      <c r="J234" s="44"/>
      <c r="K234" s="44"/>
      <c r="L234" s="44"/>
      <c r="M234" s="44"/>
      <c r="P234" s="46">
        <v>3</v>
      </c>
      <c r="Q234" s="65" t="s">
        <v>45</v>
      </c>
      <c r="R234" s="97"/>
      <c r="S234" s="5">
        <f t="shared" si="28"/>
        <v>0</v>
      </c>
      <c r="T234" s="81"/>
      <c r="U234" s="92"/>
      <c r="V234" s="92"/>
      <c r="W234" s="174"/>
      <c r="X234" s="174"/>
    </row>
    <row r="235" spans="2:24" ht="16.95" customHeight="1" x14ac:dyDescent="0.35">
      <c r="B235" s="44"/>
      <c r="C235" s="44"/>
      <c r="D235" s="44"/>
      <c r="E235" s="44"/>
      <c r="F235" s="44"/>
      <c r="G235" s="44"/>
      <c r="H235" s="44"/>
      <c r="I235" s="44"/>
      <c r="J235" s="44"/>
      <c r="K235" s="44"/>
      <c r="L235" s="44"/>
      <c r="M235" s="44"/>
      <c r="P235" s="46">
        <v>3</v>
      </c>
      <c r="Q235" s="65" t="s">
        <v>46</v>
      </c>
      <c r="R235" s="97"/>
      <c r="S235" s="5">
        <f t="shared" si="28"/>
        <v>0</v>
      </c>
      <c r="T235" s="81"/>
      <c r="U235" s="92"/>
      <c r="V235" s="92"/>
      <c r="W235" s="174"/>
      <c r="X235" s="174"/>
    </row>
    <row r="236" spans="2:24" ht="16.95" customHeight="1" x14ac:dyDescent="0.35">
      <c r="B236" s="44"/>
      <c r="C236" s="44"/>
      <c r="D236" s="44"/>
      <c r="E236" s="44"/>
      <c r="F236" s="44"/>
      <c r="G236" s="44"/>
      <c r="H236" s="44"/>
      <c r="I236" s="44"/>
      <c r="J236" s="44"/>
      <c r="K236" s="44"/>
      <c r="L236" s="44"/>
      <c r="M236" s="44"/>
      <c r="P236" s="46">
        <v>3</v>
      </c>
      <c r="Q236" s="65" t="s">
        <v>47</v>
      </c>
      <c r="R236" s="96">
        <f>'Confirm PMs'!C82</f>
        <v>0</v>
      </c>
      <c r="S236" s="5">
        <f t="shared" si="28"/>
        <v>0</v>
      </c>
      <c r="T236" s="94">
        <f>MEDIAN(S236:S238)</f>
        <v>0</v>
      </c>
      <c r="U236" s="95" t="e">
        <f>T236/$T$200</f>
        <v>#DIV/0!</v>
      </c>
      <c r="V236" s="95" t="e">
        <f>IF(U236&gt;1.5,"LT","RECENT")</f>
        <v>#DIV/0!</v>
      </c>
      <c r="W236" s="174"/>
      <c r="X236" s="174"/>
    </row>
    <row r="237" spans="2:24" ht="16.95" customHeight="1" x14ac:dyDescent="0.35">
      <c r="B237" s="44"/>
      <c r="C237" s="44"/>
      <c r="D237" s="44"/>
      <c r="E237" s="44"/>
      <c r="F237" s="44"/>
      <c r="G237" s="44"/>
      <c r="H237" s="44"/>
      <c r="I237" s="44"/>
      <c r="J237" s="44"/>
      <c r="K237" s="44"/>
      <c r="L237" s="44"/>
      <c r="M237" s="44"/>
      <c r="P237" s="46">
        <v>3</v>
      </c>
      <c r="Q237" s="65" t="s">
        <v>48</v>
      </c>
      <c r="R237" s="96"/>
      <c r="S237" s="5">
        <f t="shared" si="28"/>
        <v>0</v>
      </c>
      <c r="T237" s="93"/>
      <c r="U237" s="95"/>
      <c r="V237" s="95"/>
      <c r="W237" s="174"/>
      <c r="X237" s="174"/>
    </row>
    <row r="238" spans="2:24" ht="16.95" customHeight="1" x14ac:dyDescent="0.35">
      <c r="B238" s="44"/>
      <c r="C238" s="44"/>
      <c r="D238" s="44"/>
      <c r="E238" s="44"/>
      <c r="F238" s="44"/>
      <c r="G238" s="44"/>
      <c r="H238" s="44"/>
      <c r="I238" s="44"/>
      <c r="J238" s="44"/>
      <c r="K238" s="44"/>
      <c r="L238" s="44"/>
      <c r="M238" s="44"/>
      <c r="P238" s="46">
        <v>3</v>
      </c>
      <c r="Q238" s="65" t="s">
        <v>49</v>
      </c>
      <c r="R238" s="96"/>
      <c r="S238" s="5">
        <f>IF(ISTEXT(G32),$F$5,IF(G32&gt;$F$5,$F$5,G32))</f>
        <v>0</v>
      </c>
      <c r="T238" s="93"/>
      <c r="U238" s="95"/>
      <c r="V238" s="95"/>
      <c r="W238" s="174"/>
      <c r="X238" s="174"/>
    </row>
    <row r="239" spans="2:24" ht="16.95" customHeight="1" x14ac:dyDescent="0.35">
      <c r="B239" s="44"/>
      <c r="C239" s="44"/>
      <c r="D239" s="44"/>
      <c r="E239" s="44"/>
      <c r="F239" s="44"/>
      <c r="G239" s="44"/>
      <c r="H239" s="44"/>
      <c r="I239" s="44"/>
      <c r="J239" s="44"/>
      <c r="K239" s="44"/>
      <c r="L239" s="44"/>
      <c r="M239" s="44"/>
      <c r="P239" s="46">
        <v>3</v>
      </c>
      <c r="Q239" s="65" t="s">
        <v>50</v>
      </c>
      <c r="R239" s="98">
        <f>'Confirm PMs'!C83</f>
        <v>0</v>
      </c>
      <c r="S239" s="5">
        <f t="shared" ref="S239:S245" si="29">IF(ISTEXT(G33),$F$5,IF(G33&gt;$F$5,$F$5,G33))</f>
        <v>0</v>
      </c>
      <c r="T239" s="91">
        <f>MEDIAN(S239:S241)</f>
        <v>0</v>
      </c>
      <c r="U239" s="92" t="e">
        <f>T239/$T$200</f>
        <v>#DIV/0!</v>
      </c>
      <c r="V239" s="92" t="e">
        <f>IF(U239&gt;1.5,"LT","RECENT")</f>
        <v>#DIV/0!</v>
      </c>
      <c r="W239" s="174"/>
      <c r="X239" s="174"/>
    </row>
    <row r="240" spans="2:24" ht="16.95" customHeight="1" x14ac:dyDescent="0.35">
      <c r="B240" s="44"/>
      <c r="C240" s="44"/>
      <c r="D240" s="44"/>
      <c r="E240" s="44"/>
      <c r="F240" s="44"/>
      <c r="G240" s="44"/>
      <c r="H240" s="44"/>
      <c r="I240" s="44"/>
      <c r="J240" s="44"/>
      <c r="K240" s="44"/>
      <c r="L240" s="44"/>
      <c r="M240" s="44"/>
      <c r="P240" s="46">
        <v>3</v>
      </c>
      <c r="Q240" s="65" t="s">
        <v>51</v>
      </c>
      <c r="R240" s="97"/>
      <c r="S240" s="5">
        <f t="shared" si="29"/>
        <v>0</v>
      </c>
      <c r="T240" s="81"/>
      <c r="U240" s="92"/>
      <c r="V240" s="92"/>
      <c r="W240" s="174"/>
      <c r="X240" s="174"/>
    </row>
    <row r="241" spans="2:24" ht="16.95" customHeight="1" x14ac:dyDescent="0.35">
      <c r="B241" s="44"/>
      <c r="C241" s="44"/>
      <c r="D241" s="44"/>
      <c r="E241" s="44"/>
      <c r="F241" s="44"/>
      <c r="G241" s="44"/>
      <c r="H241" s="44"/>
      <c r="I241" s="44"/>
      <c r="J241" s="44"/>
      <c r="K241" s="44"/>
      <c r="L241" s="44"/>
      <c r="M241" s="44"/>
      <c r="P241" s="46">
        <v>3</v>
      </c>
      <c r="Q241" s="65" t="s">
        <v>52</v>
      </c>
      <c r="R241" s="97"/>
      <c r="S241" s="5">
        <f t="shared" si="29"/>
        <v>0</v>
      </c>
      <c r="T241" s="81"/>
      <c r="U241" s="92"/>
      <c r="V241" s="92"/>
      <c r="W241" s="174"/>
      <c r="X241" s="174"/>
    </row>
    <row r="242" spans="2:24" ht="16.95" customHeight="1" x14ac:dyDescent="0.35">
      <c r="B242" s="44"/>
      <c r="C242" s="44"/>
      <c r="D242" s="44"/>
      <c r="E242" s="44"/>
      <c r="F242" s="44"/>
      <c r="G242" s="44"/>
      <c r="H242" s="44"/>
      <c r="I242" s="44"/>
      <c r="J242" s="44"/>
      <c r="K242" s="44"/>
      <c r="L242" s="44"/>
      <c r="M242" s="44"/>
      <c r="P242" s="46">
        <v>3</v>
      </c>
      <c r="Q242" s="65" t="s">
        <v>53</v>
      </c>
      <c r="R242" s="96">
        <f>'Confirm PMs'!C84</f>
        <v>0</v>
      </c>
      <c r="S242" s="5">
        <f t="shared" si="29"/>
        <v>0</v>
      </c>
      <c r="T242" s="94">
        <f>MEDIAN(S242:S244)</f>
        <v>0</v>
      </c>
      <c r="U242" s="95" t="e">
        <f>T242/$T$200</f>
        <v>#DIV/0!</v>
      </c>
      <c r="V242" s="95" t="e">
        <f>IF(U242&gt;1.5,"LT","RECENT")</f>
        <v>#DIV/0!</v>
      </c>
      <c r="W242" s="174"/>
      <c r="X242" s="174"/>
    </row>
    <row r="243" spans="2:24" ht="16.95" customHeight="1" x14ac:dyDescent="0.35">
      <c r="B243" s="44"/>
      <c r="C243" s="44"/>
      <c r="D243" s="44"/>
      <c r="E243" s="44"/>
      <c r="F243" s="44"/>
      <c r="G243" s="44"/>
      <c r="H243" s="44"/>
      <c r="I243" s="44"/>
      <c r="J243" s="44"/>
      <c r="K243" s="44"/>
      <c r="L243" s="44"/>
      <c r="M243" s="44"/>
      <c r="P243" s="46">
        <v>3</v>
      </c>
      <c r="Q243" s="65" t="s">
        <v>54</v>
      </c>
      <c r="R243" s="96"/>
      <c r="S243" s="5">
        <f t="shared" si="29"/>
        <v>0</v>
      </c>
      <c r="T243" s="93"/>
      <c r="U243" s="95"/>
      <c r="V243" s="95"/>
      <c r="W243" s="174"/>
      <c r="X243" s="174"/>
    </row>
    <row r="244" spans="2:24" ht="16.95" customHeight="1" x14ac:dyDescent="0.35">
      <c r="B244" s="44"/>
      <c r="C244" s="44"/>
      <c r="D244" s="44"/>
      <c r="E244" s="44"/>
      <c r="F244" s="44"/>
      <c r="G244" s="44"/>
      <c r="H244" s="44"/>
      <c r="I244" s="44"/>
      <c r="J244" s="44"/>
      <c r="K244" s="44"/>
      <c r="L244" s="44"/>
      <c r="M244" s="44"/>
      <c r="P244" s="46">
        <v>3</v>
      </c>
      <c r="Q244" s="65" t="s">
        <v>55</v>
      </c>
      <c r="R244" s="96"/>
      <c r="S244" s="5">
        <f t="shared" si="29"/>
        <v>0</v>
      </c>
      <c r="T244" s="93"/>
      <c r="U244" s="95"/>
      <c r="V244" s="95"/>
      <c r="W244" s="174"/>
      <c r="X244" s="174"/>
    </row>
    <row r="245" spans="2:24" ht="16.95" customHeight="1" x14ac:dyDescent="0.35">
      <c r="B245" s="44"/>
      <c r="C245" s="44"/>
      <c r="D245" s="44"/>
      <c r="E245" s="44"/>
      <c r="F245" s="44"/>
      <c r="G245" s="44"/>
      <c r="H245" s="44"/>
      <c r="I245" s="44"/>
      <c r="J245" s="44"/>
      <c r="K245" s="44"/>
      <c r="L245" s="44"/>
      <c r="M245" s="44"/>
      <c r="P245" s="46">
        <v>3</v>
      </c>
      <c r="Q245" s="65" t="s">
        <v>56</v>
      </c>
      <c r="R245" s="98">
        <f>'Confirm PMs'!C85</f>
        <v>0</v>
      </c>
      <c r="S245" s="5">
        <f t="shared" si="29"/>
        <v>0</v>
      </c>
      <c r="T245" s="91">
        <f>MEDIAN(S245:S247)</f>
        <v>0</v>
      </c>
      <c r="U245" s="92" t="e">
        <f>T245/$T$200</f>
        <v>#DIV/0!</v>
      </c>
      <c r="V245" s="92" t="e">
        <f>IF(U245&gt;1.5,"LT","RECENT")</f>
        <v>#DIV/0!</v>
      </c>
      <c r="W245" s="174"/>
      <c r="X245" s="174"/>
    </row>
    <row r="246" spans="2:24" ht="16.95" customHeight="1" x14ac:dyDescent="0.35">
      <c r="B246" s="44"/>
      <c r="C246" s="44"/>
      <c r="D246" s="44"/>
      <c r="E246" s="44"/>
      <c r="F246" s="44"/>
      <c r="G246" s="44"/>
      <c r="H246" s="44"/>
      <c r="I246" s="44"/>
      <c r="J246" s="44"/>
      <c r="K246" s="44"/>
      <c r="L246" s="44"/>
      <c r="M246" s="44"/>
      <c r="P246" s="46">
        <v>3</v>
      </c>
      <c r="Q246" s="65" t="s">
        <v>57</v>
      </c>
      <c r="R246" s="97"/>
      <c r="S246" s="5">
        <f>IF(ISTEXT(H32),$F$5,IF(H32&gt;$F$5,$F$5,H32))</f>
        <v>0</v>
      </c>
      <c r="T246" s="81"/>
      <c r="U246" s="92"/>
      <c r="V246" s="92"/>
      <c r="W246" s="174"/>
      <c r="X246" s="174"/>
    </row>
    <row r="247" spans="2:24" ht="16.95" customHeight="1" x14ac:dyDescent="0.35">
      <c r="B247" s="44"/>
      <c r="C247" s="44"/>
      <c r="D247" s="44"/>
      <c r="E247" s="44"/>
      <c r="F247" s="44"/>
      <c r="G247" s="44"/>
      <c r="H247" s="44"/>
      <c r="I247" s="44"/>
      <c r="J247" s="44"/>
      <c r="K247" s="44"/>
      <c r="L247" s="44"/>
      <c r="M247" s="44"/>
      <c r="P247" s="46">
        <v>3</v>
      </c>
      <c r="Q247" s="65" t="s">
        <v>58</v>
      </c>
      <c r="R247" s="97"/>
      <c r="S247" s="5">
        <f t="shared" ref="S247:S253" si="30">IF(ISTEXT(H33),$F$5,IF(H33&gt;$F$5,$F$5,H33))</f>
        <v>0</v>
      </c>
      <c r="T247" s="81"/>
      <c r="U247" s="92"/>
      <c r="V247" s="92"/>
      <c r="W247" s="174"/>
      <c r="X247" s="174"/>
    </row>
    <row r="248" spans="2:24" ht="16.95" customHeight="1" x14ac:dyDescent="0.35">
      <c r="B248" s="44"/>
      <c r="C248" s="44"/>
      <c r="D248" s="44"/>
      <c r="E248" s="44"/>
      <c r="F248" s="44"/>
      <c r="G248" s="44"/>
      <c r="H248" s="44"/>
      <c r="I248" s="44"/>
      <c r="J248" s="44"/>
      <c r="K248" s="44"/>
      <c r="L248" s="44"/>
      <c r="M248" s="44"/>
      <c r="P248" s="46">
        <v>3</v>
      </c>
      <c r="Q248" s="65" t="s">
        <v>59</v>
      </c>
      <c r="R248" s="96">
        <f>'Confirm PMs'!C86</f>
        <v>0</v>
      </c>
      <c r="S248" s="5">
        <f t="shared" si="30"/>
        <v>0</v>
      </c>
      <c r="T248" s="94">
        <f>MEDIAN(S248:S250)</f>
        <v>0</v>
      </c>
      <c r="U248" s="95" t="e">
        <f>T248/$T$200</f>
        <v>#DIV/0!</v>
      </c>
      <c r="V248" s="95" t="e">
        <f>IF(U248&gt;1.5,"LT","RECENT")</f>
        <v>#DIV/0!</v>
      </c>
      <c r="W248" s="174"/>
      <c r="X248" s="174"/>
    </row>
    <row r="249" spans="2:24" ht="16.95" customHeight="1" x14ac:dyDescent="0.35">
      <c r="B249" s="44"/>
      <c r="C249" s="44"/>
      <c r="D249" s="44"/>
      <c r="E249" s="44"/>
      <c r="F249" s="44"/>
      <c r="G249" s="44"/>
      <c r="H249" s="44"/>
      <c r="I249" s="44"/>
      <c r="J249" s="44"/>
      <c r="K249" s="44"/>
      <c r="L249" s="44"/>
      <c r="M249" s="44"/>
      <c r="P249" s="46">
        <v>3</v>
      </c>
      <c r="Q249" s="65" t="s">
        <v>60</v>
      </c>
      <c r="R249" s="96"/>
      <c r="S249" s="5">
        <f t="shared" si="30"/>
        <v>0</v>
      </c>
      <c r="T249" s="93"/>
      <c r="U249" s="95"/>
      <c r="V249" s="95"/>
      <c r="W249" s="174"/>
      <c r="X249" s="174"/>
    </row>
    <row r="250" spans="2:24" ht="16.95" customHeight="1" x14ac:dyDescent="0.35">
      <c r="B250" s="44"/>
      <c r="C250" s="44"/>
      <c r="D250" s="44"/>
      <c r="E250" s="44"/>
      <c r="F250" s="44"/>
      <c r="G250" s="44"/>
      <c r="H250" s="44"/>
      <c r="I250" s="44"/>
      <c r="J250" s="44"/>
      <c r="K250" s="44"/>
      <c r="L250" s="44"/>
      <c r="M250" s="44"/>
      <c r="P250" s="46">
        <v>3</v>
      </c>
      <c r="Q250" s="65" t="s">
        <v>61</v>
      </c>
      <c r="R250" s="96"/>
      <c r="S250" s="5">
        <f t="shared" si="30"/>
        <v>0</v>
      </c>
      <c r="T250" s="93"/>
      <c r="U250" s="95"/>
      <c r="V250" s="95"/>
      <c r="W250" s="174"/>
      <c r="X250" s="174"/>
    </row>
    <row r="251" spans="2:24" ht="16.95" customHeight="1" x14ac:dyDescent="0.35">
      <c r="B251" s="44"/>
      <c r="C251" s="44"/>
      <c r="D251" s="44"/>
      <c r="E251" s="44"/>
      <c r="F251" s="44"/>
      <c r="G251" s="44"/>
      <c r="H251" s="44"/>
      <c r="I251" s="44"/>
      <c r="J251" s="44"/>
      <c r="K251" s="44"/>
      <c r="L251" s="44"/>
      <c r="M251" s="44"/>
      <c r="P251" s="46">
        <v>3</v>
      </c>
      <c r="Q251" s="65" t="s">
        <v>62</v>
      </c>
      <c r="R251" s="98">
        <f>'Confirm PMs'!C87</f>
        <v>0</v>
      </c>
      <c r="S251" s="5">
        <f t="shared" si="30"/>
        <v>0</v>
      </c>
      <c r="T251" s="91">
        <f>MEDIAN(S251:S253)</f>
        <v>0</v>
      </c>
      <c r="U251" s="92" t="e">
        <f>T251/$T$200</f>
        <v>#DIV/0!</v>
      </c>
      <c r="V251" s="92" t="e">
        <f>IF(U251&gt;1.5,"LT","RECENT")</f>
        <v>#DIV/0!</v>
      </c>
      <c r="W251" s="174"/>
      <c r="X251" s="174"/>
    </row>
    <row r="252" spans="2:24" ht="16.95" customHeight="1" x14ac:dyDescent="0.35">
      <c r="B252" s="44"/>
      <c r="C252" s="44"/>
      <c r="D252" s="44"/>
      <c r="E252" s="44"/>
      <c r="F252" s="44"/>
      <c r="G252" s="44"/>
      <c r="H252" s="44"/>
      <c r="I252" s="44"/>
      <c r="J252" s="44"/>
      <c r="K252" s="44"/>
      <c r="L252" s="44"/>
      <c r="M252" s="44"/>
      <c r="P252" s="46">
        <v>3</v>
      </c>
      <c r="Q252" s="65" t="s">
        <v>63</v>
      </c>
      <c r="R252" s="97"/>
      <c r="S252" s="5">
        <f t="shared" si="30"/>
        <v>0</v>
      </c>
      <c r="T252" s="81"/>
      <c r="U252" s="92"/>
      <c r="V252" s="92"/>
      <c r="W252" s="174"/>
      <c r="X252" s="174"/>
    </row>
    <row r="253" spans="2:24" ht="16.95" customHeight="1" x14ac:dyDescent="0.35">
      <c r="B253" s="44"/>
      <c r="C253" s="44"/>
      <c r="D253" s="44"/>
      <c r="E253" s="44"/>
      <c r="F253" s="44"/>
      <c r="G253" s="44"/>
      <c r="H253" s="44"/>
      <c r="I253" s="44"/>
      <c r="J253" s="44"/>
      <c r="K253" s="44"/>
      <c r="L253" s="44"/>
      <c r="M253" s="44"/>
      <c r="P253" s="46">
        <v>3</v>
      </c>
      <c r="Q253" s="65" t="s">
        <v>64</v>
      </c>
      <c r="R253" s="97"/>
      <c r="S253" s="5">
        <f t="shared" si="30"/>
        <v>0</v>
      </c>
      <c r="T253" s="81"/>
      <c r="U253" s="92"/>
      <c r="V253" s="92"/>
      <c r="W253" s="174"/>
      <c r="X253" s="174"/>
    </row>
    <row r="254" spans="2:24" ht="16.95" customHeight="1" x14ac:dyDescent="0.35">
      <c r="B254" s="44"/>
      <c r="C254" s="44"/>
      <c r="D254" s="44"/>
      <c r="E254" s="44"/>
      <c r="F254" s="44"/>
      <c r="G254" s="44"/>
      <c r="H254" s="44"/>
      <c r="I254" s="44"/>
      <c r="J254" s="44"/>
      <c r="K254" s="44"/>
      <c r="L254" s="44"/>
      <c r="M254" s="44"/>
      <c r="P254" s="46">
        <v>3</v>
      </c>
      <c r="Q254" s="65" t="s">
        <v>65</v>
      </c>
      <c r="R254" s="96">
        <f>'Confirm PMs'!C88</f>
        <v>0</v>
      </c>
      <c r="S254" s="5">
        <f>IF(ISTEXT(I32),$F$5,IF(I32&gt;$F$5,$F$5,I32))</f>
        <v>0</v>
      </c>
      <c r="T254" s="94">
        <f>MEDIAN(S254:S256)</f>
        <v>0</v>
      </c>
      <c r="U254" s="95" t="e">
        <f>T254/$T$200</f>
        <v>#DIV/0!</v>
      </c>
      <c r="V254" s="95" t="e">
        <f>IF(U254&gt;1.5,"LT","RECENT")</f>
        <v>#DIV/0!</v>
      </c>
      <c r="W254" s="174"/>
      <c r="X254" s="174"/>
    </row>
    <row r="255" spans="2:24" ht="16.95" customHeight="1" x14ac:dyDescent="0.35">
      <c r="B255" s="44"/>
      <c r="C255" s="44"/>
      <c r="D255" s="44"/>
      <c r="E255" s="44"/>
      <c r="F255" s="44"/>
      <c r="G255" s="44"/>
      <c r="H255" s="44"/>
      <c r="I255" s="44"/>
      <c r="J255" s="44"/>
      <c r="K255" s="44"/>
      <c r="L255" s="44"/>
      <c r="M255" s="44"/>
      <c r="P255" s="46">
        <v>3</v>
      </c>
      <c r="Q255" s="65" t="s">
        <v>66</v>
      </c>
      <c r="R255" s="96"/>
      <c r="S255" s="5">
        <f t="shared" ref="S255:S261" si="31">IF(ISTEXT(I33),$F$5,IF(I33&gt;$F$5,$F$5,I33))</f>
        <v>0</v>
      </c>
      <c r="T255" s="93"/>
      <c r="U255" s="95"/>
      <c r="V255" s="95"/>
      <c r="W255" s="174"/>
      <c r="X255" s="174"/>
    </row>
    <row r="256" spans="2:24" ht="16.95" customHeight="1" x14ac:dyDescent="0.35">
      <c r="B256" s="44"/>
      <c r="C256" s="44"/>
      <c r="D256" s="44"/>
      <c r="E256" s="44"/>
      <c r="F256" s="44"/>
      <c r="G256" s="44"/>
      <c r="H256" s="44"/>
      <c r="I256" s="44"/>
      <c r="J256" s="44"/>
      <c r="K256" s="44"/>
      <c r="L256" s="44"/>
      <c r="M256" s="44"/>
      <c r="P256" s="46">
        <v>3</v>
      </c>
      <c r="Q256" s="65" t="s">
        <v>67</v>
      </c>
      <c r="R256" s="96"/>
      <c r="S256" s="5">
        <f t="shared" si="31"/>
        <v>0</v>
      </c>
      <c r="T256" s="93"/>
      <c r="U256" s="95"/>
      <c r="V256" s="95"/>
      <c r="W256" s="174"/>
      <c r="X256" s="174"/>
    </row>
    <row r="257" spans="2:24" ht="16.95" customHeight="1" x14ac:dyDescent="0.35">
      <c r="B257" s="44"/>
      <c r="C257" s="44"/>
      <c r="D257" s="44"/>
      <c r="E257" s="44"/>
      <c r="F257" s="44"/>
      <c r="G257" s="44"/>
      <c r="H257" s="44"/>
      <c r="I257" s="44"/>
      <c r="J257" s="44"/>
      <c r="K257" s="44"/>
      <c r="L257" s="44"/>
      <c r="M257" s="44"/>
      <c r="P257" s="46">
        <v>3</v>
      </c>
      <c r="Q257" s="65" t="s">
        <v>68</v>
      </c>
      <c r="R257" s="98">
        <f>'Confirm PMs'!C89</f>
        <v>0</v>
      </c>
      <c r="S257" s="5">
        <f t="shared" si="31"/>
        <v>0</v>
      </c>
      <c r="T257" s="91">
        <f>MEDIAN(S257:S259)</f>
        <v>0</v>
      </c>
      <c r="U257" s="92" t="e">
        <f>T257/$T$200</f>
        <v>#DIV/0!</v>
      </c>
      <c r="V257" s="92" t="e">
        <f>IF(U257&gt;1.5,"LT","RECENT")</f>
        <v>#DIV/0!</v>
      </c>
      <c r="W257" s="174"/>
      <c r="X257" s="174"/>
    </row>
    <row r="258" spans="2:24" ht="16.95" customHeight="1" x14ac:dyDescent="0.35">
      <c r="B258" s="44"/>
      <c r="C258" s="44"/>
      <c r="D258" s="44"/>
      <c r="E258" s="44"/>
      <c r="F258" s="44"/>
      <c r="G258" s="44"/>
      <c r="H258" s="44"/>
      <c r="I258" s="44"/>
      <c r="J258" s="44"/>
      <c r="K258" s="44"/>
      <c r="L258" s="44"/>
      <c r="M258" s="44"/>
      <c r="P258" s="46">
        <v>3</v>
      </c>
      <c r="Q258" s="65" t="s">
        <v>69</v>
      </c>
      <c r="R258" s="97"/>
      <c r="S258" s="5">
        <f t="shared" si="31"/>
        <v>0</v>
      </c>
      <c r="T258" s="81"/>
      <c r="U258" s="92"/>
      <c r="V258" s="92"/>
      <c r="W258" s="174"/>
      <c r="X258" s="174"/>
    </row>
    <row r="259" spans="2:24" ht="16.95" customHeight="1" x14ac:dyDescent="0.35">
      <c r="B259" s="44"/>
      <c r="C259" s="44"/>
      <c r="D259" s="44"/>
      <c r="E259" s="44"/>
      <c r="F259" s="44"/>
      <c r="G259" s="44"/>
      <c r="H259" s="44"/>
      <c r="I259" s="44"/>
      <c r="J259" s="44"/>
      <c r="K259" s="44"/>
      <c r="L259" s="44"/>
      <c r="M259" s="44"/>
      <c r="P259" s="46">
        <v>3</v>
      </c>
      <c r="Q259" s="65" t="s">
        <v>70</v>
      </c>
      <c r="R259" s="97"/>
      <c r="S259" s="5">
        <f t="shared" si="31"/>
        <v>0</v>
      </c>
      <c r="T259" s="81"/>
      <c r="U259" s="92"/>
      <c r="V259" s="92"/>
      <c r="W259" s="174"/>
      <c r="X259" s="174"/>
    </row>
    <row r="260" spans="2:24" ht="16.95" customHeight="1" x14ac:dyDescent="0.35">
      <c r="B260" s="44"/>
      <c r="C260" s="44"/>
      <c r="D260" s="44"/>
      <c r="E260" s="44"/>
      <c r="F260" s="44"/>
      <c r="G260" s="44"/>
      <c r="H260" s="44"/>
      <c r="I260" s="44"/>
      <c r="J260" s="44"/>
      <c r="K260" s="44"/>
      <c r="L260" s="44"/>
      <c r="M260" s="44"/>
      <c r="P260" s="46">
        <v>3</v>
      </c>
      <c r="Q260" s="65" t="s">
        <v>71</v>
      </c>
      <c r="R260" s="96">
        <f>'Confirm PMs'!C90</f>
        <v>0</v>
      </c>
      <c r="S260" s="5">
        <f t="shared" si="31"/>
        <v>0</v>
      </c>
      <c r="T260" s="94">
        <f>MEDIAN(S260:S262)</f>
        <v>0</v>
      </c>
      <c r="U260" s="95" t="e">
        <f>T260/$T$200</f>
        <v>#DIV/0!</v>
      </c>
      <c r="V260" s="95" t="e">
        <f>IF(U260&gt;1.5,"LT","RECENT")</f>
        <v>#DIV/0!</v>
      </c>
      <c r="W260" s="174"/>
      <c r="X260" s="174"/>
    </row>
    <row r="261" spans="2:24" ht="16.95" customHeight="1" x14ac:dyDescent="0.35">
      <c r="B261" s="44"/>
      <c r="C261" s="44"/>
      <c r="D261" s="44"/>
      <c r="E261" s="44"/>
      <c r="F261" s="44"/>
      <c r="G261" s="44"/>
      <c r="H261" s="44"/>
      <c r="I261" s="44"/>
      <c r="J261" s="44"/>
      <c r="K261" s="44"/>
      <c r="L261" s="44"/>
      <c r="M261" s="44"/>
      <c r="P261" s="46">
        <v>3</v>
      </c>
      <c r="Q261" s="65" t="s">
        <v>72</v>
      </c>
      <c r="R261" s="96"/>
      <c r="S261" s="5">
        <f t="shared" si="31"/>
        <v>0</v>
      </c>
      <c r="T261" s="93"/>
      <c r="U261" s="95"/>
      <c r="V261" s="95"/>
      <c r="W261" s="174"/>
      <c r="X261" s="174"/>
    </row>
    <row r="262" spans="2:24" ht="16.95" customHeight="1" x14ac:dyDescent="0.35">
      <c r="P262" s="46">
        <v>3</v>
      </c>
      <c r="Q262" s="65" t="s">
        <v>73</v>
      </c>
      <c r="R262" s="96"/>
      <c r="S262" s="5">
        <f>IF(ISTEXT(J32),$F$5,IF(J32&gt;$F$5,$F$5,J32))</f>
        <v>0</v>
      </c>
      <c r="T262" s="93"/>
      <c r="U262" s="95"/>
      <c r="V262" s="95"/>
      <c r="W262" s="174"/>
      <c r="X262" s="174"/>
    </row>
    <row r="263" spans="2:24" ht="16.95" customHeight="1" x14ac:dyDescent="0.35">
      <c r="P263" s="46">
        <v>3</v>
      </c>
      <c r="Q263" s="65" t="s">
        <v>74</v>
      </c>
      <c r="R263" s="98">
        <f>'Confirm PMs'!C91</f>
        <v>0</v>
      </c>
      <c r="S263" s="5">
        <f t="shared" ref="S263:S269" si="32">IF(ISTEXT(J33),$F$5,IF(J33&gt;$F$5,$F$5,J33))</f>
        <v>0</v>
      </c>
      <c r="T263" s="91">
        <f>MEDIAN(S263:S265)</f>
        <v>0</v>
      </c>
      <c r="U263" s="92" t="e">
        <f>T263/$T$200</f>
        <v>#DIV/0!</v>
      </c>
      <c r="V263" s="92" t="e">
        <f>IF(U263&gt;1.5,"LT","RECENT")</f>
        <v>#DIV/0!</v>
      </c>
      <c r="W263" s="174"/>
      <c r="X263" s="174"/>
    </row>
    <row r="264" spans="2:24" ht="16.95" customHeight="1" x14ac:dyDescent="0.35">
      <c r="P264" s="46">
        <v>3</v>
      </c>
      <c r="Q264" s="65" t="s">
        <v>75</v>
      </c>
      <c r="R264" s="97"/>
      <c r="S264" s="5">
        <f t="shared" si="32"/>
        <v>0</v>
      </c>
      <c r="T264" s="81"/>
      <c r="U264" s="92"/>
      <c r="V264" s="92"/>
      <c r="W264" s="174"/>
      <c r="X264" s="174"/>
    </row>
    <row r="265" spans="2:24" ht="16.95" customHeight="1" x14ac:dyDescent="0.35">
      <c r="P265" s="46">
        <v>3</v>
      </c>
      <c r="Q265" s="65" t="s">
        <v>76</v>
      </c>
      <c r="R265" s="97"/>
      <c r="S265" s="5">
        <f t="shared" si="32"/>
        <v>0</v>
      </c>
      <c r="T265" s="81"/>
      <c r="U265" s="92"/>
      <c r="V265" s="92"/>
      <c r="W265" s="174"/>
      <c r="X265" s="174"/>
    </row>
    <row r="266" spans="2:24" ht="16.95" customHeight="1" x14ac:dyDescent="0.35">
      <c r="P266" s="46">
        <v>3</v>
      </c>
      <c r="Q266" s="65" t="s">
        <v>77</v>
      </c>
      <c r="R266" s="96">
        <f>'Confirm PMs'!C92</f>
        <v>0</v>
      </c>
      <c r="S266" s="5">
        <f t="shared" si="32"/>
        <v>0</v>
      </c>
      <c r="T266" s="94">
        <f>MEDIAN(S266:S268)</f>
        <v>0</v>
      </c>
      <c r="U266" s="95" t="e">
        <f>T266/$T$200</f>
        <v>#DIV/0!</v>
      </c>
      <c r="V266" s="95" t="e">
        <f>IF(U266&gt;1.5,"LT","RECENT")</f>
        <v>#DIV/0!</v>
      </c>
      <c r="W266" s="174"/>
      <c r="X266" s="174"/>
    </row>
    <row r="267" spans="2:24" ht="16.95" customHeight="1" x14ac:dyDescent="0.35">
      <c r="P267" s="46">
        <v>3</v>
      </c>
      <c r="Q267" s="65" t="s">
        <v>78</v>
      </c>
      <c r="R267" s="96"/>
      <c r="S267" s="5">
        <f t="shared" si="32"/>
        <v>0</v>
      </c>
      <c r="T267" s="93"/>
      <c r="U267" s="95"/>
      <c r="V267" s="95"/>
      <c r="W267" s="174"/>
      <c r="X267" s="174"/>
    </row>
    <row r="268" spans="2:24" ht="16.95" customHeight="1" x14ac:dyDescent="0.35">
      <c r="P268" s="46">
        <v>3</v>
      </c>
      <c r="Q268" s="65" t="s">
        <v>79</v>
      </c>
      <c r="R268" s="96"/>
      <c r="S268" s="5">
        <f t="shared" si="32"/>
        <v>0</v>
      </c>
      <c r="T268" s="93"/>
      <c r="U268" s="95"/>
      <c r="V268" s="95"/>
      <c r="W268" s="174"/>
      <c r="X268" s="174"/>
    </row>
    <row r="269" spans="2:24" ht="16.95" customHeight="1" x14ac:dyDescent="0.35">
      <c r="P269" s="46">
        <v>3</v>
      </c>
      <c r="Q269" s="65" t="s">
        <v>80</v>
      </c>
      <c r="R269" s="98">
        <f>'Confirm PMs'!C93</f>
        <v>0</v>
      </c>
      <c r="S269" s="5">
        <f t="shared" si="32"/>
        <v>0</v>
      </c>
      <c r="T269" s="91">
        <f>MEDIAN(S269:S271)</f>
        <v>0</v>
      </c>
      <c r="U269" s="92" t="e">
        <f>T269/$T$200</f>
        <v>#DIV/0!</v>
      </c>
      <c r="V269" s="92" t="e">
        <f>IF(U269&gt;1.5,"LT","RECENT")</f>
        <v>#DIV/0!</v>
      </c>
      <c r="W269" s="174"/>
      <c r="X269" s="174"/>
    </row>
    <row r="270" spans="2:24" ht="16.95" customHeight="1" x14ac:dyDescent="0.35">
      <c r="P270" s="46">
        <v>3</v>
      </c>
      <c r="Q270" s="65" t="s">
        <v>81</v>
      </c>
      <c r="R270" s="97"/>
      <c r="S270" s="5">
        <f>IF(ISTEXT(K32),$F$5,IF(K32&gt;$F$5,$F$5,K32))</f>
        <v>0</v>
      </c>
      <c r="T270" s="81"/>
      <c r="U270" s="92"/>
      <c r="V270" s="92"/>
      <c r="W270" s="174"/>
      <c r="X270" s="174"/>
    </row>
    <row r="271" spans="2:24" ht="16.95" customHeight="1" x14ac:dyDescent="0.35">
      <c r="P271" s="46">
        <v>3</v>
      </c>
      <c r="Q271" s="65" t="s">
        <v>82</v>
      </c>
      <c r="R271" s="97"/>
      <c r="S271" s="5">
        <f t="shared" ref="S271:S277" si="33">IF(ISTEXT(K33),$F$5,IF(K33&gt;$F$5,$F$5,K33))</f>
        <v>0</v>
      </c>
      <c r="T271" s="81"/>
      <c r="U271" s="92"/>
      <c r="V271" s="92"/>
      <c r="W271" s="174"/>
      <c r="X271" s="174"/>
    </row>
    <row r="272" spans="2:24" ht="16.95" customHeight="1" x14ac:dyDescent="0.35">
      <c r="P272" s="46">
        <v>3</v>
      </c>
      <c r="Q272" s="65" t="s">
        <v>83</v>
      </c>
      <c r="R272" s="96">
        <f>'Confirm PMs'!C94</f>
        <v>0</v>
      </c>
      <c r="S272" s="5">
        <f t="shared" si="33"/>
        <v>0</v>
      </c>
      <c r="T272" s="94">
        <f>MEDIAN(S272:S274)</f>
        <v>0</v>
      </c>
      <c r="U272" s="95" t="e">
        <f>T272/$T$200</f>
        <v>#DIV/0!</v>
      </c>
      <c r="V272" s="95" t="e">
        <f>IF(U272&gt;1.5,"LT","RECENT")</f>
        <v>#DIV/0!</v>
      </c>
      <c r="W272" s="174"/>
      <c r="X272" s="174"/>
    </row>
    <row r="273" spans="16:24" ht="16.95" customHeight="1" x14ac:dyDescent="0.35">
      <c r="P273" s="46">
        <v>3</v>
      </c>
      <c r="Q273" s="65" t="s">
        <v>84</v>
      </c>
      <c r="R273" s="96"/>
      <c r="S273" s="5">
        <f t="shared" si="33"/>
        <v>0</v>
      </c>
      <c r="T273" s="93"/>
      <c r="U273" s="95"/>
      <c r="V273" s="95"/>
      <c r="W273" s="174"/>
      <c r="X273" s="174"/>
    </row>
    <row r="274" spans="16:24" ht="16.95" customHeight="1" x14ac:dyDescent="0.35">
      <c r="P274" s="46">
        <v>3</v>
      </c>
      <c r="Q274" s="65" t="s">
        <v>85</v>
      </c>
      <c r="R274" s="96"/>
      <c r="S274" s="5">
        <f t="shared" si="33"/>
        <v>0</v>
      </c>
      <c r="T274" s="93"/>
      <c r="U274" s="95"/>
      <c r="V274" s="95"/>
      <c r="W274" s="174"/>
      <c r="X274" s="174"/>
    </row>
    <row r="275" spans="16:24" ht="16.95" customHeight="1" x14ac:dyDescent="0.35">
      <c r="P275" s="46">
        <v>3</v>
      </c>
      <c r="Q275" s="65" t="s">
        <v>86</v>
      </c>
      <c r="R275" s="98">
        <f>'Confirm PMs'!C95</f>
        <v>0</v>
      </c>
      <c r="S275" s="5">
        <f t="shared" si="33"/>
        <v>0</v>
      </c>
      <c r="T275" s="91">
        <f>MEDIAN(S275:S277)</f>
        <v>0</v>
      </c>
      <c r="U275" s="92" t="e">
        <f>T275/$T$200</f>
        <v>#DIV/0!</v>
      </c>
      <c r="V275" s="92" t="e">
        <f>IF(U275&gt;1.5,"LT","RECENT")</f>
        <v>#DIV/0!</v>
      </c>
      <c r="W275" s="174"/>
      <c r="X275" s="174"/>
    </row>
    <row r="276" spans="16:24" ht="16.95" customHeight="1" x14ac:dyDescent="0.35">
      <c r="P276" s="46">
        <v>3</v>
      </c>
      <c r="Q276" s="65" t="s">
        <v>87</v>
      </c>
      <c r="R276" s="97"/>
      <c r="S276" s="5">
        <f t="shared" si="33"/>
        <v>0</v>
      </c>
      <c r="T276" s="81"/>
      <c r="U276" s="92"/>
      <c r="V276" s="92"/>
      <c r="W276" s="174"/>
      <c r="X276" s="174"/>
    </row>
    <row r="277" spans="16:24" ht="16.95" customHeight="1" x14ac:dyDescent="0.35">
      <c r="P277" s="46">
        <v>3</v>
      </c>
      <c r="Q277" s="65" t="s">
        <v>88</v>
      </c>
      <c r="R277" s="97"/>
      <c r="S277" s="5">
        <f t="shared" si="33"/>
        <v>0</v>
      </c>
      <c r="T277" s="81"/>
      <c r="U277" s="92"/>
      <c r="V277" s="92"/>
      <c r="W277" s="174"/>
      <c r="X277" s="174"/>
    </row>
    <row r="278" spans="16:24" ht="16.95" customHeight="1" x14ac:dyDescent="0.35">
      <c r="P278" s="46">
        <v>3</v>
      </c>
      <c r="Q278" s="65" t="s">
        <v>89</v>
      </c>
      <c r="R278" s="96">
        <f>'Confirm PMs'!C96</f>
        <v>0</v>
      </c>
      <c r="S278" s="5">
        <f>IF(ISTEXT(L32),$F$5,IF(L32&gt;$F$5,$F$5,L32))</f>
        <v>0</v>
      </c>
      <c r="T278" s="94">
        <f>MEDIAN(S278:S280)</f>
        <v>0</v>
      </c>
      <c r="U278" s="95" t="e">
        <f>T278/$T$200</f>
        <v>#DIV/0!</v>
      </c>
      <c r="V278" s="95" t="e">
        <f>IF(U278&gt;1.5,"LT","RECENT")</f>
        <v>#DIV/0!</v>
      </c>
      <c r="W278" s="174"/>
      <c r="X278" s="174"/>
    </row>
    <row r="279" spans="16:24" ht="16.95" customHeight="1" x14ac:dyDescent="0.35">
      <c r="P279" s="46">
        <v>3</v>
      </c>
      <c r="Q279" s="65" t="s">
        <v>90</v>
      </c>
      <c r="R279" s="96"/>
      <c r="S279" s="5">
        <f t="shared" ref="S279:S285" si="34">IF(ISTEXT(L33),$F$5,IF(L33&gt;$F$5,$F$5,L33))</f>
        <v>0</v>
      </c>
      <c r="T279" s="93"/>
      <c r="U279" s="95"/>
      <c r="V279" s="95"/>
      <c r="W279" s="174"/>
      <c r="X279" s="174"/>
    </row>
    <row r="280" spans="16:24" ht="16.95" customHeight="1" x14ac:dyDescent="0.35">
      <c r="P280" s="46">
        <v>3</v>
      </c>
      <c r="Q280" s="65" t="s">
        <v>91</v>
      </c>
      <c r="R280" s="96"/>
      <c r="S280" s="5">
        <f t="shared" si="34"/>
        <v>0</v>
      </c>
      <c r="T280" s="93"/>
      <c r="U280" s="95"/>
      <c r="V280" s="95"/>
      <c r="W280" s="174"/>
      <c r="X280" s="174"/>
    </row>
    <row r="281" spans="16:24" ht="16.95" customHeight="1" x14ac:dyDescent="0.35">
      <c r="P281" s="46">
        <v>3</v>
      </c>
      <c r="Q281" s="65" t="s">
        <v>92</v>
      </c>
      <c r="R281" s="98">
        <f>'Confirm PMs'!C97</f>
        <v>0</v>
      </c>
      <c r="S281" s="5">
        <f t="shared" si="34"/>
        <v>0</v>
      </c>
      <c r="T281" s="91">
        <f>MEDIAN(S281:S283)</f>
        <v>0</v>
      </c>
      <c r="U281" s="92" t="e">
        <f>T281/$T$200</f>
        <v>#DIV/0!</v>
      </c>
      <c r="V281" s="92" t="e">
        <f>IF(U281&gt;1.5,"LT","RECENT")</f>
        <v>#DIV/0!</v>
      </c>
      <c r="W281" s="174"/>
      <c r="X281" s="174"/>
    </row>
    <row r="282" spans="16:24" ht="16.95" customHeight="1" x14ac:dyDescent="0.35">
      <c r="P282" s="46">
        <v>3</v>
      </c>
      <c r="Q282" s="65" t="s">
        <v>93</v>
      </c>
      <c r="R282" s="97"/>
      <c r="S282" s="5">
        <f t="shared" si="34"/>
        <v>0</v>
      </c>
      <c r="T282" s="81"/>
      <c r="U282" s="92"/>
      <c r="V282" s="92"/>
      <c r="W282" s="174"/>
      <c r="X282" s="174"/>
    </row>
    <row r="283" spans="16:24" ht="16.95" customHeight="1" x14ac:dyDescent="0.35">
      <c r="P283" s="46">
        <v>3</v>
      </c>
      <c r="Q283" s="65" t="s">
        <v>94</v>
      </c>
      <c r="R283" s="97"/>
      <c r="S283" s="5">
        <f t="shared" si="34"/>
        <v>0</v>
      </c>
      <c r="T283" s="81"/>
      <c r="U283" s="92"/>
      <c r="V283" s="92"/>
      <c r="W283" s="174"/>
      <c r="X283" s="174"/>
    </row>
    <row r="284" spans="16:24" ht="16.95" customHeight="1" x14ac:dyDescent="0.35">
      <c r="P284" s="46">
        <v>3</v>
      </c>
      <c r="Q284" s="65" t="s">
        <v>95</v>
      </c>
      <c r="R284" s="96">
        <f>'Confirm PMs'!C98</f>
        <v>0</v>
      </c>
      <c r="S284" s="5">
        <f t="shared" si="34"/>
        <v>0</v>
      </c>
      <c r="T284" s="94">
        <f>MEDIAN(S284:S286)</f>
        <v>0</v>
      </c>
      <c r="U284" s="95" t="e">
        <f>T284/$T$200</f>
        <v>#DIV/0!</v>
      </c>
      <c r="V284" s="95" t="e">
        <f>IF(U284&gt;1.5,"LT","RECENT")</f>
        <v>#DIV/0!</v>
      </c>
      <c r="W284" s="174"/>
      <c r="X284" s="174"/>
    </row>
    <row r="285" spans="16:24" ht="16.95" customHeight="1" x14ac:dyDescent="0.35">
      <c r="P285" s="46">
        <v>3</v>
      </c>
      <c r="Q285" s="65" t="s">
        <v>96</v>
      </c>
      <c r="R285" s="96"/>
      <c r="S285" s="5">
        <f t="shared" si="34"/>
        <v>0</v>
      </c>
      <c r="T285" s="93"/>
      <c r="U285" s="95"/>
      <c r="V285" s="95"/>
      <c r="W285" s="174"/>
      <c r="X285" s="174"/>
    </row>
    <row r="286" spans="16:24" ht="16.95" customHeight="1" x14ac:dyDescent="0.35">
      <c r="P286" s="46">
        <v>3</v>
      </c>
      <c r="Q286" s="65" t="s">
        <v>97</v>
      </c>
      <c r="R286" s="96"/>
      <c r="S286" s="5">
        <f>IF(ISTEXT(M32),$F$5,IF(M32&gt;$F$5,$F$5,M32))</f>
        <v>0</v>
      </c>
      <c r="T286" s="93"/>
      <c r="U286" s="95"/>
      <c r="V286" s="95"/>
      <c r="W286" s="174"/>
      <c r="X286" s="174"/>
    </row>
    <row r="287" spans="16:24" ht="16.95" customHeight="1" x14ac:dyDescent="0.35">
      <c r="P287" s="46">
        <v>3</v>
      </c>
      <c r="Q287" s="65" t="s">
        <v>98</v>
      </c>
      <c r="R287" s="98">
        <f>'Confirm PMs'!C99</f>
        <v>0</v>
      </c>
      <c r="S287" s="5">
        <f t="shared" ref="S287:S293" si="35">IF(ISTEXT(M33),$F$5,IF(M33&gt;$F$5,$F$5,M33))</f>
        <v>0</v>
      </c>
      <c r="T287" s="91">
        <f>MEDIAN(S287:S289)</f>
        <v>0</v>
      </c>
      <c r="U287" s="92" t="e">
        <f>T287/$T$200</f>
        <v>#DIV/0!</v>
      </c>
      <c r="V287" s="92" t="e">
        <f>IF(U287&gt;1.5,"LT","RECENT")</f>
        <v>#DIV/0!</v>
      </c>
      <c r="W287" s="174"/>
      <c r="X287" s="174"/>
    </row>
    <row r="288" spans="16:24" ht="16.95" customHeight="1" x14ac:dyDescent="0.35">
      <c r="P288" s="46">
        <v>3</v>
      </c>
      <c r="Q288" s="65" t="s">
        <v>99</v>
      </c>
      <c r="R288" s="97"/>
      <c r="S288" s="5">
        <f t="shared" si="35"/>
        <v>0</v>
      </c>
      <c r="T288" s="81"/>
      <c r="U288" s="92"/>
      <c r="V288" s="92"/>
      <c r="W288" s="174"/>
      <c r="X288" s="174"/>
    </row>
    <row r="289" spans="16:24" ht="16.95" customHeight="1" x14ac:dyDescent="0.35">
      <c r="P289" s="46">
        <v>3</v>
      </c>
      <c r="Q289" s="65" t="s">
        <v>100</v>
      </c>
      <c r="R289" s="97"/>
      <c r="S289" s="5">
        <f t="shared" si="35"/>
        <v>0</v>
      </c>
      <c r="T289" s="81"/>
      <c r="U289" s="92"/>
      <c r="V289" s="92"/>
      <c r="W289" s="174"/>
      <c r="X289" s="174"/>
    </row>
    <row r="290" spans="16:24" ht="16.95" customHeight="1" x14ac:dyDescent="0.35">
      <c r="P290" s="46">
        <v>3</v>
      </c>
      <c r="Q290" s="65" t="s">
        <v>101</v>
      </c>
      <c r="R290" s="96">
        <f>'Confirm PMs'!C100</f>
        <v>0</v>
      </c>
      <c r="S290" s="5">
        <f t="shared" si="35"/>
        <v>0</v>
      </c>
      <c r="T290" s="94">
        <f>MEDIAN(S290:S292)</f>
        <v>0</v>
      </c>
      <c r="U290" s="95" t="e">
        <f>T290/$T$200</f>
        <v>#DIV/0!</v>
      </c>
      <c r="V290" s="95" t="e">
        <f>IF(U290&gt;1.5,"LT","RECENT")</f>
        <v>#DIV/0!</v>
      </c>
      <c r="W290" s="174"/>
      <c r="X290" s="174"/>
    </row>
    <row r="291" spans="16:24" ht="16.95" customHeight="1" x14ac:dyDescent="0.35">
      <c r="P291" s="46">
        <v>3</v>
      </c>
      <c r="Q291" s="65" t="s">
        <v>102</v>
      </c>
      <c r="R291" s="96"/>
      <c r="S291" s="5">
        <f t="shared" si="35"/>
        <v>0</v>
      </c>
      <c r="T291" s="93"/>
      <c r="U291" s="95"/>
      <c r="V291" s="95"/>
      <c r="W291" s="174"/>
      <c r="X291" s="174"/>
    </row>
    <row r="292" spans="16:24" ht="16.95" customHeight="1" x14ac:dyDescent="0.35">
      <c r="P292" s="46">
        <v>3</v>
      </c>
      <c r="Q292" s="65" t="s">
        <v>103</v>
      </c>
      <c r="R292" s="96"/>
      <c r="S292" s="5">
        <f t="shared" si="35"/>
        <v>0</v>
      </c>
      <c r="T292" s="93"/>
      <c r="U292" s="95"/>
      <c r="V292" s="95"/>
      <c r="W292" s="174"/>
      <c r="X292" s="174"/>
    </row>
    <row r="293" spans="16:24" ht="16.95" customHeight="1" x14ac:dyDescent="0.35">
      <c r="P293" s="46">
        <v>3</v>
      </c>
      <c r="Q293" s="65" t="s">
        <v>104</v>
      </c>
      <c r="R293" s="79" t="s">
        <v>148</v>
      </c>
      <c r="S293" s="5">
        <f t="shared" si="35"/>
        <v>0</v>
      </c>
      <c r="T293" s="79"/>
      <c r="U293" s="92"/>
      <c r="V293" s="80"/>
      <c r="W293" s="174"/>
      <c r="X293" s="174"/>
    </row>
    <row r="294" spans="16:24" ht="16.95" customHeight="1" x14ac:dyDescent="0.4">
      <c r="P294" s="46">
        <v>4</v>
      </c>
      <c r="Q294" s="65" t="s">
        <v>9</v>
      </c>
      <c r="R294" s="54" t="s">
        <v>190</v>
      </c>
      <c r="S294" s="5">
        <f>IF(ISTEXT(B43),$F$5,IF(B43&gt;$F$5,$F$5,B43))</f>
        <v>0</v>
      </c>
      <c r="T294" s="56">
        <f>MEDIAN(S294:S295)</f>
        <v>0</v>
      </c>
      <c r="U294" s="56" t="e">
        <f>T294/$T$296</f>
        <v>#DIV/0!</v>
      </c>
      <c r="V294" s="53" t="str">
        <f>IF(T294&gt;0,IF(T294&lt;$AA$7, "INVALID OD", IF(T294&gt;$AA$8,"INVALID OD", "VALID OD")),"")</f>
        <v/>
      </c>
      <c r="W294" s="174"/>
      <c r="X294" s="174"/>
    </row>
    <row r="295" spans="16:24" ht="16.95" customHeight="1" x14ac:dyDescent="0.4">
      <c r="P295" s="46">
        <v>4</v>
      </c>
      <c r="Q295" s="65" t="s">
        <v>10</v>
      </c>
      <c r="R295" s="54" t="s">
        <v>191</v>
      </c>
      <c r="S295" s="5">
        <f t="shared" ref="S295:S301" si="36">IF(ISTEXT(B44),$F$5,IF(B44&gt;$F$5,$F$5,B44))</f>
        <v>0</v>
      </c>
      <c r="T295" s="57"/>
      <c r="U295" s="57"/>
      <c r="V295" s="53" t="str">
        <f>IF(T294&gt;0,IF(U294&lt;$AA$9, "INVALID ODn", IF(U294&gt;$AA$10,"INVALID ODn", "VALID ODn")),"")</f>
        <v/>
      </c>
      <c r="W295" s="174"/>
      <c r="X295" s="174"/>
    </row>
    <row r="296" spans="16:24" ht="16.95" customHeight="1" x14ac:dyDescent="0.4">
      <c r="P296" s="46">
        <v>4</v>
      </c>
      <c r="Q296" s="65" t="s">
        <v>11</v>
      </c>
      <c r="R296" s="74" t="s">
        <v>192</v>
      </c>
      <c r="S296" s="5">
        <f t="shared" si="36"/>
        <v>0</v>
      </c>
      <c r="T296" s="59">
        <f>MEDIAN(S296:S298)</f>
        <v>0</v>
      </c>
      <c r="U296" s="59" t="e">
        <f>T296/$T$296</f>
        <v>#DIV/0!</v>
      </c>
      <c r="V296" s="53" t="str">
        <f>IF(T296&gt;0, IF(T296&lt;$AB$7, "INVALID OD", IF(T296&gt;$AB$8,"INVALID OD", "VALID OD")), "")</f>
        <v/>
      </c>
      <c r="W296" s="174"/>
      <c r="X296" s="174"/>
    </row>
    <row r="297" spans="16:24" ht="16.95" customHeight="1" x14ac:dyDescent="0.4">
      <c r="P297" s="46">
        <v>4</v>
      </c>
      <c r="Q297" s="65" t="s">
        <v>12</v>
      </c>
      <c r="R297" s="74" t="s">
        <v>193</v>
      </c>
      <c r="S297" s="5">
        <f t="shared" si="36"/>
        <v>0</v>
      </c>
      <c r="T297" s="60"/>
      <c r="U297" s="61"/>
      <c r="V297" s="53" t="str">
        <f>IF(T296&gt;0,IF(U296&lt;1, "INVALID ODn", IF(U296&gt;1,"INVALID ODn", "VALID ODn")),"")</f>
        <v/>
      </c>
      <c r="W297" s="174"/>
      <c r="X297" s="174"/>
    </row>
    <row r="298" spans="16:24" ht="16.95" customHeight="1" x14ac:dyDescent="0.4">
      <c r="P298" s="46">
        <v>4</v>
      </c>
      <c r="Q298" s="65" t="s">
        <v>13</v>
      </c>
      <c r="R298" s="74" t="s">
        <v>194</v>
      </c>
      <c r="S298" s="5">
        <f t="shared" si="36"/>
        <v>0</v>
      </c>
      <c r="T298" s="60"/>
      <c r="U298" s="61"/>
      <c r="V298" s="53"/>
      <c r="W298" s="174"/>
      <c r="X298" s="174"/>
    </row>
    <row r="299" spans="16:24" ht="16.95" customHeight="1" x14ac:dyDescent="0.4">
      <c r="P299" s="46">
        <v>4</v>
      </c>
      <c r="Q299" s="65" t="s">
        <v>14</v>
      </c>
      <c r="R299" s="75" t="s">
        <v>195</v>
      </c>
      <c r="S299" s="5">
        <f t="shared" si="36"/>
        <v>0</v>
      </c>
      <c r="T299" s="62">
        <f>MEDIAN(S299:S301)</f>
        <v>0</v>
      </c>
      <c r="U299" s="62" t="e">
        <f>T299/$T$296</f>
        <v>#DIV/0!</v>
      </c>
      <c r="V299" s="53" t="str">
        <f>IF(T299&gt;0, IF(T299&lt;$AC$7, "INVALID OD", IF(T299&gt;$AC$8,"INVALID OD", "VALID OD")), "")</f>
        <v/>
      </c>
      <c r="W299" s="174"/>
      <c r="X299" s="174"/>
    </row>
    <row r="300" spans="16:24" ht="16.95" customHeight="1" x14ac:dyDescent="0.4">
      <c r="P300" s="46">
        <v>4</v>
      </c>
      <c r="Q300" s="65" t="s">
        <v>15</v>
      </c>
      <c r="R300" s="75" t="s">
        <v>196</v>
      </c>
      <c r="S300" s="5">
        <f t="shared" si="36"/>
        <v>0</v>
      </c>
      <c r="T300" s="60"/>
      <c r="U300" s="61"/>
      <c r="V300" s="53" t="str">
        <f>IF(T299&gt;0,IF(U299&lt;$AC$9, "INVALID ODn", IF(U299&gt;$AC$10,"INVALID ODn", "VALID ODn")),"")</f>
        <v/>
      </c>
      <c r="W300" s="174"/>
      <c r="X300" s="174"/>
    </row>
    <row r="301" spans="16:24" ht="16.95" customHeight="1" x14ac:dyDescent="0.4">
      <c r="P301" s="46">
        <v>4</v>
      </c>
      <c r="Q301" s="65" t="s">
        <v>16</v>
      </c>
      <c r="R301" s="75" t="s">
        <v>197</v>
      </c>
      <c r="S301" s="5">
        <f t="shared" si="36"/>
        <v>0</v>
      </c>
      <c r="T301" s="60"/>
      <c r="U301" s="61"/>
      <c r="V301" s="147"/>
      <c r="W301" s="174"/>
      <c r="X301" s="174"/>
    </row>
    <row r="302" spans="16:24" ht="16.95" customHeight="1" x14ac:dyDescent="0.4">
      <c r="P302" s="46">
        <v>4</v>
      </c>
      <c r="Q302" s="65" t="s">
        <v>17</v>
      </c>
      <c r="R302" s="76" t="s">
        <v>198</v>
      </c>
      <c r="S302" s="5">
        <f>IF(ISTEXT(C43),$F$5,IF(C43&gt;$F$5,$F$5,C43))</f>
        <v>0</v>
      </c>
      <c r="T302" s="64">
        <f>MEDIAN(S302:S304)</f>
        <v>0</v>
      </c>
      <c r="U302" s="64" t="e">
        <f>T302/$T$296</f>
        <v>#DIV/0!</v>
      </c>
      <c r="V302" s="53" t="str">
        <f>IF(T302&gt;0, IF(T302&lt;$AD$7, "INVALID OD", IF(T302&gt;$AD$8,"INVALID OD", "VALID OD")), "")</f>
        <v/>
      </c>
      <c r="W302" s="174"/>
      <c r="X302" s="174"/>
    </row>
    <row r="303" spans="16:24" ht="16.95" customHeight="1" x14ac:dyDescent="0.4">
      <c r="P303" s="46">
        <v>4</v>
      </c>
      <c r="Q303" s="65" t="s">
        <v>18</v>
      </c>
      <c r="R303" s="76" t="s">
        <v>199</v>
      </c>
      <c r="S303" s="5">
        <f t="shared" ref="S303:S309" si="37">IF(ISTEXT(C44),$F$5,IF(C44&gt;$F$5,$F$5,C44))</f>
        <v>0</v>
      </c>
      <c r="T303" s="60"/>
      <c r="U303" s="61"/>
      <c r="V303" s="53" t="str">
        <f>IF(T302&gt;0,IF(U302&lt;$AD$9, "INVALID ODn", IF(U302&gt;$AD$10,"INVALID ODn", "VALID ODn")),"")</f>
        <v/>
      </c>
      <c r="W303" s="174"/>
      <c r="X303" s="174"/>
    </row>
    <row r="304" spans="16:24" ht="16.95" customHeight="1" x14ac:dyDescent="0.4">
      <c r="P304" s="46">
        <v>4</v>
      </c>
      <c r="Q304" s="65" t="s">
        <v>19</v>
      </c>
      <c r="R304" s="76" t="s">
        <v>200</v>
      </c>
      <c r="S304" s="5">
        <f t="shared" si="37"/>
        <v>0</v>
      </c>
      <c r="T304" s="60"/>
      <c r="U304" s="61"/>
      <c r="V304" s="53"/>
      <c r="W304" s="174"/>
      <c r="X304" s="174"/>
    </row>
    <row r="305" spans="16:24" ht="16.95" customHeight="1" x14ac:dyDescent="0.35">
      <c r="P305" s="46">
        <v>4</v>
      </c>
      <c r="Q305" s="65" t="s">
        <v>20</v>
      </c>
      <c r="R305" s="98">
        <f>'Confirm PMs'!C101</f>
        <v>0</v>
      </c>
      <c r="S305" s="5">
        <f t="shared" si="37"/>
        <v>0</v>
      </c>
      <c r="T305" s="91">
        <f>MEDIAN(S305:S307)</f>
        <v>0</v>
      </c>
      <c r="U305" s="92" t="e">
        <f>T305/$T$296</f>
        <v>#DIV/0!</v>
      </c>
      <c r="V305" s="92" t="e">
        <f>IF(U305&gt;1.5,"LT","RECENT")</f>
        <v>#DIV/0!</v>
      </c>
      <c r="W305" s="174"/>
      <c r="X305" s="174"/>
    </row>
    <row r="306" spans="16:24" ht="16.95" customHeight="1" x14ac:dyDescent="0.35">
      <c r="P306" s="46">
        <v>4</v>
      </c>
      <c r="Q306" s="65" t="s">
        <v>21</v>
      </c>
      <c r="R306" s="97"/>
      <c r="S306" s="5">
        <f t="shared" si="37"/>
        <v>0</v>
      </c>
      <c r="T306" s="81"/>
      <c r="U306" s="92"/>
      <c r="V306" s="92"/>
      <c r="W306" s="174"/>
      <c r="X306" s="174"/>
    </row>
    <row r="307" spans="16:24" ht="16.95" customHeight="1" x14ac:dyDescent="0.35">
      <c r="P307" s="46">
        <v>4</v>
      </c>
      <c r="Q307" s="65" t="s">
        <v>22</v>
      </c>
      <c r="R307" s="97"/>
      <c r="S307" s="5">
        <f t="shared" si="37"/>
        <v>0</v>
      </c>
      <c r="T307" s="81"/>
      <c r="U307" s="92"/>
      <c r="V307" s="92"/>
      <c r="W307" s="174"/>
      <c r="X307" s="174"/>
    </row>
    <row r="308" spans="16:24" ht="16.95" customHeight="1" x14ac:dyDescent="0.35">
      <c r="P308" s="46">
        <v>4</v>
      </c>
      <c r="Q308" s="65" t="s">
        <v>23</v>
      </c>
      <c r="R308" s="96">
        <f>'Confirm PMs'!C102</f>
        <v>0</v>
      </c>
      <c r="S308" s="5">
        <f t="shared" si="37"/>
        <v>0</v>
      </c>
      <c r="T308" s="94">
        <f>MEDIAN(S308:S310)</f>
        <v>0</v>
      </c>
      <c r="U308" s="95" t="e">
        <f>T308/$T$296</f>
        <v>#DIV/0!</v>
      </c>
      <c r="V308" s="95" t="e">
        <f>IF(U308&gt;1.5,"LT","RECENT")</f>
        <v>#DIV/0!</v>
      </c>
      <c r="W308" s="174"/>
      <c r="X308" s="174"/>
    </row>
    <row r="309" spans="16:24" ht="16.95" customHeight="1" x14ac:dyDescent="0.35">
      <c r="P309" s="46">
        <v>4</v>
      </c>
      <c r="Q309" s="65" t="s">
        <v>24</v>
      </c>
      <c r="R309" s="96"/>
      <c r="S309" s="5">
        <f t="shared" si="37"/>
        <v>0</v>
      </c>
      <c r="T309" s="93"/>
      <c r="U309" s="95"/>
      <c r="V309" s="95"/>
      <c r="W309" s="174"/>
      <c r="X309" s="174"/>
    </row>
    <row r="310" spans="16:24" ht="16.95" customHeight="1" x14ac:dyDescent="0.35">
      <c r="P310" s="46">
        <v>4</v>
      </c>
      <c r="Q310" s="65" t="s">
        <v>25</v>
      </c>
      <c r="R310" s="96"/>
      <c r="S310" s="5">
        <f>IF(ISTEXT(D43),$F$5,IF(D43&gt;$F$5,$F$5,D43))</f>
        <v>0</v>
      </c>
      <c r="T310" s="93"/>
      <c r="U310" s="95"/>
      <c r="V310" s="95"/>
      <c r="W310" s="174"/>
      <c r="X310" s="174"/>
    </row>
    <row r="311" spans="16:24" ht="16.95" customHeight="1" x14ac:dyDescent="0.35">
      <c r="P311" s="46">
        <v>4</v>
      </c>
      <c r="Q311" s="65" t="s">
        <v>26</v>
      </c>
      <c r="R311" s="98">
        <f>'Confirm PMs'!C103</f>
        <v>0</v>
      </c>
      <c r="S311" s="5">
        <f t="shared" ref="S311:S317" si="38">IF(ISTEXT(D44),$F$5,IF(D44&gt;$F$5,$F$5,D44))</f>
        <v>0</v>
      </c>
      <c r="T311" s="91">
        <f>MEDIAN(S311:S313)</f>
        <v>0</v>
      </c>
      <c r="U311" s="92" t="e">
        <f>T311/$T$296</f>
        <v>#DIV/0!</v>
      </c>
      <c r="V311" s="92" t="e">
        <f>IF(U311&gt;1.5,"LT","RECENT")</f>
        <v>#DIV/0!</v>
      </c>
      <c r="W311" s="174"/>
      <c r="X311" s="174"/>
    </row>
    <row r="312" spans="16:24" ht="16.95" customHeight="1" x14ac:dyDescent="0.35">
      <c r="P312" s="46">
        <v>4</v>
      </c>
      <c r="Q312" s="65" t="s">
        <v>27</v>
      </c>
      <c r="R312" s="97"/>
      <c r="S312" s="5">
        <f t="shared" si="38"/>
        <v>0</v>
      </c>
      <c r="T312" s="81"/>
      <c r="U312" s="92"/>
      <c r="V312" s="92"/>
      <c r="W312" s="174"/>
      <c r="X312" s="174"/>
    </row>
    <row r="313" spans="16:24" ht="16.95" customHeight="1" x14ac:dyDescent="0.35">
      <c r="P313" s="46">
        <v>4</v>
      </c>
      <c r="Q313" s="65" t="s">
        <v>28</v>
      </c>
      <c r="R313" s="97"/>
      <c r="S313" s="5">
        <f t="shared" si="38"/>
        <v>0</v>
      </c>
      <c r="T313" s="81"/>
      <c r="U313" s="92"/>
      <c r="V313" s="92"/>
      <c r="W313" s="174"/>
      <c r="X313" s="174"/>
    </row>
    <row r="314" spans="16:24" ht="16.95" customHeight="1" x14ac:dyDescent="0.35">
      <c r="P314" s="46">
        <v>4</v>
      </c>
      <c r="Q314" s="65" t="s">
        <v>29</v>
      </c>
      <c r="R314" s="96">
        <f>'Confirm PMs'!C104</f>
        <v>0</v>
      </c>
      <c r="S314" s="5">
        <f t="shared" si="38"/>
        <v>0</v>
      </c>
      <c r="T314" s="94">
        <f>MEDIAN(S314:S316)</f>
        <v>0</v>
      </c>
      <c r="U314" s="95" t="e">
        <f>T314/$T$296</f>
        <v>#DIV/0!</v>
      </c>
      <c r="V314" s="95" t="e">
        <f>IF(U314&gt;1.5,"LT","RECENT")</f>
        <v>#DIV/0!</v>
      </c>
      <c r="W314" s="174"/>
      <c r="X314" s="174"/>
    </row>
    <row r="315" spans="16:24" ht="16.95" customHeight="1" x14ac:dyDescent="0.35">
      <c r="P315" s="46">
        <v>4</v>
      </c>
      <c r="Q315" s="65" t="s">
        <v>30</v>
      </c>
      <c r="R315" s="96"/>
      <c r="S315" s="5">
        <f t="shared" si="38"/>
        <v>0</v>
      </c>
      <c r="T315" s="93"/>
      <c r="U315" s="95"/>
      <c r="V315" s="95"/>
      <c r="W315" s="174"/>
      <c r="X315" s="174"/>
    </row>
    <row r="316" spans="16:24" ht="16.95" customHeight="1" x14ac:dyDescent="0.35">
      <c r="P316" s="46">
        <v>4</v>
      </c>
      <c r="Q316" s="65" t="s">
        <v>31</v>
      </c>
      <c r="R316" s="96"/>
      <c r="S316" s="5">
        <f t="shared" si="38"/>
        <v>0</v>
      </c>
      <c r="T316" s="93"/>
      <c r="U316" s="95"/>
      <c r="V316" s="95"/>
      <c r="W316" s="174"/>
      <c r="X316" s="174"/>
    </row>
    <row r="317" spans="16:24" ht="16.95" customHeight="1" x14ac:dyDescent="0.35">
      <c r="P317" s="46">
        <v>4</v>
      </c>
      <c r="Q317" s="65" t="s">
        <v>32</v>
      </c>
      <c r="R317" s="98">
        <f>'Confirm PMs'!C105</f>
        <v>0</v>
      </c>
      <c r="S317" s="5">
        <f t="shared" si="38"/>
        <v>0</v>
      </c>
      <c r="T317" s="91">
        <f>MEDIAN(S317:S319)</f>
        <v>0</v>
      </c>
      <c r="U317" s="92" t="e">
        <f>T317/$T$296</f>
        <v>#DIV/0!</v>
      </c>
      <c r="V317" s="92" t="e">
        <f>IF(U317&gt;1.5,"LT","RECENT")</f>
        <v>#DIV/0!</v>
      </c>
      <c r="W317" s="174"/>
      <c r="X317" s="174"/>
    </row>
    <row r="318" spans="16:24" ht="16.95" customHeight="1" x14ac:dyDescent="0.35">
      <c r="P318" s="46">
        <v>4</v>
      </c>
      <c r="Q318" s="65" t="s">
        <v>33</v>
      </c>
      <c r="R318" s="97"/>
      <c r="S318" s="5">
        <f>IF(ISTEXT(E43),$F$5,IF(E43&gt;$F$5,$F$5,E43))</f>
        <v>0</v>
      </c>
      <c r="T318" s="81"/>
      <c r="U318" s="92"/>
      <c r="V318" s="92"/>
      <c r="W318" s="174"/>
      <c r="X318" s="174"/>
    </row>
    <row r="319" spans="16:24" ht="16.95" customHeight="1" x14ac:dyDescent="0.35">
      <c r="P319" s="46">
        <v>4</v>
      </c>
      <c r="Q319" s="65" t="s">
        <v>34</v>
      </c>
      <c r="R319" s="97"/>
      <c r="S319" s="5">
        <f t="shared" ref="S319:S325" si="39">IF(ISTEXT(E44),$F$5,IF(E44&gt;$F$5,$F$5,E44))</f>
        <v>0</v>
      </c>
      <c r="T319" s="81"/>
      <c r="U319" s="92"/>
      <c r="V319" s="92"/>
      <c r="W319" s="174"/>
      <c r="X319" s="174"/>
    </row>
    <row r="320" spans="16:24" ht="16.95" customHeight="1" x14ac:dyDescent="0.35">
      <c r="P320" s="46">
        <v>4</v>
      </c>
      <c r="Q320" s="65" t="s">
        <v>35</v>
      </c>
      <c r="R320" s="96">
        <f>'Confirm PMs'!C106</f>
        <v>0</v>
      </c>
      <c r="S320" s="5">
        <f t="shared" si="39"/>
        <v>0</v>
      </c>
      <c r="T320" s="94">
        <f>MEDIAN(S320:S322)</f>
        <v>0</v>
      </c>
      <c r="U320" s="95" t="e">
        <f>T320/$T$296</f>
        <v>#DIV/0!</v>
      </c>
      <c r="V320" s="95" t="e">
        <f>IF(U320&gt;1.5,"LT","RECENT")</f>
        <v>#DIV/0!</v>
      </c>
      <c r="W320" s="174"/>
      <c r="X320" s="174"/>
    </row>
    <row r="321" spans="16:24" ht="16.95" customHeight="1" x14ac:dyDescent="0.35">
      <c r="P321" s="46">
        <v>4</v>
      </c>
      <c r="Q321" s="65" t="s">
        <v>36</v>
      </c>
      <c r="R321" s="96"/>
      <c r="S321" s="5">
        <f t="shared" si="39"/>
        <v>0</v>
      </c>
      <c r="T321" s="93"/>
      <c r="U321" s="95"/>
      <c r="V321" s="95"/>
      <c r="W321" s="174"/>
      <c r="X321" s="174"/>
    </row>
    <row r="322" spans="16:24" ht="16.95" customHeight="1" x14ac:dyDescent="0.35">
      <c r="P322" s="46">
        <v>4</v>
      </c>
      <c r="Q322" s="65" t="s">
        <v>37</v>
      </c>
      <c r="R322" s="96"/>
      <c r="S322" s="5">
        <f t="shared" si="39"/>
        <v>0</v>
      </c>
      <c r="T322" s="93"/>
      <c r="U322" s="95"/>
      <c r="V322" s="95"/>
      <c r="W322" s="174"/>
      <c r="X322" s="174"/>
    </row>
    <row r="323" spans="16:24" ht="16.95" customHeight="1" x14ac:dyDescent="0.35">
      <c r="P323" s="46">
        <v>4</v>
      </c>
      <c r="Q323" s="65" t="s">
        <v>38</v>
      </c>
      <c r="R323" s="98">
        <f>'Confirm PMs'!C107</f>
        <v>0</v>
      </c>
      <c r="S323" s="5">
        <f t="shared" si="39"/>
        <v>0</v>
      </c>
      <c r="T323" s="91">
        <f>MEDIAN(S323:S325)</f>
        <v>0</v>
      </c>
      <c r="U323" s="92" t="e">
        <f>T323/$T$296</f>
        <v>#DIV/0!</v>
      </c>
      <c r="V323" s="92" t="e">
        <f>IF(U323&gt;1.5,"LT","RECENT")</f>
        <v>#DIV/0!</v>
      </c>
      <c r="W323" s="174"/>
      <c r="X323" s="174"/>
    </row>
    <row r="324" spans="16:24" ht="16.95" customHeight="1" x14ac:dyDescent="0.35">
      <c r="P324" s="46">
        <v>4</v>
      </c>
      <c r="Q324" s="65" t="s">
        <v>39</v>
      </c>
      <c r="R324" s="97"/>
      <c r="S324" s="5">
        <f t="shared" si="39"/>
        <v>0</v>
      </c>
      <c r="T324" s="81"/>
      <c r="U324" s="92"/>
      <c r="V324" s="92"/>
      <c r="W324" s="174"/>
      <c r="X324" s="174"/>
    </row>
    <row r="325" spans="16:24" ht="16.95" customHeight="1" x14ac:dyDescent="0.35">
      <c r="P325" s="46">
        <v>4</v>
      </c>
      <c r="Q325" s="65" t="s">
        <v>40</v>
      </c>
      <c r="R325" s="97"/>
      <c r="S325" s="5">
        <f t="shared" si="39"/>
        <v>0</v>
      </c>
      <c r="T325" s="81"/>
      <c r="U325" s="92"/>
      <c r="V325" s="92"/>
      <c r="W325" s="174"/>
      <c r="X325" s="174"/>
    </row>
    <row r="326" spans="16:24" ht="16.95" customHeight="1" x14ac:dyDescent="0.35">
      <c r="P326" s="46">
        <v>4</v>
      </c>
      <c r="Q326" s="65" t="s">
        <v>41</v>
      </c>
      <c r="R326" s="96">
        <f>'Confirm PMs'!C108</f>
        <v>0</v>
      </c>
      <c r="S326" s="5">
        <f>IF(ISTEXT(F43),$F$5,IF(F43&gt;$F$5,$F$5,F43))</f>
        <v>0</v>
      </c>
      <c r="T326" s="94">
        <f>MEDIAN(S326:S328)</f>
        <v>0</v>
      </c>
      <c r="U326" s="95" t="e">
        <f>T326/$T$296</f>
        <v>#DIV/0!</v>
      </c>
      <c r="V326" s="95" t="e">
        <f>IF(U326&gt;1.5,"LT","RECENT")</f>
        <v>#DIV/0!</v>
      </c>
      <c r="W326" s="174"/>
      <c r="X326" s="174"/>
    </row>
    <row r="327" spans="16:24" ht="16.95" customHeight="1" x14ac:dyDescent="0.35">
      <c r="P327" s="46">
        <v>4</v>
      </c>
      <c r="Q327" s="65" t="s">
        <v>42</v>
      </c>
      <c r="R327" s="96"/>
      <c r="S327" s="5">
        <f t="shared" ref="S327:S333" si="40">IF(ISTEXT(F44),$F$5,IF(F44&gt;$F$5,$F$5,F44))</f>
        <v>0</v>
      </c>
      <c r="T327" s="93"/>
      <c r="U327" s="95"/>
      <c r="V327" s="95"/>
      <c r="W327" s="174"/>
      <c r="X327" s="174"/>
    </row>
    <row r="328" spans="16:24" ht="16.95" customHeight="1" x14ac:dyDescent="0.35">
      <c r="P328" s="46">
        <v>4</v>
      </c>
      <c r="Q328" s="65" t="s">
        <v>43</v>
      </c>
      <c r="R328" s="96"/>
      <c r="S328" s="5">
        <f t="shared" si="40"/>
        <v>0</v>
      </c>
      <c r="T328" s="93"/>
      <c r="U328" s="95"/>
      <c r="V328" s="95"/>
      <c r="W328" s="174"/>
      <c r="X328" s="174"/>
    </row>
    <row r="329" spans="16:24" ht="16.95" customHeight="1" x14ac:dyDescent="0.35">
      <c r="P329" s="46">
        <v>4</v>
      </c>
      <c r="Q329" s="65" t="s">
        <v>44</v>
      </c>
      <c r="R329" s="98">
        <f>'Confirm PMs'!C109</f>
        <v>0</v>
      </c>
      <c r="S329" s="5">
        <f t="shared" si="40"/>
        <v>0</v>
      </c>
      <c r="T329" s="91">
        <f>MEDIAN(S329:S331)</f>
        <v>0</v>
      </c>
      <c r="U329" s="92" t="e">
        <f>T329/$T$296</f>
        <v>#DIV/0!</v>
      </c>
      <c r="V329" s="92" t="e">
        <f>IF(U329&gt;1.5,"LT","RECENT")</f>
        <v>#DIV/0!</v>
      </c>
      <c r="W329" s="174"/>
      <c r="X329" s="174"/>
    </row>
    <row r="330" spans="16:24" ht="16.95" customHeight="1" x14ac:dyDescent="0.35">
      <c r="P330" s="46">
        <v>4</v>
      </c>
      <c r="Q330" s="65" t="s">
        <v>45</v>
      </c>
      <c r="R330" s="97"/>
      <c r="S330" s="5">
        <f t="shared" si="40"/>
        <v>0</v>
      </c>
      <c r="T330" s="81"/>
      <c r="U330" s="92"/>
      <c r="V330" s="92"/>
      <c r="W330" s="174"/>
      <c r="X330" s="174"/>
    </row>
    <row r="331" spans="16:24" ht="16.95" customHeight="1" x14ac:dyDescent="0.35">
      <c r="P331" s="46">
        <v>4</v>
      </c>
      <c r="Q331" s="65" t="s">
        <v>46</v>
      </c>
      <c r="R331" s="97"/>
      <c r="S331" s="5">
        <f t="shared" si="40"/>
        <v>0</v>
      </c>
      <c r="T331" s="81"/>
      <c r="U331" s="92"/>
      <c r="V331" s="92"/>
      <c r="W331" s="174"/>
      <c r="X331" s="174"/>
    </row>
    <row r="332" spans="16:24" ht="16.95" customHeight="1" x14ac:dyDescent="0.35">
      <c r="P332" s="46">
        <v>4</v>
      </c>
      <c r="Q332" s="65" t="s">
        <v>47</v>
      </c>
      <c r="R332" s="96">
        <f>'Confirm PMs'!C110</f>
        <v>0</v>
      </c>
      <c r="S332" s="5">
        <f t="shared" si="40"/>
        <v>0</v>
      </c>
      <c r="T332" s="94">
        <f>MEDIAN(S332:S334)</f>
        <v>0</v>
      </c>
      <c r="U332" s="95" t="e">
        <f>T332/$T$296</f>
        <v>#DIV/0!</v>
      </c>
      <c r="V332" s="95" t="e">
        <f>IF(U332&gt;1.5,"LT","RECENT")</f>
        <v>#DIV/0!</v>
      </c>
      <c r="W332" s="174"/>
      <c r="X332" s="174"/>
    </row>
    <row r="333" spans="16:24" ht="16.95" customHeight="1" x14ac:dyDescent="0.35">
      <c r="P333" s="46">
        <v>4</v>
      </c>
      <c r="Q333" s="65" t="s">
        <v>48</v>
      </c>
      <c r="R333" s="96"/>
      <c r="S333" s="5">
        <f t="shared" si="40"/>
        <v>0</v>
      </c>
      <c r="T333" s="93"/>
      <c r="U333" s="95"/>
      <c r="V333" s="95"/>
      <c r="W333" s="174"/>
      <c r="X333" s="174"/>
    </row>
    <row r="334" spans="16:24" ht="16.95" customHeight="1" x14ac:dyDescent="0.35">
      <c r="P334" s="46">
        <v>4</v>
      </c>
      <c r="Q334" s="65" t="s">
        <v>49</v>
      </c>
      <c r="R334" s="96"/>
      <c r="S334" s="5">
        <f>IF(ISTEXT(G43),$F$5,IF(G43&gt;$F$5,$F$5,G43))</f>
        <v>0</v>
      </c>
      <c r="T334" s="93"/>
      <c r="U334" s="95"/>
      <c r="V334" s="95"/>
      <c r="W334" s="174"/>
      <c r="X334" s="174"/>
    </row>
    <row r="335" spans="16:24" ht="16.95" customHeight="1" x14ac:dyDescent="0.35">
      <c r="P335" s="46">
        <v>4</v>
      </c>
      <c r="Q335" s="65" t="s">
        <v>50</v>
      </c>
      <c r="R335" s="98">
        <f>'Confirm PMs'!C111</f>
        <v>0</v>
      </c>
      <c r="S335" s="5">
        <f t="shared" ref="S335:S341" si="41">IF(ISTEXT(G44),$F$5,IF(G44&gt;$F$5,$F$5,G44))</f>
        <v>0</v>
      </c>
      <c r="T335" s="91">
        <f>MEDIAN(S335:S337)</f>
        <v>0</v>
      </c>
      <c r="U335" s="92" t="e">
        <f>T335/$T$296</f>
        <v>#DIV/0!</v>
      </c>
      <c r="V335" s="92" t="e">
        <f>IF(U335&gt;1.5,"LT","RECENT")</f>
        <v>#DIV/0!</v>
      </c>
      <c r="W335" s="174"/>
      <c r="X335" s="174"/>
    </row>
    <row r="336" spans="16:24" ht="16.95" customHeight="1" x14ac:dyDescent="0.35">
      <c r="P336" s="46">
        <v>4</v>
      </c>
      <c r="Q336" s="65" t="s">
        <v>51</v>
      </c>
      <c r="R336" s="97"/>
      <c r="S336" s="5">
        <f t="shared" si="41"/>
        <v>0</v>
      </c>
      <c r="T336" s="81"/>
      <c r="U336" s="92"/>
      <c r="V336" s="92"/>
      <c r="W336" s="174"/>
      <c r="X336" s="174"/>
    </row>
    <row r="337" spans="15:24" ht="16.95" customHeight="1" x14ac:dyDescent="0.35">
      <c r="P337" s="46">
        <v>4</v>
      </c>
      <c r="Q337" s="65" t="s">
        <v>52</v>
      </c>
      <c r="R337" s="97"/>
      <c r="S337" s="5">
        <f t="shared" si="41"/>
        <v>0</v>
      </c>
      <c r="T337" s="81"/>
      <c r="U337" s="92"/>
      <c r="V337" s="92"/>
      <c r="W337" s="174"/>
      <c r="X337" s="174"/>
    </row>
    <row r="338" spans="15:24" ht="16.95" customHeight="1" x14ac:dyDescent="0.35">
      <c r="O338" s="98"/>
      <c r="P338" s="46">
        <v>4</v>
      </c>
      <c r="Q338" s="65" t="s">
        <v>53</v>
      </c>
      <c r="R338" s="96">
        <f>'Confirm PMs'!C112</f>
        <v>0</v>
      </c>
      <c r="S338" s="5">
        <f t="shared" si="41"/>
        <v>0</v>
      </c>
      <c r="T338" s="94">
        <f>MEDIAN(S338:S340)</f>
        <v>0</v>
      </c>
      <c r="U338" s="95" t="e">
        <f>T338/$T$296</f>
        <v>#DIV/0!</v>
      </c>
      <c r="V338" s="95" t="e">
        <f>IF(U338&gt;1.5,"LT","RECENT")</f>
        <v>#DIV/0!</v>
      </c>
      <c r="W338" s="174"/>
      <c r="X338" s="174"/>
    </row>
    <row r="339" spans="15:24" ht="16.95" customHeight="1" x14ac:dyDescent="0.35">
      <c r="O339" s="98"/>
      <c r="P339" s="46">
        <v>4</v>
      </c>
      <c r="Q339" s="65" t="s">
        <v>54</v>
      </c>
      <c r="R339" s="96"/>
      <c r="S339" s="5">
        <f t="shared" si="41"/>
        <v>0</v>
      </c>
      <c r="T339" s="93"/>
      <c r="U339" s="95"/>
      <c r="V339" s="95"/>
      <c r="W339" s="174"/>
      <c r="X339" s="174"/>
    </row>
    <row r="340" spans="15:24" ht="16.95" customHeight="1" x14ac:dyDescent="0.35">
      <c r="O340" s="98"/>
      <c r="P340" s="46">
        <v>4</v>
      </c>
      <c r="Q340" s="65" t="s">
        <v>55</v>
      </c>
      <c r="R340" s="96"/>
      <c r="S340" s="5">
        <f t="shared" si="41"/>
        <v>0</v>
      </c>
      <c r="T340" s="93"/>
      <c r="U340" s="95"/>
      <c r="V340" s="95"/>
      <c r="W340" s="174"/>
      <c r="X340" s="174"/>
    </row>
    <row r="341" spans="15:24" ht="16.95" customHeight="1" x14ac:dyDescent="0.35">
      <c r="O341" s="98"/>
      <c r="P341" s="46">
        <v>4</v>
      </c>
      <c r="Q341" s="65" t="s">
        <v>56</v>
      </c>
      <c r="R341" s="98">
        <f>'Confirm PMs'!C113</f>
        <v>0</v>
      </c>
      <c r="S341" s="5">
        <f t="shared" si="41"/>
        <v>0</v>
      </c>
      <c r="T341" s="91">
        <f>MEDIAN(S341:S343)</f>
        <v>0</v>
      </c>
      <c r="U341" s="92" t="e">
        <f>T341/$T$296</f>
        <v>#DIV/0!</v>
      </c>
      <c r="V341" s="92" t="e">
        <f>IF(U341&gt;1.5,"LT","RECENT")</f>
        <v>#DIV/0!</v>
      </c>
      <c r="W341" s="174"/>
      <c r="X341" s="174"/>
    </row>
    <row r="342" spans="15:24" ht="16.95" customHeight="1" x14ac:dyDescent="0.35">
      <c r="O342" s="98"/>
      <c r="P342" s="46">
        <v>4</v>
      </c>
      <c r="Q342" s="65" t="s">
        <v>57</v>
      </c>
      <c r="R342" s="97"/>
      <c r="S342" s="5">
        <f>IF(ISTEXT(H43),$F$5,IF(H43&gt;$F$5,$F$5,H43))</f>
        <v>0</v>
      </c>
      <c r="T342" s="81"/>
      <c r="U342" s="92"/>
      <c r="V342" s="92"/>
      <c r="W342" s="174"/>
      <c r="X342" s="174"/>
    </row>
    <row r="343" spans="15:24" ht="16.95" customHeight="1" x14ac:dyDescent="0.35">
      <c r="O343" s="98"/>
      <c r="P343" s="46">
        <v>4</v>
      </c>
      <c r="Q343" s="65" t="s">
        <v>58</v>
      </c>
      <c r="R343" s="97"/>
      <c r="S343" s="5">
        <f t="shared" ref="S343:S349" si="42">IF(ISTEXT(H44),$F$5,IF(H44&gt;$F$5,$F$5,H44))</f>
        <v>0</v>
      </c>
      <c r="T343" s="81"/>
      <c r="U343" s="92"/>
      <c r="V343" s="92"/>
      <c r="W343" s="174"/>
      <c r="X343" s="174"/>
    </row>
    <row r="344" spans="15:24" ht="16.95" customHeight="1" x14ac:dyDescent="0.35">
      <c r="O344" s="98"/>
      <c r="P344" s="46">
        <v>4</v>
      </c>
      <c r="Q344" s="65" t="s">
        <v>59</v>
      </c>
      <c r="R344" s="96">
        <f>'Confirm PMs'!C114</f>
        <v>0</v>
      </c>
      <c r="S344" s="5">
        <f t="shared" si="42"/>
        <v>0</v>
      </c>
      <c r="T344" s="94">
        <f>MEDIAN(S344:S346)</f>
        <v>0</v>
      </c>
      <c r="U344" s="95" t="e">
        <f>T344/$T$296</f>
        <v>#DIV/0!</v>
      </c>
      <c r="V344" s="95" t="e">
        <f>IF(U344&gt;1.5,"LT","RECENT")</f>
        <v>#DIV/0!</v>
      </c>
      <c r="W344" s="174"/>
      <c r="X344" s="174"/>
    </row>
    <row r="345" spans="15:24" ht="16.95" customHeight="1" x14ac:dyDescent="0.35">
      <c r="O345" s="98"/>
      <c r="P345" s="46">
        <v>4</v>
      </c>
      <c r="Q345" s="65" t="s">
        <v>60</v>
      </c>
      <c r="R345" s="96"/>
      <c r="S345" s="5">
        <f t="shared" si="42"/>
        <v>0</v>
      </c>
      <c r="T345" s="93"/>
      <c r="U345" s="95"/>
      <c r="V345" s="95"/>
      <c r="W345" s="174"/>
      <c r="X345" s="174"/>
    </row>
    <row r="346" spans="15:24" ht="16.95" customHeight="1" x14ac:dyDescent="0.35">
      <c r="O346" s="98"/>
      <c r="P346" s="46">
        <v>4</v>
      </c>
      <c r="Q346" s="65" t="s">
        <v>61</v>
      </c>
      <c r="R346" s="96"/>
      <c r="S346" s="5">
        <f t="shared" si="42"/>
        <v>0</v>
      </c>
      <c r="T346" s="93"/>
      <c r="U346" s="95"/>
      <c r="V346" s="95"/>
      <c r="W346" s="174"/>
      <c r="X346" s="174"/>
    </row>
    <row r="347" spans="15:24" ht="16.95" customHeight="1" x14ac:dyDescent="0.35">
      <c r="O347" s="98"/>
      <c r="P347" s="46">
        <v>4</v>
      </c>
      <c r="Q347" s="65" t="s">
        <v>62</v>
      </c>
      <c r="R347" s="98">
        <f>'Confirm PMs'!C115</f>
        <v>0</v>
      </c>
      <c r="S347" s="5">
        <f t="shared" si="42"/>
        <v>0</v>
      </c>
      <c r="T347" s="91">
        <f>MEDIAN(S347:S349)</f>
        <v>0</v>
      </c>
      <c r="U347" s="92" t="e">
        <f>T347/$T$296</f>
        <v>#DIV/0!</v>
      </c>
      <c r="V347" s="92" t="e">
        <f>IF(U347&gt;1.5,"LT","RECENT")</f>
        <v>#DIV/0!</v>
      </c>
      <c r="W347" s="174"/>
      <c r="X347" s="174"/>
    </row>
    <row r="348" spans="15:24" ht="16.95" customHeight="1" x14ac:dyDescent="0.35">
      <c r="O348" s="98"/>
      <c r="P348" s="46">
        <v>4</v>
      </c>
      <c r="Q348" s="65" t="s">
        <v>63</v>
      </c>
      <c r="R348" s="97"/>
      <c r="S348" s="5">
        <f t="shared" si="42"/>
        <v>0</v>
      </c>
      <c r="T348" s="81"/>
      <c r="U348" s="92"/>
      <c r="V348" s="92"/>
      <c r="W348" s="174"/>
      <c r="X348" s="174"/>
    </row>
    <row r="349" spans="15:24" ht="16.95" customHeight="1" x14ac:dyDescent="0.35">
      <c r="O349" s="98"/>
      <c r="P349" s="46">
        <v>4</v>
      </c>
      <c r="Q349" s="65" t="s">
        <v>64</v>
      </c>
      <c r="R349" s="97"/>
      <c r="S349" s="5">
        <f t="shared" si="42"/>
        <v>0</v>
      </c>
      <c r="T349" s="81"/>
      <c r="U349" s="92"/>
      <c r="V349" s="92"/>
      <c r="W349" s="174"/>
      <c r="X349" s="174"/>
    </row>
    <row r="350" spans="15:24" ht="16.95" customHeight="1" x14ac:dyDescent="0.35">
      <c r="O350" s="98"/>
      <c r="P350" s="46">
        <v>4</v>
      </c>
      <c r="Q350" s="65" t="s">
        <v>65</v>
      </c>
      <c r="R350" s="96">
        <f>'Confirm PMs'!C116</f>
        <v>0</v>
      </c>
      <c r="S350" s="5">
        <f>IF(ISTEXT(I43),$F$5,IF(I43&gt;$F$5,$F$5,I43))</f>
        <v>0</v>
      </c>
      <c r="T350" s="94">
        <f>MEDIAN(S350:S352)</f>
        <v>0</v>
      </c>
      <c r="U350" s="95" t="e">
        <f>T350/$T$296</f>
        <v>#DIV/0!</v>
      </c>
      <c r="V350" s="95" t="e">
        <f>IF(U350&gt;1.5,"LT","RECENT")</f>
        <v>#DIV/0!</v>
      </c>
      <c r="W350" s="174"/>
      <c r="X350" s="174"/>
    </row>
    <row r="351" spans="15:24" ht="16.95" customHeight="1" x14ac:dyDescent="0.35">
      <c r="P351" s="46">
        <v>4</v>
      </c>
      <c r="Q351" s="65" t="s">
        <v>66</v>
      </c>
      <c r="R351" s="96"/>
      <c r="S351" s="5">
        <f t="shared" ref="S351:S357" si="43">IF(ISTEXT(I44),$F$5,IF(I44&gt;$F$5,$F$5,I44))</f>
        <v>0</v>
      </c>
      <c r="T351" s="93"/>
      <c r="U351" s="95"/>
      <c r="V351" s="95"/>
      <c r="W351" s="174"/>
      <c r="X351" s="174"/>
    </row>
    <row r="352" spans="15:24" ht="16.95" customHeight="1" x14ac:dyDescent="0.35">
      <c r="P352" s="46">
        <v>4</v>
      </c>
      <c r="Q352" s="65" t="s">
        <v>67</v>
      </c>
      <c r="R352" s="96"/>
      <c r="S352" s="5">
        <f t="shared" si="43"/>
        <v>0</v>
      </c>
      <c r="T352" s="93"/>
      <c r="U352" s="95"/>
      <c r="V352" s="95"/>
      <c r="W352" s="174"/>
      <c r="X352" s="174"/>
    </row>
    <row r="353" spans="16:24" ht="16.95" customHeight="1" x14ac:dyDescent="0.35">
      <c r="P353" s="46">
        <v>4</v>
      </c>
      <c r="Q353" s="65" t="s">
        <v>68</v>
      </c>
      <c r="R353" s="98">
        <f>'Confirm PMs'!C117</f>
        <v>0</v>
      </c>
      <c r="S353" s="5">
        <f t="shared" si="43"/>
        <v>0</v>
      </c>
      <c r="T353" s="91">
        <f>MEDIAN(S353:S355)</f>
        <v>0</v>
      </c>
      <c r="U353" s="92" t="e">
        <f>T353/$T$296</f>
        <v>#DIV/0!</v>
      </c>
      <c r="V353" s="92" t="e">
        <f>IF(U353&gt;1.5,"LT","RECENT")</f>
        <v>#DIV/0!</v>
      </c>
      <c r="W353" s="174"/>
      <c r="X353" s="174"/>
    </row>
    <row r="354" spans="16:24" ht="16.95" customHeight="1" x14ac:dyDescent="0.35">
      <c r="P354" s="46">
        <v>4</v>
      </c>
      <c r="Q354" s="65" t="s">
        <v>69</v>
      </c>
      <c r="R354" s="97"/>
      <c r="S354" s="5">
        <f t="shared" si="43"/>
        <v>0</v>
      </c>
      <c r="T354" s="81"/>
      <c r="U354" s="92"/>
      <c r="V354" s="92"/>
      <c r="W354" s="174"/>
      <c r="X354" s="174"/>
    </row>
    <row r="355" spans="16:24" ht="16.95" customHeight="1" x14ac:dyDescent="0.35">
      <c r="P355" s="46">
        <v>4</v>
      </c>
      <c r="Q355" s="65" t="s">
        <v>70</v>
      </c>
      <c r="R355" s="97"/>
      <c r="S355" s="5">
        <f t="shared" si="43"/>
        <v>0</v>
      </c>
      <c r="T355" s="81"/>
      <c r="U355" s="92"/>
      <c r="V355" s="92"/>
      <c r="W355" s="174"/>
      <c r="X355" s="174"/>
    </row>
    <row r="356" spans="16:24" ht="16.95" customHeight="1" x14ac:dyDescent="0.35">
      <c r="P356" s="46">
        <v>4</v>
      </c>
      <c r="Q356" s="65" t="s">
        <v>71</v>
      </c>
      <c r="R356" s="96">
        <f>'Confirm PMs'!C118</f>
        <v>0</v>
      </c>
      <c r="S356" s="5">
        <f t="shared" si="43"/>
        <v>0</v>
      </c>
      <c r="T356" s="94">
        <f>MEDIAN(S356:S358)</f>
        <v>0</v>
      </c>
      <c r="U356" s="95" t="e">
        <f>T356/$T$296</f>
        <v>#DIV/0!</v>
      </c>
      <c r="V356" s="95" t="e">
        <f>IF(U356&gt;1.5,"LT","RECENT")</f>
        <v>#DIV/0!</v>
      </c>
      <c r="W356" s="174"/>
      <c r="X356" s="174"/>
    </row>
    <row r="357" spans="16:24" ht="16.95" customHeight="1" x14ac:dyDescent="0.35">
      <c r="P357" s="46">
        <v>4</v>
      </c>
      <c r="Q357" s="65" t="s">
        <v>72</v>
      </c>
      <c r="R357" s="96"/>
      <c r="S357" s="5">
        <f t="shared" si="43"/>
        <v>0</v>
      </c>
      <c r="T357" s="93"/>
      <c r="U357" s="95"/>
      <c r="V357" s="95"/>
      <c r="W357" s="174"/>
      <c r="X357" s="174"/>
    </row>
    <row r="358" spans="16:24" ht="16.95" customHeight="1" x14ac:dyDescent="0.35">
      <c r="P358" s="46">
        <v>4</v>
      </c>
      <c r="Q358" s="65" t="s">
        <v>73</v>
      </c>
      <c r="R358" s="96"/>
      <c r="S358" s="5">
        <f>IF(ISTEXT(J43),$F$5,IF(J43&gt;$F$5,$F$5,J43))</f>
        <v>0</v>
      </c>
      <c r="T358" s="93"/>
      <c r="U358" s="95"/>
      <c r="V358" s="95"/>
      <c r="W358" s="174"/>
      <c r="X358" s="174"/>
    </row>
    <row r="359" spans="16:24" ht="16.95" customHeight="1" x14ac:dyDescent="0.35">
      <c r="P359" s="46">
        <v>4</v>
      </c>
      <c r="Q359" s="65" t="s">
        <v>74</v>
      </c>
      <c r="R359" s="98">
        <f>'Confirm PMs'!C119</f>
        <v>0</v>
      </c>
      <c r="S359" s="5">
        <f t="shared" ref="S359:S365" si="44">IF(ISTEXT(J44),$F$5,IF(J44&gt;$F$5,$F$5,J44))</f>
        <v>0</v>
      </c>
      <c r="T359" s="91">
        <f>MEDIAN(S359:S361)</f>
        <v>0</v>
      </c>
      <c r="U359" s="92" t="e">
        <f>T359/$T$296</f>
        <v>#DIV/0!</v>
      </c>
      <c r="V359" s="92" t="e">
        <f>IF(U359&gt;1.5,"LT","RECENT")</f>
        <v>#DIV/0!</v>
      </c>
      <c r="W359" s="174"/>
      <c r="X359" s="174"/>
    </row>
    <row r="360" spans="16:24" ht="16.95" customHeight="1" x14ac:dyDescent="0.35">
      <c r="P360" s="46">
        <v>4</v>
      </c>
      <c r="Q360" s="65" t="s">
        <v>75</v>
      </c>
      <c r="R360" s="97"/>
      <c r="S360" s="5">
        <f t="shared" si="44"/>
        <v>0</v>
      </c>
      <c r="T360" s="81"/>
      <c r="U360" s="92"/>
      <c r="V360" s="92"/>
      <c r="W360" s="174"/>
      <c r="X360" s="174"/>
    </row>
    <row r="361" spans="16:24" ht="16.95" customHeight="1" x14ac:dyDescent="0.35">
      <c r="P361" s="46">
        <v>4</v>
      </c>
      <c r="Q361" s="65" t="s">
        <v>76</v>
      </c>
      <c r="R361" s="97"/>
      <c r="S361" s="5">
        <f t="shared" si="44"/>
        <v>0</v>
      </c>
      <c r="T361" s="81"/>
      <c r="U361" s="92"/>
      <c r="V361" s="92"/>
      <c r="W361" s="174"/>
      <c r="X361" s="174"/>
    </row>
    <row r="362" spans="16:24" ht="16.95" customHeight="1" x14ac:dyDescent="0.35">
      <c r="P362" s="46">
        <v>4</v>
      </c>
      <c r="Q362" s="65" t="s">
        <v>77</v>
      </c>
      <c r="R362" s="96">
        <f>'Confirm PMs'!C120</f>
        <v>0</v>
      </c>
      <c r="S362" s="5">
        <f t="shared" si="44"/>
        <v>0</v>
      </c>
      <c r="T362" s="94">
        <f>MEDIAN(S362:S364)</f>
        <v>0</v>
      </c>
      <c r="U362" s="95" t="e">
        <f>T362/$T$296</f>
        <v>#DIV/0!</v>
      </c>
      <c r="V362" s="95" t="e">
        <f>IF(U362&gt;1.5,"LT","RECENT")</f>
        <v>#DIV/0!</v>
      </c>
      <c r="W362" s="174"/>
      <c r="X362" s="174"/>
    </row>
    <row r="363" spans="16:24" ht="16.95" customHeight="1" x14ac:dyDescent="0.35">
      <c r="P363" s="46">
        <v>4</v>
      </c>
      <c r="Q363" s="65" t="s">
        <v>78</v>
      </c>
      <c r="R363" s="96"/>
      <c r="S363" s="5">
        <f t="shared" si="44"/>
        <v>0</v>
      </c>
      <c r="T363" s="93"/>
      <c r="U363" s="95"/>
      <c r="V363" s="95"/>
      <c r="W363" s="174"/>
      <c r="X363" s="174"/>
    </row>
    <row r="364" spans="16:24" ht="16.95" customHeight="1" x14ac:dyDescent="0.35">
      <c r="P364" s="46">
        <v>4</v>
      </c>
      <c r="Q364" s="65" t="s">
        <v>79</v>
      </c>
      <c r="R364" s="96"/>
      <c r="S364" s="5">
        <f t="shared" si="44"/>
        <v>0</v>
      </c>
      <c r="T364" s="93"/>
      <c r="U364" s="95"/>
      <c r="V364" s="95"/>
      <c r="W364" s="174"/>
      <c r="X364" s="174"/>
    </row>
    <row r="365" spans="16:24" ht="16.95" customHeight="1" x14ac:dyDescent="0.35">
      <c r="P365" s="46">
        <v>4</v>
      </c>
      <c r="Q365" s="65" t="s">
        <v>80</v>
      </c>
      <c r="R365" s="98">
        <f>'Confirm PMs'!C121</f>
        <v>0</v>
      </c>
      <c r="S365" s="5">
        <f t="shared" si="44"/>
        <v>0</v>
      </c>
      <c r="T365" s="91">
        <f>MEDIAN(S365:S367)</f>
        <v>0</v>
      </c>
      <c r="U365" s="92" t="e">
        <f>T365/$T$296</f>
        <v>#DIV/0!</v>
      </c>
      <c r="V365" s="92" t="e">
        <f>IF(U365&gt;1.5,"LT","RECENT")</f>
        <v>#DIV/0!</v>
      </c>
      <c r="W365" s="174"/>
      <c r="X365" s="174"/>
    </row>
    <row r="366" spans="16:24" ht="16.95" customHeight="1" x14ac:dyDescent="0.35">
      <c r="P366" s="46">
        <v>4</v>
      </c>
      <c r="Q366" s="65" t="s">
        <v>81</v>
      </c>
      <c r="R366" s="97"/>
      <c r="S366" s="5">
        <f>IF(ISTEXT(K43),$F$5,IF(K43&gt;$F$5,$F$5,K43))</f>
        <v>0</v>
      </c>
      <c r="T366" s="81"/>
      <c r="U366" s="92"/>
      <c r="V366" s="92"/>
      <c r="W366" s="174"/>
      <c r="X366" s="174"/>
    </row>
    <row r="367" spans="16:24" ht="16.95" customHeight="1" x14ac:dyDescent="0.35">
      <c r="P367" s="46">
        <v>4</v>
      </c>
      <c r="Q367" s="65" t="s">
        <v>82</v>
      </c>
      <c r="R367" s="97"/>
      <c r="S367" s="5">
        <f t="shared" ref="S367:S373" si="45">IF(ISTEXT(K44),$F$5,IF(K44&gt;$F$5,$F$5,K44))</f>
        <v>0</v>
      </c>
      <c r="T367" s="81"/>
      <c r="U367" s="92"/>
      <c r="V367" s="92"/>
      <c r="W367" s="174"/>
      <c r="X367" s="174"/>
    </row>
    <row r="368" spans="16:24" ht="16.95" customHeight="1" x14ac:dyDescent="0.35">
      <c r="P368" s="46">
        <v>4</v>
      </c>
      <c r="Q368" s="65" t="s">
        <v>83</v>
      </c>
      <c r="R368" s="96">
        <f>'Confirm PMs'!C122</f>
        <v>0</v>
      </c>
      <c r="S368" s="5">
        <f t="shared" si="45"/>
        <v>0</v>
      </c>
      <c r="T368" s="94">
        <f>MEDIAN(S368:S370)</f>
        <v>0</v>
      </c>
      <c r="U368" s="95" t="e">
        <f>T368/$T$296</f>
        <v>#DIV/0!</v>
      </c>
      <c r="V368" s="95" t="e">
        <f>IF(U368&gt;1.5,"LT","RECENT")</f>
        <v>#DIV/0!</v>
      </c>
      <c r="W368" s="174"/>
      <c r="X368" s="174"/>
    </row>
    <row r="369" spans="16:24" ht="16.95" customHeight="1" x14ac:dyDescent="0.35">
      <c r="P369" s="46">
        <v>4</v>
      </c>
      <c r="Q369" s="65" t="s">
        <v>84</v>
      </c>
      <c r="R369" s="96"/>
      <c r="S369" s="5">
        <f t="shared" si="45"/>
        <v>0</v>
      </c>
      <c r="T369" s="93"/>
      <c r="U369" s="95"/>
      <c r="V369" s="95"/>
      <c r="W369" s="174"/>
      <c r="X369" s="174"/>
    </row>
    <row r="370" spans="16:24" ht="16.95" customHeight="1" x14ac:dyDescent="0.35">
      <c r="P370" s="46">
        <v>4</v>
      </c>
      <c r="Q370" s="65" t="s">
        <v>85</v>
      </c>
      <c r="R370" s="96"/>
      <c r="S370" s="5">
        <f t="shared" si="45"/>
        <v>0</v>
      </c>
      <c r="T370" s="93"/>
      <c r="U370" s="95"/>
      <c r="V370" s="95"/>
      <c r="W370" s="174"/>
      <c r="X370" s="174"/>
    </row>
    <row r="371" spans="16:24" ht="16.95" customHeight="1" x14ac:dyDescent="0.35">
      <c r="P371" s="46">
        <v>4</v>
      </c>
      <c r="Q371" s="65" t="s">
        <v>86</v>
      </c>
      <c r="R371" s="98">
        <f>'Confirm PMs'!C123</f>
        <v>0</v>
      </c>
      <c r="S371" s="5">
        <f t="shared" si="45"/>
        <v>0</v>
      </c>
      <c r="T371" s="91">
        <f>MEDIAN(S371:S373)</f>
        <v>0</v>
      </c>
      <c r="U371" s="92" t="e">
        <f>T371/$T$296</f>
        <v>#DIV/0!</v>
      </c>
      <c r="V371" s="92" t="e">
        <f>IF(U371&gt;1.5,"LT","RECENT")</f>
        <v>#DIV/0!</v>
      </c>
      <c r="W371" s="174"/>
      <c r="X371" s="174"/>
    </row>
    <row r="372" spans="16:24" ht="16.95" customHeight="1" x14ac:dyDescent="0.35">
      <c r="P372" s="46">
        <v>4</v>
      </c>
      <c r="Q372" s="65" t="s">
        <v>87</v>
      </c>
      <c r="R372" s="97"/>
      <c r="S372" s="5">
        <f t="shared" si="45"/>
        <v>0</v>
      </c>
      <c r="T372" s="81"/>
      <c r="U372" s="92"/>
      <c r="V372" s="92"/>
      <c r="W372" s="174"/>
      <c r="X372" s="174"/>
    </row>
    <row r="373" spans="16:24" ht="16.95" customHeight="1" x14ac:dyDescent="0.35">
      <c r="P373" s="46">
        <v>4</v>
      </c>
      <c r="Q373" s="65" t="s">
        <v>88</v>
      </c>
      <c r="R373" s="97"/>
      <c r="S373" s="5">
        <f t="shared" si="45"/>
        <v>0</v>
      </c>
      <c r="T373" s="81"/>
      <c r="U373" s="92"/>
      <c r="V373" s="92"/>
      <c r="W373" s="174"/>
      <c r="X373" s="174"/>
    </row>
    <row r="374" spans="16:24" ht="16.95" customHeight="1" x14ac:dyDescent="0.35">
      <c r="P374" s="46">
        <v>4</v>
      </c>
      <c r="Q374" s="65" t="s">
        <v>89</v>
      </c>
      <c r="R374" s="96">
        <f>'Confirm PMs'!C124</f>
        <v>0</v>
      </c>
      <c r="S374" s="5">
        <f>IF(ISTEXT(L43),$F$5,IF(L43&gt;$F$5,$F$5,L43))</f>
        <v>0</v>
      </c>
      <c r="T374" s="94">
        <f>MEDIAN(S374:S376)</f>
        <v>0</v>
      </c>
      <c r="U374" s="95" t="e">
        <f>T374/$T$296</f>
        <v>#DIV/0!</v>
      </c>
      <c r="V374" s="95" t="e">
        <f>IF(U374&gt;1.5,"LT","RECENT")</f>
        <v>#DIV/0!</v>
      </c>
      <c r="W374" s="174"/>
      <c r="X374" s="174"/>
    </row>
    <row r="375" spans="16:24" ht="16.95" customHeight="1" x14ac:dyDescent="0.35">
      <c r="P375" s="46">
        <v>4</v>
      </c>
      <c r="Q375" s="65" t="s">
        <v>90</v>
      </c>
      <c r="R375" s="96"/>
      <c r="S375" s="5">
        <f t="shared" ref="S375:S381" si="46">IF(ISTEXT(L44),$F$5,IF(L44&gt;$F$5,$F$5,L44))</f>
        <v>0</v>
      </c>
      <c r="T375" s="93"/>
      <c r="U375" s="95"/>
      <c r="V375" s="95"/>
      <c r="W375" s="174"/>
      <c r="X375" s="174"/>
    </row>
    <row r="376" spans="16:24" ht="16.95" customHeight="1" x14ac:dyDescent="0.35">
      <c r="P376" s="46">
        <v>4</v>
      </c>
      <c r="Q376" s="65" t="s">
        <v>91</v>
      </c>
      <c r="R376" s="96"/>
      <c r="S376" s="5">
        <f t="shared" si="46"/>
        <v>0</v>
      </c>
      <c r="T376" s="93"/>
      <c r="U376" s="95"/>
      <c r="V376" s="95"/>
      <c r="W376" s="174"/>
      <c r="X376" s="174"/>
    </row>
    <row r="377" spans="16:24" ht="16.95" customHeight="1" x14ac:dyDescent="0.35">
      <c r="P377" s="46">
        <v>4</v>
      </c>
      <c r="Q377" s="65" t="s">
        <v>92</v>
      </c>
      <c r="R377" s="98">
        <f>'Confirm PMs'!C125</f>
        <v>0</v>
      </c>
      <c r="S377" s="5">
        <f t="shared" si="46"/>
        <v>0</v>
      </c>
      <c r="T377" s="91">
        <f>MEDIAN(S377:S379)</f>
        <v>0</v>
      </c>
      <c r="U377" s="92" t="e">
        <f>T377/$T$296</f>
        <v>#DIV/0!</v>
      </c>
      <c r="V377" s="92" t="e">
        <f>IF(U377&gt;1.5,"LT","RECENT")</f>
        <v>#DIV/0!</v>
      </c>
      <c r="W377" s="174"/>
      <c r="X377" s="174"/>
    </row>
    <row r="378" spans="16:24" ht="16.95" customHeight="1" x14ac:dyDescent="0.35">
      <c r="P378" s="46">
        <v>4</v>
      </c>
      <c r="Q378" s="65" t="s">
        <v>93</v>
      </c>
      <c r="R378" s="97"/>
      <c r="S378" s="5">
        <f t="shared" si="46"/>
        <v>0</v>
      </c>
      <c r="T378" s="81"/>
      <c r="U378" s="92"/>
      <c r="V378" s="92"/>
      <c r="W378" s="174"/>
      <c r="X378" s="174"/>
    </row>
    <row r="379" spans="16:24" ht="16.95" customHeight="1" x14ac:dyDescent="0.35">
      <c r="P379" s="46">
        <v>4</v>
      </c>
      <c r="Q379" s="65" t="s">
        <v>94</v>
      </c>
      <c r="R379" s="97"/>
      <c r="S379" s="5">
        <f t="shared" si="46"/>
        <v>0</v>
      </c>
      <c r="T379" s="81"/>
      <c r="U379" s="92"/>
      <c r="V379" s="92"/>
      <c r="W379" s="174"/>
      <c r="X379" s="174"/>
    </row>
    <row r="380" spans="16:24" ht="16.95" customHeight="1" x14ac:dyDescent="0.35">
      <c r="P380" s="46">
        <v>4</v>
      </c>
      <c r="Q380" s="65" t="s">
        <v>95</v>
      </c>
      <c r="R380" s="96">
        <f>'Confirm PMs'!C126</f>
        <v>0</v>
      </c>
      <c r="S380" s="5">
        <f t="shared" si="46"/>
        <v>0</v>
      </c>
      <c r="T380" s="94">
        <f>MEDIAN(S380:S382)</f>
        <v>0</v>
      </c>
      <c r="U380" s="95" t="e">
        <f>T380/$T$296</f>
        <v>#DIV/0!</v>
      </c>
      <c r="V380" s="95" t="e">
        <f>IF(U380&gt;1.5,"LT","RECENT")</f>
        <v>#DIV/0!</v>
      </c>
      <c r="W380" s="174"/>
      <c r="X380" s="174"/>
    </row>
    <row r="381" spans="16:24" ht="16.95" customHeight="1" x14ac:dyDescent="0.35">
      <c r="P381" s="46">
        <v>4</v>
      </c>
      <c r="Q381" s="65" t="s">
        <v>96</v>
      </c>
      <c r="R381" s="96"/>
      <c r="S381" s="5">
        <f t="shared" si="46"/>
        <v>0</v>
      </c>
      <c r="T381" s="93"/>
      <c r="U381" s="95"/>
      <c r="V381" s="95"/>
      <c r="W381" s="174"/>
      <c r="X381" s="174"/>
    </row>
    <row r="382" spans="16:24" ht="16.95" customHeight="1" x14ac:dyDescent="0.35">
      <c r="P382" s="46">
        <v>4</v>
      </c>
      <c r="Q382" s="65" t="s">
        <v>97</v>
      </c>
      <c r="R382" s="96"/>
      <c r="S382" s="5">
        <f>IF(ISTEXT(M43),$F$5,IF(M43&gt;$F$5,$F$5,M43))</f>
        <v>0</v>
      </c>
      <c r="T382" s="93"/>
      <c r="U382" s="95"/>
      <c r="V382" s="95"/>
      <c r="W382" s="174"/>
      <c r="X382" s="174"/>
    </row>
    <row r="383" spans="16:24" ht="16.95" customHeight="1" x14ac:dyDescent="0.35">
      <c r="P383" s="46">
        <v>4</v>
      </c>
      <c r="Q383" s="65" t="s">
        <v>98</v>
      </c>
      <c r="R383" s="98">
        <f>'Confirm PMs'!C127</f>
        <v>0</v>
      </c>
      <c r="S383" s="5">
        <f t="shared" ref="S383:S389" si="47">IF(ISTEXT(M44),$F$5,IF(M44&gt;$F$5,$F$5,M44))</f>
        <v>0</v>
      </c>
      <c r="T383" s="91">
        <f>MEDIAN(S383:S385)</f>
        <v>0</v>
      </c>
      <c r="U383" s="92" t="e">
        <f>T383/$T$296</f>
        <v>#DIV/0!</v>
      </c>
      <c r="V383" s="92" t="e">
        <f>IF(U383&gt;1.5,"LT","RECENT")</f>
        <v>#DIV/0!</v>
      </c>
      <c r="W383" s="174"/>
      <c r="X383" s="174"/>
    </row>
    <row r="384" spans="16:24" ht="16.95" customHeight="1" x14ac:dyDescent="0.35">
      <c r="P384" s="46">
        <v>4</v>
      </c>
      <c r="Q384" s="65" t="s">
        <v>99</v>
      </c>
      <c r="R384" s="97"/>
      <c r="S384" s="5">
        <f t="shared" si="47"/>
        <v>0</v>
      </c>
      <c r="T384" s="81"/>
      <c r="U384" s="92"/>
      <c r="V384" s="92"/>
      <c r="W384" s="174"/>
      <c r="X384" s="174"/>
    </row>
    <row r="385" spans="16:24" ht="16.95" customHeight="1" x14ac:dyDescent="0.35">
      <c r="P385" s="46">
        <v>4</v>
      </c>
      <c r="Q385" s="65" t="s">
        <v>100</v>
      </c>
      <c r="R385" s="97"/>
      <c r="S385" s="5">
        <f t="shared" si="47"/>
        <v>0</v>
      </c>
      <c r="T385" s="81"/>
      <c r="U385" s="92"/>
      <c r="V385" s="92"/>
      <c r="W385" s="174"/>
      <c r="X385" s="174"/>
    </row>
    <row r="386" spans="16:24" ht="16.95" customHeight="1" x14ac:dyDescent="0.35">
      <c r="P386" s="46">
        <v>4</v>
      </c>
      <c r="Q386" s="65" t="s">
        <v>101</v>
      </c>
      <c r="R386" s="96">
        <f>'Confirm PMs'!C128</f>
        <v>0</v>
      </c>
      <c r="S386" s="5">
        <f t="shared" si="47"/>
        <v>0</v>
      </c>
      <c r="T386" s="94">
        <f>MEDIAN(S386:S388)</f>
        <v>0</v>
      </c>
      <c r="U386" s="95" t="e">
        <f>T386/$T$296</f>
        <v>#DIV/0!</v>
      </c>
      <c r="V386" s="95" t="e">
        <f>IF(U386&gt;1.5,"LT","RECENT")</f>
        <v>#DIV/0!</v>
      </c>
      <c r="W386" s="174"/>
      <c r="X386" s="174"/>
    </row>
    <row r="387" spans="16:24" ht="16.95" customHeight="1" x14ac:dyDescent="0.35">
      <c r="P387" s="46">
        <v>4</v>
      </c>
      <c r="Q387" s="65" t="s">
        <v>102</v>
      </c>
      <c r="R387" s="96"/>
      <c r="S387" s="5">
        <f t="shared" si="47"/>
        <v>0</v>
      </c>
      <c r="T387" s="93"/>
      <c r="U387" s="95"/>
      <c r="V387" s="95"/>
      <c r="W387" s="174"/>
      <c r="X387" s="174"/>
    </row>
    <row r="388" spans="16:24" ht="16.95" customHeight="1" x14ac:dyDescent="0.35">
      <c r="P388" s="46">
        <v>4</v>
      </c>
      <c r="Q388" s="65" t="s">
        <v>103</v>
      </c>
      <c r="R388" s="96"/>
      <c r="S388" s="5">
        <f t="shared" si="47"/>
        <v>0</v>
      </c>
      <c r="T388" s="93"/>
      <c r="U388" s="95"/>
      <c r="V388" s="95"/>
      <c r="W388" s="174"/>
      <c r="X388" s="174"/>
    </row>
    <row r="389" spans="16:24" ht="16.95" customHeight="1" x14ac:dyDescent="0.35">
      <c r="P389" s="46">
        <v>4</v>
      </c>
      <c r="Q389" s="65" t="s">
        <v>104</v>
      </c>
      <c r="R389" s="79" t="s">
        <v>148</v>
      </c>
      <c r="S389" s="5">
        <f t="shared" si="47"/>
        <v>0</v>
      </c>
      <c r="T389" s="79"/>
      <c r="U389" s="92"/>
      <c r="V389" s="80"/>
      <c r="W389" s="174"/>
      <c r="X389" s="174"/>
    </row>
    <row r="390" spans="16:24" ht="16.95" customHeight="1" x14ac:dyDescent="0.4">
      <c r="P390" s="46">
        <v>5</v>
      </c>
      <c r="Q390" s="65" t="s">
        <v>9</v>
      </c>
      <c r="R390" s="54" t="s">
        <v>201</v>
      </c>
      <c r="S390" s="5">
        <f>IF(ISTEXT(B54),$F$5,IF(B54&gt;$F$5,$F$5,B54))</f>
        <v>0</v>
      </c>
      <c r="T390" s="56">
        <f>MEDIAN(S390:S391)</f>
        <v>0</v>
      </c>
      <c r="U390" s="56" t="e">
        <f>T390/$T$392</f>
        <v>#DIV/0!</v>
      </c>
      <c r="V390" s="53" t="str">
        <f>IF(T390&gt;0,IF(T390&lt;$AA$7, "INVALID OD", IF(T390&gt;$AA$8,"INVALID OD", "VALID OD")),"")</f>
        <v/>
      </c>
      <c r="W390" s="174"/>
      <c r="X390" s="174"/>
    </row>
    <row r="391" spans="16:24" ht="16.95" customHeight="1" x14ac:dyDescent="0.4">
      <c r="P391" s="46">
        <v>5</v>
      </c>
      <c r="Q391" s="65" t="s">
        <v>10</v>
      </c>
      <c r="R391" s="54" t="s">
        <v>202</v>
      </c>
      <c r="S391" s="5">
        <f t="shared" ref="S391:S397" si="48">IF(ISTEXT(B55),$F$5,IF(B55&gt;$F$5,$F$5,B55))</f>
        <v>0</v>
      </c>
      <c r="T391" s="57"/>
      <c r="U391" s="57"/>
      <c r="V391" s="53" t="str">
        <f>IF(T390&gt;0,IF(U390&lt;$AA$9, "INVALID ODn", IF(U390&gt;$AA$10,"INVALID ODn", "VALID ODn")),"")</f>
        <v/>
      </c>
      <c r="W391" s="174"/>
      <c r="X391" s="174"/>
    </row>
    <row r="392" spans="16:24" ht="16.95" customHeight="1" x14ac:dyDescent="0.4">
      <c r="P392" s="46">
        <v>5</v>
      </c>
      <c r="Q392" s="65" t="s">
        <v>11</v>
      </c>
      <c r="R392" s="74" t="s">
        <v>203</v>
      </c>
      <c r="S392" s="5">
        <f t="shared" si="48"/>
        <v>0</v>
      </c>
      <c r="T392" s="59">
        <f>MEDIAN(S392:S394)</f>
        <v>0</v>
      </c>
      <c r="U392" s="59" t="e">
        <f>T392/$T$392</f>
        <v>#DIV/0!</v>
      </c>
      <c r="V392" s="53" t="str">
        <f>IF(T392&gt;0, IF(T392&lt;$AB$7, "INVALID OD", IF(T392&gt;$AB$8,"INVALID OD", "VALID OD")), "")</f>
        <v/>
      </c>
      <c r="W392" s="174"/>
      <c r="X392" s="174"/>
    </row>
    <row r="393" spans="16:24" ht="16.95" customHeight="1" x14ac:dyDescent="0.4">
      <c r="P393" s="46">
        <v>5</v>
      </c>
      <c r="Q393" s="65" t="s">
        <v>12</v>
      </c>
      <c r="R393" s="74" t="s">
        <v>204</v>
      </c>
      <c r="S393" s="5">
        <f t="shared" si="48"/>
        <v>0</v>
      </c>
      <c r="T393" s="60"/>
      <c r="U393" s="61"/>
      <c r="V393" s="53" t="str">
        <f>IF(T392&gt;0,IF(U392&lt;1, "INVALID ODn", IF(U392&gt;1,"INVALID ODn", "VALID ODn")),"")</f>
        <v/>
      </c>
      <c r="W393" s="174"/>
      <c r="X393" s="174"/>
    </row>
    <row r="394" spans="16:24" ht="16.95" customHeight="1" x14ac:dyDescent="0.4">
      <c r="P394" s="46">
        <v>5</v>
      </c>
      <c r="Q394" s="65" t="s">
        <v>13</v>
      </c>
      <c r="R394" s="74" t="s">
        <v>205</v>
      </c>
      <c r="S394" s="5">
        <f t="shared" si="48"/>
        <v>0</v>
      </c>
      <c r="T394" s="60"/>
      <c r="U394" s="61"/>
      <c r="V394" s="53"/>
      <c r="W394" s="174"/>
      <c r="X394" s="174"/>
    </row>
    <row r="395" spans="16:24" ht="16.95" customHeight="1" x14ac:dyDescent="0.4">
      <c r="P395" s="46">
        <v>5</v>
      </c>
      <c r="Q395" s="65" t="s">
        <v>14</v>
      </c>
      <c r="R395" s="75" t="s">
        <v>206</v>
      </c>
      <c r="S395" s="5">
        <f t="shared" si="48"/>
        <v>0</v>
      </c>
      <c r="T395" s="62">
        <f>MEDIAN(S395:S397)</f>
        <v>0</v>
      </c>
      <c r="U395" s="62" t="e">
        <f>T395/$T$392</f>
        <v>#DIV/0!</v>
      </c>
      <c r="V395" s="53" t="str">
        <f>IF(T395&gt;0, IF(T395&lt;$AC$7, "INVALID OD", IF(T395&gt;$AC$8,"INVALID OD", "VALID OD")), "")</f>
        <v/>
      </c>
      <c r="W395" s="174"/>
      <c r="X395" s="174"/>
    </row>
    <row r="396" spans="16:24" ht="16.95" customHeight="1" x14ac:dyDescent="0.4">
      <c r="P396" s="46">
        <v>5</v>
      </c>
      <c r="Q396" s="65" t="s">
        <v>15</v>
      </c>
      <c r="R396" s="75" t="s">
        <v>207</v>
      </c>
      <c r="S396" s="5">
        <f t="shared" si="48"/>
        <v>0</v>
      </c>
      <c r="T396" s="60"/>
      <c r="U396" s="61"/>
      <c r="V396" s="53" t="str">
        <f>IF(T395&gt;0,IF(U395&lt;$AC$9, "INVALID ODn", IF(U395&gt;$AC$10,"INVALID ODn", "VALID ODn")),"")</f>
        <v/>
      </c>
      <c r="W396" s="174"/>
      <c r="X396" s="174"/>
    </row>
    <row r="397" spans="16:24" ht="16.95" customHeight="1" x14ac:dyDescent="0.4">
      <c r="P397" s="46">
        <v>5</v>
      </c>
      <c r="Q397" s="65" t="s">
        <v>16</v>
      </c>
      <c r="R397" s="75" t="s">
        <v>208</v>
      </c>
      <c r="S397" s="5">
        <f t="shared" si="48"/>
        <v>0</v>
      </c>
      <c r="T397" s="60"/>
      <c r="U397" s="61"/>
      <c r="V397" s="147"/>
      <c r="W397" s="174"/>
      <c r="X397" s="174"/>
    </row>
    <row r="398" spans="16:24" ht="16.95" customHeight="1" x14ac:dyDescent="0.4">
      <c r="P398" s="46">
        <v>5</v>
      </c>
      <c r="Q398" s="65" t="s">
        <v>17</v>
      </c>
      <c r="R398" s="76" t="s">
        <v>209</v>
      </c>
      <c r="S398" s="63">
        <f>IF(ISTEXT(C54),$F$5,IF(C54&gt;$F$5,$F$5,C54))</f>
        <v>0</v>
      </c>
      <c r="T398" s="64">
        <f>MEDIAN(S398:S400)</f>
        <v>0</v>
      </c>
      <c r="U398" s="64" t="e">
        <f>T398/$T$392</f>
        <v>#DIV/0!</v>
      </c>
      <c r="V398" s="53" t="str">
        <f>IF(T398&gt;0, IF(T398&lt;$AD$7, "INVALID OD", IF(T398&gt;$AD$8,"INVALID OD", "VALID OD")), "")</f>
        <v/>
      </c>
      <c r="W398" s="174"/>
      <c r="X398" s="174"/>
    </row>
    <row r="399" spans="16:24" ht="16.95" customHeight="1" x14ac:dyDescent="0.4">
      <c r="P399" s="46">
        <v>5</v>
      </c>
      <c r="Q399" s="65" t="s">
        <v>18</v>
      </c>
      <c r="R399" s="76" t="s">
        <v>210</v>
      </c>
      <c r="S399" s="63">
        <f t="shared" ref="S399:S405" si="49">IF(ISTEXT(C55),$F$5,IF(C55&gt;$F$5,$F$5,C55))</f>
        <v>0</v>
      </c>
      <c r="T399" s="60"/>
      <c r="U399" s="61"/>
      <c r="V399" s="53" t="str">
        <f>IF(T398&gt;0,IF(U398&lt;$AD$9, "INVALID ODn", IF(U398&gt;$AD$10,"INVALID ODn", "VALID ODn")),"")</f>
        <v/>
      </c>
      <c r="W399" s="174"/>
      <c r="X399" s="174"/>
    </row>
    <row r="400" spans="16:24" ht="16.95" customHeight="1" x14ac:dyDescent="0.4">
      <c r="P400" s="46">
        <v>5</v>
      </c>
      <c r="Q400" s="65" t="s">
        <v>19</v>
      </c>
      <c r="R400" s="76" t="s">
        <v>211</v>
      </c>
      <c r="S400" s="63">
        <f t="shared" si="49"/>
        <v>0</v>
      </c>
      <c r="T400" s="60"/>
      <c r="U400" s="61"/>
      <c r="V400" s="53"/>
      <c r="W400" s="174"/>
      <c r="X400" s="174"/>
    </row>
    <row r="401" spans="16:24" ht="16.95" customHeight="1" x14ac:dyDescent="0.35">
      <c r="P401" s="46">
        <v>5</v>
      </c>
      <c r="Q401" s="65" t="s">
        <v>20</v>
      </c>
      <c r="R401" s="98">
        <f>'Confirm PMs'!C129</f>
        <v>0</v>
      </c>
      <c r="S401" s="63">
        <f t="shared" si="49"/>
        <v>0</v>
      </c>
      <c r="T401" s="91">
        <f>MEDIAN(S401:S403)</f>
        <v>0</v>
      </c>
      <c r="U401" s="92" t="e">
        <f>T401/$T$392</f>
        <v>#DIV/0!</v>
      </c>
      <c r="V401" s="92" t="e">
        <f>IF(U401&gt;1.5,"LT","RECENT")</f>
        <v>#DIV/0!</v>
      </c>
      <c r="W401" s="174"/>
      <c r="X401" s="174"/>
    </row>
    <row r="402" spans="16:24" ht="16.95" customHeight="1" x14ac:dyDescent="0.35">
      <c r="P402" s="46">
        <v>5</v>
      </c>
      <c r="Q402" s="65" t="s">
        <v>21</v>
      </c>
      <c r="R402" s="97"/>
      <c r="S402" s="63">
        <f t="shared" si="49"/>
        <v>0</v>
      </c>
      <c r="T402" s="81"/>
      <c r="U402" s="92"/>
      <c r="V402" s="92"/>
      <c r="W402" s="174"/>
      <c r="X402" s="174"/>
    </row>
    <row r="403" spans="16:24" ht="16.95" customHeight="1" x14ac:dyDescent="0.35">
      <c r="P403" s="46">
        <v>5</v>
      </c>
      <c r="Q403" s="65" t="s">
        <v>22</v>
      </c>
      <c r="R403" s="97"/>
      <c r="S403" s="63">
        <f t="shared" si="49"/>
        <v>0</v>
      </c>
      <c r="T403" s="81"/>
      <c r="U403" s="92"/>
      <c r="V403" s="92"/>
      <c r="W403" s="174"/>
      <c r="X403" s="174"/>
    </row>
    <row r="404" spans="16:24" ht="16.95" customHeight="1" x14ac:dyDescent="0.35">
      <c r="P404" s="46">
        <v>5</v>
      </c>
      <c r="Q404" s="65" t="s">
        <v>23</v>
      </c>
      <c r="R404" s="96">
        <f>'Confirm PMs'!C130</f>
        <v>0</v>
      </c>
      <c r="S404" s="63">
        <f t="shared" si="49"/>
        <v>0</v>
      </c>
      <c r="T404" s="94">
        <f>MEDIAN(S404:S406)</f>
        <v>0</v>
      </c>
      <c r="U404" s="95" t="e">
        <f>T404/$T$392</f>
        <v>#DIV/0!</v>
      </c>
      <c r="V404" s="95" t="e">
        <f>IF(U404&gt;1.5,"LT","RECENT")</f>
        <v>#DIV/0!</v>
      </c>
      <c r="W404" s="174"/>
      <c r="X404" s="174"/>
    </row>
    <row r="405" spans="16:24" ht="16.95" customHeight="1" x14ac:dyDescent="0.35">
      <c r="P405" s="46">
        <v>5</v>
      </c>
      <c r="Q405" s="65" t="s">
        <v>24</v>
      </c>
      <c r="R405" s="96"/>
      <c r="S405" s="63">
        <f t="shared" si="49"/>
        <v>0</v>
      </c>
      <c r="T405" s="93"/>
      <c r="U405" s="95"/>
      <c r="V405" s="95"/>
      <c r="W405" s="174"/>
      <c r="X405" s="174"/>
    </row>
    <row r="406" spans="16:24" ht="16.95" customHeight="1" x14ac:dyDescent="0.35">
      <c r="P406" s="46">
        <v>5</v>
      </c>
      <c r="Q406" s="65" t="s">
        <v>25</v>
      </c>
      <c r="R406" s="96"/>
      <c r="S406" s="5">
        <f>IF(ISTEXT(D54),$F$5,IF(D54&gt;$F$5,$F$5,D54))</f>
        <v>0</v>
      </c>
      <c r="T406" s="93"/>
      <c r="U406" s="95"/>
      <c r="V406" s="95"/>
      <c r="W406" s="174"/>
      <c r="X406" s="174"/>
    </row>
    <row r="407" spans="16:24" ht="16.95" customHeight="1" x14ac:dyDescent="0.35">
      <c r="P407" s="46">
        <v>5</v>
      </c>
      <c r="Q407" s="65" t="s">
        <v>26</v>
      </c>
      <c r="R407" s="98">
        <f>'Confirm PMs'!C131</f>
        <v>0</v>
      </c>
      <c r="S407" s="5">
        <f t="shared" ref="S407:S413" si="50">IF(ISTEXT(D55),$F$5,IF(D55&gt;$F$5,$F$5,D55))</f>
        <v>0</v>
      </c>
      <c r="T407" s="91">
        <f>MEDIAN(S407:S409)</f>
        <v>0</v>
      </c>
      <c r="U407" s="92" t="e">
        <f>T407/$T$392</f>
        <v>#DIV/0!</v>
      </c>
      <c r="V407" s="92" t="e">
        <f>IF(U407&gt;1.5,"LT","RECENT")</f>
        <v>#DIV/0!</v>
      </c>
      <c r="W407" s="174"/>
      <c r="X407" s="174"/>
    </row>
    <row r="408" spans="16:24" ht="16.95" customHeight="1" x14ac:dyDescent="0.35">
      <c r="P408" s="46">
        <v>5</v>
      </c>
      <c r="Q408" s="65" t="s">
        <v>27</v>
      </c>
      <c r="R408" s="97"/>
      <c r="S408" s="5">
        <f t="shared" si="50"/>
        <v>0</v>
      </c>
      <c r="T408" s="81"/>
      <c r="U408" s="92"/>
      <c r="V408" s="92"/>
      <c r="W408" s="174"/>
      <c r="X408" s="174"/>
    </row>
    <row r="409" spans="16:24" ht="16.95" customHeight="1" x14ac:dyDescent="0.35">
      <c r="P409" s="46">
        <v>5</v>
      </c>
      <c r="Q409" s="65" t="s">
        <v>28</v>
      </c>
      <c r="R409" s="97"/>
      <c r="S409" s="5">
        <f t="shared" si="50"/>
        <v>0</v>
      </c>
      <c r="T409" s="81"/>
      <c r="U409" s="92"/>
      <c r="V409" s="92"/>
      <c r="W409" s="174"/>
      <c r="X409" s="174"/>
    </row>
    <row r="410" spans="16:24" ht="16.95" customHeight="1" x14ac:dyDescent="0.35">
      <c r="P410" s="46">
        <v>5</v>
      </c>
      <c r="Q410" s="65" t="s">
        <v>29</v>
      </c>
      <c r="R410" s="96">
        <f>'Confirm PMs'!C132</f>
        <v>0</v>
      </c>
      <c r="S410" s="5">
        <f t="shared" si="50"/>
        <v>0</v>
      </c>
      <c r="T410" s="94">
        <f>MEDIAN(S410:S412)</f>
        <v>0</v>
      </c>
      <c r="U410" s="95" t="e">
        <f>T410/$T$392</f>
        <v>#DIV/0!</v>
      </c>
      <c r="V410" s="95" t="e">
        <f>IF(U410&gt;1.5,"LT","RECENT")</f>
        <v>#DIV/0!</v>
      </c>
      <c r="W410" s="174"/>
      <c r="X410" s="174"/>
    </row>
    <row r="411" spans="16:24" ht="16.95" customHeight="1" x14ac:dyDescent="0.35">
      <c r="P411" s="46">
        <v>5</v>
      </c>
      <c r="Q411" s="65" t="s">
        <v>30</v>
      </c>
      <c r="R411" s="96"/>
      <c r="S411" s="5">
        <f t="shared" si="50"/>
        <v>0</v>
      </c>
      <c r="T411" s="93"/>
      <c r="U411" s="95"/>
      <c r="V411" s="95"/>
      <c r="W411" s="174"/>
      <c r="X411" s="174"/>
    </row>
    <row r="412" spans="16:24" ht="16.95" customHeight="1" x14ac:dyDescent="0.35">
      <c r="P412" s="46">
        <v>5</v>
      </c>
      <c r="Q412" s="65" t="s">
        <v>31</v>
      </c>
      <c r="R412" s="96"/>
      <c r="S412" s="5">
        <f t="shared" si="50"/>
        <v>0</v>
      </c>
      <c r="T412" s="93"/>
      <c r="U412" s="95"/>
      <c r="V412" s="95"/>
      <c r="W412" s="174"/>
      <c r="X412" s="174"/>
    </row>
    <row r="413" spans="16:24" ht="16.95" customHeight="1" x14ac:dyDescent="0.35">
      <c r="P413" s="46">
        <v>5</v>
      </c>
      <c r="Q413" s="65" t="s">
        <v>32</v>
      </c>
      <c r="R413" s="98">
        <f>'Confirm PMs'!C133</f>
        <v>0</v>
      </c>
      <c r="S413" s="5">
        <f t="shared" si="50"/>
        <v>0</v>
      </c>
      <c r="T413" s="91">
        <f>MEDIAN(S413:S415)</f>
        <v>0</v>
      </c>
      <c r="U413" s="92" t="e">
        <f>T413/$T$392</f>
        <v>#DIV/0!</v>
      </c>
      <c r="V413" s="92" t="e">
        <f>IF(U413&gt;1.5,"LT","RECENT")</f>
        <v>#DIV/0!</v>
      </c>
      <c r="W413" s="174"/>
      <c r="X413" s="174"/>
    </row>
    <row r="414" spans="16:24" ht="16.95" customHeight="1" x14ac:dyDescent="0.35">
      <c r="P414" s="46">
        <v>5</v>
      </c>
      <c r="Q414" s="65" t="s">
        <v>33</v>
      </c>
      <c r="R414" s="97"/>
      <c r="S414" s="5">
        <f>IF(ISTEXT(E54),$F$5,IF(E54&gt;$F$5,$F$5,E54))</f>
        <v>0</v>
      </c>
      <c r="T414" s="81"/>
      <c r="U414" s="92"/>
      <c r="V414" s="92"/>
      <c r="W414" s="174"/>
      <c r="X414" s="174"/>
    </row>
    <row r="415" spans="16:24" ht="16.95" customHeight="1" x14ac:dyDescent="0.35">
      <c r="P415" s="46">
        <v>5</v>
      </c>
      <c r="Q415" s="65" t="s">
        <v>34</v>
      </c>
      <c r="R415" s="97"/>
      <c r="S415" s="5">
        <f t="shared" ref="S415:S421" si="51">IF(ISTEXT(E55),$F$5,IF(E55&gt;$F$5,$F$5,E55))</f>
        <v>0</v>
      </c>
      <c r="T415" s="81"/>
      <c r="U415" s="92"/>
      <c r="V415" s="92"/>
      <c r="W415" s="174"/>
      <c r="X415" s="174"/>
    </row>
    <row r="416" spans="16:24" ht="16.95" customHeight="1" x14ac:dyDescent="0.35">
      <c r="P416" s="46">
        <v>5</v>
      </c>
      <c r="Q416" s="65" t="s">
        <v>35</v>
      </c>
      <c r="R416" s="96">
        <f>'Confirm PMs'!C134</f>
        <v>0</v>
      </c>
      <c r="S416" s="5">
        <f t="shared" si="51"/>
        <v>0</v>
      </c>
      <c r="T416" s="94">
        <f>MEDIAN(S416:S418)</f>
        <v>0</v>
      </c>
      <c r="U416" s="95" t="e">
        <f>T416/$T$392</f>
        <v>#DIV/0!</v>
      </c>
      <c r="V416" s="95" t="e">
        <f>IF(U416&gt;1.5,"LT","RECENT")</f>
        <v>#DIV/0!</v>
      </c>
      <c r="W416" s="174"/>
      <c r="X416" s="174"/>
    </row>
    <row r="417" spans="16:24" ht="16.95" customHeight="1" x14ac:dyDescent="0.35">
      <c r="P417" s="46">
        <v>5</v>
      </c>
      <c r="Q417" s="65" t="s">
        <v>36</v>
      </c>
      <c r="R417" s="96"/>
      <c r="S417" s="5">
        <f t="shared" si="51"/>
        <v>0</v>
      </c>
      <c r="T417" s="93"/>
      <c r="U417" s="95"/>
      <c r="V417" s="95"/>
      <c r="W417" s="174"/>
      <c r="X417" s="174"/>
    </row>
    <row r="418" spans="16:24" ht="16.95" customHeight="1" x14ac:dyDescent="0.35">
      <c r="P418" s="46">
        <v>5</v>
      </c>
      <c r="Q418" s="65" t="s">
        <v>37</v>
      </c>
      <c r="R418" s="96"/>
      <c r="S418" s="5">
        <f t="shared" si="51"/>
        <v>0</v>
      </c>
      <c r="T418" s="93"/>
      <c r="U418" s="95"/>
      <c r="V418" s="95"/>
      <c r="W418" s="174"/>
      <c r="X418" s="174"/>
    </row>
    <row r="419" spans="16:24" ht="16.95" customHeight="1" x14ac:dyDescent="0.35">
      <c r="P419" s="46">
        <v>5</v>
      </c>
      <c r="Q419" s="65" t="s">
        <v>38</v>
      </c>
      <c r="R419" s="98">
        <f>'Confirm PMs'!C135</f>
        <v>0</v>
      </c>
      <c r="S419" s="5">
        <f t="shared" si="51"/>
        <v>0</v>
      </c>
      <c r="T419" s="91">
        <f>MEDIAN(S419:S421)</f>
        <v>0</v>
      </c>
      <c r="U419" s="92" t="e">
        <f>T419/$T$392</f>
        <v>#DIV/0!</v>
      </c>
      <c r="V419" s="92" t="e">
        <f>IF(U419&gt;1.5,"LT","RECENT")</f>
        <v>#DIV/0!</v>
      </c>
      <c r="W419" s="174"/>
      <c r="X419" s="174"/>
    </row>
    <row r="420" spans="16:24" ht="16.95" customHeight="1" x14ac:dyDescent="0.35">
      <c r="P420" s="46">
        <v>5</v>
      </c>
      <c r="Q420" s="65" t="s">
        <v>39</v>
      </c>
      <c r="R420" s="97"/>
      <c r="S420" s="5">
        <f t="shared" si="51"/>
        <v>0</v>
      </c>
      <c r="T420" s="81"/>
      <c r="U420" s="92"/>
      <c r="V420" s="92"/>
      <c r="W420" s="174"/>
      <c r="X420" s="174"/>
    </row>
    <row r="421" spans="16:24" ht="16.95" customHeight="1" x14ac:dyDescent="0.35">
      <c r="P421" s="46">
        <v>5</v>
      </c>
      <c r="Q421" s="65" t="s">
        <v>40</v>
      </c>
      <c r="R421" s="97"/>
      <c r="S421" s="5">
        <f t="shared" si="51"/>
        <v>0</v>
      </c>
      <c r="T421" s="81"/>
      <c r="U421" s="92"/>
      <c r="V421" s="92"/>
      <c r="W421" s="174"/>
      <c r="X421" s="174"/>
    </row>
    <row r="422" spans="16:24" ht="16.95" customHeight="1" x14ac:dyDescent="0.35">
      <c r="P422" s="46">
        <v>5</v>
      </c>
      <c r="Q422" s="65" t="s">
        <v>41</v>
      </c>
      <c r="R422" s="96">
        <f>'Confirm PMs'!C136</f>
        <v>0</v>
      </c>
      <c r="S422" s="5">
        <f>IF(ISTEXT(F54),$F$5,IF(F54&gt;$F$5,$F$5,F54))</f>
        <v>0</v>
      </c>
      <c r="T422" s="94">
        <f>MEDIAN(S422:S424)</f>
        <v>0</v>
      </c>
      <c r="U422" s="95" t="e">
        <f>T422/$T$392</f>
        <v>#DIV/0!</v>
      </c>
      <c r="V422" s="95" t="e">
        <f>IF(U422&gt;1.5,"LT","RECENT")</f>
        <v>#DIV/0!</v>
      </c>
      <c r="W422" s="174"/>
      <c r="X422" s="174"/>
    </row>
    <row r="423" spans="16:24" ht="16.95" customHeight="1" x14ac:dyDescent="0.35">
      <c r="P423" s="46">
        <v>5</v>
      </c>
      <c r="Q423" s="65" t="s">
        <v>42</v>
      </c>
      <c r="R423" s="96"/>
      <c r="S423" s="5">
        <f t="shared" ref="S423:S429" si="52">IF(ISTEXT(F55),$F$5,IF(F55&gt;$F$5,$F$5,F55))</f>
        <v>0</v>
      </c>
      <c r="T423" s="93"/>
      <c r="U423" s="95"/>
      <c r="V423" s="95"/>
      <c r="W423" s="174"/>
      <c r="X423" s="174"/>
    </row>
    <row r="424" spans="16:24" ht="16.95" customHeight="1" x14ac:dyDescent="0.35">
      <c r="P424" s="46">
        <v>5</v>
      </c>
      <c r="Q424" s="65" t="s">
        <v>43</v>
      </c>
      <c r="R424" s="96"/>
      <c r="S424" s="5">
        <f t="shared" si="52"/>
        <v>0</v>
      </c>
      <c r="T424" s="93"/>
      <c r="U424" s="95"/>
      <c r="V424" s="95"/>
      <c r="W424" s="174"/>
      <c r="X424" s="174"/>
    </row>
    <row r="425" spans="16:24" ht="16.95" customHeight="1" x14ac:dyDescent="0.35">
      <c r="P425" s="46">
        <v>5</v>
      </c>
      <c r="Q425" s="65" t="s">
        <v>44</v>
      </c>
      <c r="R425" s="98">
        <f>'Confirm PMs'!C137</f>
        <v>0</v>
      </c>
      <c r="S425" s="5">
        <f t="shared" si="52"/>
        <v>0</v>
      </c>
      <c r="T425" s="91">
        <f>MEDIAN(S425:S427)</f>
        <v>0</v>
      </c>
      <c r="U425" s="92" t="e">
        <f>T425/$T$392</f>
        <v>#DIV/0!</v>
      </c>
      <c r="V425" s="92" t="e">
        <f>IF(U425&gt;1.5,"LT","RECENT")</f>
        <v>#DIV/0!</v>
      </c>
      <c r="W425" s="174"/>
      <c r="X425" s="174"/>
    </row>
    <row r="426" spans="16:24" ht="16.95" customHeight="1" x14ac:dyDescent="0.35">
      <c r="P426" s="46">
        <v>5</v>
      </c>
      <c r="Q426" s="65" t="s">
        <v>45</v>
      </c>
      <c r="R426" s="97"/>
      <c r="S426" s="5">
        <f t="shared" si="52"/>
        <v>0</v>
      </c>
      <c r="T426" s="81"/>
      <c r="U426" s="92"/>
      <c r="V426" s="92"/>
      <c r="W426" s="174"/>
      <c r="X426" s="174"/>
    </row>
    <row r="427" spans="16:24" ht="16.95" customHeight="1" x14ac:dyDescent="0.35">
      <c r="P427" s="46">
        <v>5</v>
      </c>
      <c r="Q427" s="65" t="s">
        <v>46</v>
      </c>
      <c r="R427" s="97"/>
      <c r="S427" s="5">
        <f t="shared" si="52"/>
        <v>0</v>
      </c>
      <c r="T427" s="81"/>
      <c r="U427" s="92"/>
      <c r="V427" s="92"/>
      <c r="W427" s="174"/>
      <c r="X427" s="174"/>
    </row>
    <row r="428" spans="16:24" ht="16.95" customHeight="1" x14ac:dyDescent="0.35">
      <c r="P428" s="46">
        <v>5</v>
      </c>
      <c r="Q428" s="65" t="s">
        <v>47</v>
      </c>
      <c r="R428" s="96">
        <f>'Confirm PMs'!C138</f>
        <v>0</v>
      </c>
      <c r="S428" s="5">
        <f t="shared" si="52"/>
        <v>0</v>
      </c>
      <c r="T428" s="94">
        <f>MEDIAN(S428:S430)</f>
        <v>0</v>
      </c>
      <c r="U428" s="95" t="e">
        <f>T428/$T$392</f>
        <v>#DIV/0!</v>
      </c>
      <c r="V428" s="95" t="e">
        <f>IF(U428&gt;1.5,"LT","RECENT")</f>
        <v>#DIV/0!</v>
      </c>
      <c r="W428" s="174"/>
      <c r="X428" s="174"/>
    </row>
    <row r="429" spans="16:24" ht="16.95" customHeight="1" x14ac:dyDescent="0.35">
      <c r="P429" s="46">
        <v>5</v>
      </c>
      <c r="Q429" s="65" t="s">
        <v>48</v>
      </c>
      <c r="R429" s="96"/>
      <c r="S429" s="5">
        <f t="shared" si="52"/>
        <v>0</v>
      </c>
      <c r="T429" s="93"/>
      <c r="U429" s="95"/>
      <c r="V429" s="95"/>
      <c r="W429" s="174"/>
      <c r="X429" s="174"/>
    </row>
    <row r="430" spans="16:24" ht="16.95" customHeight="1" x14ac:dyDescent="0.35">
      <c r="P430" s="46">
        <v>5</v>
      </c>
      <c r="Q430" s="65" t="s">
        <v>49</v>
      </c>
      <c r="R430" s="96"/>
      <c r="S430" s="5">
        <f>IF(ISTEXT(G54),$F$5,IF(G54&gt;$F$5,$F$5,G54))</f>
        <v>0</v>
      </c>
      <c r="T430" s="93"/>
      <c r="U430" s="95"/>
      <c r="V430" s="95"/>
      <c r="W430" s="174"/>
      <c r="X430" s="174"/>
    </row>
    <row r="431" spans="16:24" ht="16.95" customHeight="1" x14ac:dyDescent="0.35">
      <c r="P431" s="46">
        <v>5</v>
      </c>
      <c r="Q431" s="65" t="s">
        <v>50</v>
      </c>
      <c r="R431" s="98">
        <f>'Confirm PMs'!C139</f>
        <v>0</v>
      </c>
      <c r="S431" s="5">
        <f t="shared" ref="S431:S437" si="53">IF(ISTEXT(G55),$F$5,IF(G55&gt;$F$5,$F$5,G55))</f>
        <v>0</v>
      </c>
      <c r="T431" s="91">
        <f>MEDIAN(S431:S433)</f>
        <v>0</v>
      </c>
      <c r="U431" s="92" t="e">
        <f>T431/$T$392</f>
        <v>#DIV/0!</v>
      </c>
      <c r="V431" s="92" t="e">
        <f>IF(U431&gt;1.5,"LT","RECENT")</f>
        <v>#DIV/0!</v>
      </c>
      <c r="W431" s="174"/>
      <c r="X431" s="174"/>
    </row>
    <row r="432" spans="16:24" ht="16.95" customHeight="1" x14ac:dyDescent="0.35">
      <c r="P432" s="46">
        <v>5</v>
      </c>
      <c r="Q432" s="65" t="s">
        <v>51</v>
      </c>
      <c r="R432" s="97"/>
      <c r="S432" s="5">
        <f t="shared" si="53"/>
        <v>0</v>
      </c>
      <c r="T432" s="81"/>
      <c r="U432" s="92"/>
      <c r="V432" s="92"/>
      <c r="W432" s="174"/>
      <c r="X432" s="174"/>
    </row>
    <row r="433" spans="16:24" ht="16.95" customHeight="1" x14ac:dyDescent="0.35">
      <c r="P433" s="46">
        <v>5</v>
      </c>
      <c r="Q433" s="65" t="s">
        <v>52</v>
      </c>
      <c r="R433" s="97"/>
      <c r="S433" s="5">
        <f t="shared" si="53"/>
        <v>0</v>
      </c>
      <c r="T433" s="81"/>
      <c r="U433" s="92"/>
      <c r="V433" s="92"/>
      <c r="W433" s="174"/>
      <c r="X433" s="174"/>
    </row>
    <row r="434" spans="16:24" ht="16.95" customHeight="1" x14ac:dyDescent="0.35">
      <c r="P434" s="46">
        <v>5</v>
      </c>
      <c r="Q434" s="65" t="s">
        <v>53</v>
      </c>
      <c r="R434" s="96">
        <f>'Confirm PMs'!C140</f>
        <v>0</v>
      </c>
      <c r="S434" s="5">
        <f t="shared" si="53"/>
        <v>0</v>
      </c>
      <c r="T434" s="94">
        <f>MEDIAN(S434:S436)</f>
        <v>0</v>
      </c>
      <c r="U434" s="95" t="e">
        <f>T434/$T$392</f>
        <v>#DIV/0!</v>
      </c>
      <c r="V434" s="95" t="e">
        <f>IF(U434&gt;1.5,"LT","RECENT")</f>
        <v>#DIV/0!</v>
      </c>
      <c r="W434" s="174"/>
      <c r="X434" s="174"/>
    </row>
    <row r="435" spans="16:24" ht="16.95" customHeight="1" x14ac:dyDescent="0.35">
      <c r="P435" s="46">
        <v>5</v>
      </c>
      <c r="Q435" s="65" t="s">
        <v>54</v>
      </c>
      <c r="R435" s="96"/>
      <c r="S435" s="5">
        <f t="shared" si="53"/>
        <v>0</v>
      </c>
      <c r="T435" s="93"/>
      <c r="U435" s="95"/>
      <c r="V435" s="95"/>
      <c r="W435" s="174"/>
      <c r="X435" s="174"/>
    </row>
    <row r="436" spans="16:24" ht="16.95" customHeight="1" x14ac:dyDescent="0.35">
      <c r="P436" s="46">
        <v>5</v>
      </c>
      <c r="Q436" s="65" t="s">
        <v>55</v>
      </c>
      <c r="R436" s="96"/>
      <c r="S436" s="5">
        <f t="shared" si="53"/>
        <v>0</v>
      </c>
      <c r="T436" s="93"/>
      <c r="U436" s="95"/>
      <c r="V436" s="95"/>
      <c r="W436" s="174"/>
      <c r="X436" s="174"/>
    </row>
    <row r="437" spans="16:24" ht="16.95" customHeight="1" x14ac:dyDescent="0.35">
      <c r="P437" s="46">
        <v>5</v>
      </c>
      <c r="Q437" s="65" t="s">
        <v>56</v>
      </c>
      <c r="R437" s="98">
        <f>'Confirm PMs'!C141</f>
        <v>0</v>
      </c>
      <c r="S437" s="5">
        <f t="shared" si="53"/>
        <v>0</v>
      </c>
      <c r="T437" s="91">
        <f>MEDIAN(S437:S439)</f>
        <v>0</v>
      </c>
      <c r="U437" s="92" t="e">
        <f>T437/$T$392</f>
        <v>#DIV/0!</v>
      </c>
      <c r="V437" s="92" t="e">
        <f>IF(U437&gt;1.5,"LT","RECENT")</f>
        <v>#DIV/0!</v>
      </c>
      <c r="W437" s="174"/>
      <c r="X437" s="174"/>
    </row>
    <row r="438" spans="16:24" ht="16.95" customHeight="1" x14ac:dyDescent="0.35">
      <c r="P438" s="46">
        <v>5</v>
      </c>
      <c r="Q438" s="65" t="s">
        <v>57</v>
      </c>
      <c r="R438" s="97"/>
      <c r="S438" s="5">
        <f>IF(ISTEXT(H54),$F$5,IF(H54&gt;$F$5,$F$5,H54))</f>
        <v>0</v>
      </c>
      <c r="T438" s="81"/>
      <c r="U438" s="92"/>
      <c r="V438" s="92"/>
      <c r="W438" s="174"/>
      <c r="X438" s="174"/>
    </row>
    <row r="439" spans="16:24" ht="16.95" customHeight="1" x14ac:dyDescent="0.35">
      <c r="P439" s="46">
        <v>5</v>
      </c>
      <c r="Q439" s="65" t="s">
        <v>58</v>
      </c>
      <c r="R439" s="97"/>
      <c r="S439" s="5">
        <f t="shared" ref="S439:S445" si="54">IF(ISTEXT(H55),$F$5,IF(H55&gt;$F$5,$F$5,H55))</f>
        <v>0</v>
      </c>
      <c r="T439" s="81"/>
      <c r="U439" s="92"/>
      <c r="V439" s="92"/>
      <c r="W439" s="174"/>
      <c r="X439" s="174"/>
    </row>
    <row r="440" spans="16:24" ht="16.95" customHeight="1" x14ac:dyDescent="0.35">
      <c r="P440" s="46">
        <v>5</v>
      </c>
      <c r="Q440" s="65" t="s">
        <v>59</v>
      </c>
      <c r="R440" s="96">
        <f>'Confirm PMs'!C142</f>
        <v>0</v>
      </c>
      <c r="S440" s="5">
        <f t="shared" si="54"/>
        <v>0</v>
      </c>
      <c r="T440" s="94">
        <f>MEDIAN(S440:S442)</f>
        <v>0</v>
      </c>
      <c r="U440" s="95" t="e">
        <f>T440/$T$392</f>
        <v>#DIV/0!</v>
      </c>
      <c r="V440" s="95" t="e">
        <f>IF(U440&gt;1.5,"LT","RECENT")</f>
        <v>#DIV/0!</v>
      </c>
      <c r="W440" s="174"/>
      <c r="X440" s="174"/>
    </row>
    <row r="441" spans="16:24" ht="16.95" customHeight="1" x14ac:dyDescent="0.35">
      <c r="P441" s="46">
        <v>5</v>
      </c>
      <c r="Q441" s="65" t="s">
        <v>60</v>
      </c>
      <c r="R441" s="96"/>
      <c r="S441" s="5">
        <f t="shared" si="54"/>
        <v>0</v>
      </c>
      <c r="T441" s="93"/>
      <c r="U441" s="95"/>
      <c r="V441" s="95"/>
      <c r="W441" s="174"/>
      <c r="X441" s="174"/>
    </row>
    <row r="442" spans="16:24" ht="16.95" customHeight="1" x14ac:dyDescent="0.35">
      <c r="P442" s="46">
        <v>5</v>
      </c>
      <c r="Q442" s="65" t="s">
        <v>61</v>
      </c>
      <c r="R442" s="96"/>
      <c r="S442" s="5">
        <f t="shared" si="54"/>
        <v>0</v>
      </c>
      <c r="T442" s="93"/>
      <c r="U442" s="95"/>
      <c r="V442" s="95"/>
      <c r="W442" s="174"/>
      <c r="X442" s="174"/>
    </row>
    <row r="443" spans="16:24" ht="16.95" customHeight="1" x14ac:dyDescent="0.35">
      <c r="P443" s="46">
        <v>5</v>
      </c>
      <c r="Q443" s="65" t="s">
        <v>62</v>
      </c>
      <c r="R443" s="98">
        <f>'Confirm PMs'!C143</f>
        <v>0</v>
      </c>
      <c r="S443" s="5">
        <f t="shared" si="54"/>
        <v>0</v>
      </c>
      <c r="T443" s="91">
        <f>MEDIAN(S443:S445)</f>
        <v>0</v>
      </c>
      <c r="U443" s="92" t="e">
        <f>T443/$T$392</f>
        <v>#DIV/0!</v>
      </c>
      <c r="V443" s="92" t="e">
        <f>IF(U443&gt;1.5,"LT","RECENT")</f>
        <v>#DIV/0!</v>
      </c>
      <c r="W443" s="174"/>
      <c r="X443" s="174"/>
    </row>
    <row r="444" spans="16:24" ht="16.95" customHeight="1" x14ac:dyDescent="0.35">
      <c r="P444" s="46">
        <v>5</v>
      </c>
      <c r="Q444" s="65" t="s">
        <v>63</v>
      </c>
      <c r="R444" s="97"/>
      <c r="S444" s="5">
        <f t="shared" si="54"/>
        <v>0</v>
      </c>
      <c r="T444" s="81"/>
      <c r="U444" s="92"/>
      <c r="V444" s="92"/>
      <c r="W444" s="174"/>
      <c r="X444" s="174"/>
    </row>
    <row r="445" spans="16:24" ht="16.95" customHeight="1" x14ac:dyDescent="0.35">
      <c r="P445" s="46">
        <v>5</v>
      </c>
      <c r="Q445" s="65" t="s">
        <v>64</v>
      </c>
      <c r="R445" s="97"/>
      <c r="S445" s="5">
        <f t="shared" si="54"/>
        <v>0</v>
      </c>
      <c r="T445" s="81"/>
      <c r="U445" s="92"/>
      <c r="V445" s="92"/>
      <c r="W445" s="174"/>
      <c r="X445" s="174"/>
    </row>
    <row r="446" spans="16:24" ht="16.95" customHeight="1" x14ac:dyDescent="0.35">
      <c r="P446" s="46">
        <v>5</v>
      </c>
      <c r="Q446" s="65" t="s">
        <v>65</v>
      </c>
      <c r="R446" s="96">
        <f>'Confirm PMs'!C144</f>
        <v>0</v>
      </c>
      <c r="S446" s="5">
        <f>IF(ISTEXT(I54),$F$5,IF(I54&gt;$F$5,$F$5,I54))</f>
        <v>0</v>
      </c>
      <c r="T446" s="94">
        <f>MEDIAN(S446:S448)</f>
        <v>0</v>
      </c>
      <c r="U446" s="95" t="e">
        <f>T446/$T$392</f>
        <v>#DIV/0!</v>
      </c>
      <c r="V446" s="95" t="e">
        <f>IF(U446&gt;1.5,"LT","RECENT")</f>
        <v>#DIV/0!</v>
      </c>
      <c r="W446" s="174"/>
      <c r="X446" s="174"/>
    </row>
    <row r="447" spans="16:24" ht="16.95" customHeight="1" x14ac:dyDescent="0.35">
      <c r="P447" s="46">
        <v>5</v>
      </c>
      <c r="Q447" s="65" t="s">
        <v>66</v>
      </c>
      <c r="R447" s="96"/>
      <c r="S447" s="5">
        <f t="shared" ref="S447:S453" si="55">IF(ISTEXT(I55),$F$5,IF(I55&gt;$F$5,$F$5,I55))</f>
        <v>0</v>
      </c>
      <c r="T447" s="93"/>
      <c r="U447" s="95"/>
      <c r="V447" s="95"/>
      <c r="W447" s="174"/>
      <c r="X447" s="174"/>
    </row>
    <row r="448" spans="16:24" ht="16.95" customHeight="1" x14ac:dyDescent="0.35">
      <c r="P448" s="46">
        <v>5</v>
      </c>
      <c r="Q448" s="65" t="s">
        <v>67</v>
      </c>
      <c r="R448" s="96"/>
      <c r="S448" s="5">
        <f t="shared" si="55"/>
        <v>0</v>
      </c>
      <c r="T448" s="93"/>
      <c r="U448" s="95"/>
      <c r="V448" s="95"/>
      <c r="W448" s="174"/>
      <c r="X448" s="174"/>
    </row>
    <row r="449" spans="16:24" ht="16.95" customHeight="1" x14ac:dyDescent="0.35">
      <c r="P449" s="46">
        <v>5</v>
      </c>
      <c r="Q449" s="65" t="s">
        <v>68</v>
      </c>
      <c r="R449" s="98">
        <f>'Confirm PMs'!C145</f>
        <v>0</v>
      </c>
      <c r="S449" s="5">
        <f t="shared" si="55"/>
        <v>0</v>
      </c>
      <c r="T449" s="91">
        <f>MEDIAN(S449:S451)</f>
        <v>0</v>
      </c>
      <c r="U449" s="92" t="e">
        <f>T449/$T$392</f>
        <v>#DIV/0!</v>
      </c>
      <c r="V449" s="92" t="e">
        <f>IF(U449&gt;1.5,"LT","RECENT")</f>
        <v>#DIV/0!</v>
      </c>
      <c r="W449" s="174"/>
      <c r="X449" s="174"/>
    </row>
    <row r="450" spans="16:24" ht="16.95" customHeight="1" x14ac:dyDescent="0.35">
      <c r="P450" s="46">
        <v>5</v>
      </c>
      <c r="Q450" s="65" t="s">
        <v>69</v>
      </c>
      <c r="R450" s="97"/>
      <c r="S450" s="5">
        <f t="shared" si="55"/>
        <v>0</v>
      </c>
      <c r="T450" s="81"/>
      <c r="U450" s="92"/>
      <c r="V450" s="92"/>
      <c r="W450" s="174"/>
      <c r="X450" s="174"/>
    </row>
    <row r="451" spans="16:24" ht="16.95" customHeight="1" x14ac:dyDescent="0.35">
      <c r="P451" s="46">
        <v>5</v>
      </c>
      <c r="Q451" s="65" t="s">
        <v>70</v>
      </c>
      <c r="R451" s="97"/>
      <c r="S451" s="5">
        <f t="shared" si="55"/>
        <v>0</v>
      </c>
      <c r="T451" s="81"/>
      <c r="U451" s="92"/>
      <c r="V451" s="92"/>
      <c r="W451" s="174"/>
      <c r="X451" s="174"/>
    </row>
    <row r="452" spans="16:24" ht="16.95" customHeight="1" x14ac:dyDescent="0.35">
      <c r="P452" s="46">
        <v>5</v>
      </c>
      <c r="Q452" s="65" t="s">
        <v>71</v>
      </c>
      <c r="R452" s="96">
        <f>'Confirm PMs'!C146</f>
        <v>0</v>
      </c>
      <c r="S452" s="5">
        <f t="shared" si="55"/>
        <v>0</v>
      </c>
      <c r="T452" s="94">
        <f>MEDIAN(S452:S454)</f>
        <v>0</v>
      </c>
      <c r="U452" s="95" t="e">
        <f>T452/$T$392</f>
        <v>#DIV/0!</v>
      </c>
      <c r="V452" s="95" t="e">
        <f>IF(U452&gt;1.5,"LT","RECENT")</f>
        <v>#DIV/0!</v>
      </c>
      <c r="W452" s="174"/>
      <c r="X452" s="174"/>
    </row>
    <row r="453" spans="16:24" ht="16.95" customHeight="1" x14ac:dyDescent="0.35">
      <c r="P453" s="46">
        <v>5</v>
      </c>
      <c r="Q453" s="65" t="s">
        <v>72</v>
      </c>
      <c r="R453" s="96"/>
      <c r="S453" s="5">
        <f t="shared" si="55"/>
        <v>0</v>
      </c>
      <c r="T453" s="93"/>
      <c r="U453" s="95"/>
      <c r="V453" s="95"/>
      <c r="W453" s="174"/>
      <c r="X453" s="174"/>
    </row>
    <row r="454" spans="16:24" ht="16.95" customHeight="1" x14ac:dyDescent="0.35">
      <c r="P454" s="46">
        <v>5</v>
      </c>
      <c r="Q454" s="65" t="s">
        <v>73</v>
      </c>
      <c r="R454" s="96"/>
      <c r="S454" s="5">
        <f>IF(ISTEXT(J54),$F$5,IF(J54&gt;$F$5,$F$5,J54))</f>
        <v>0</v>
      </c>
      <c r="T454" s="93"/>
      <c r="U454" s="95"/>
      <c r="V454" s="95"/>
      <c r="W454" s="174"/>
      <c r="X454" s="174"/>
    </row>
    <row r="455" spans="16:24" ht="16.95" customHeight="1" x14ac:dyDescent="0.35">
      <c r="P455" s="46">
        <v>5</v>
      </c>
      <c r="Q455" s="65" t="s">
        <v>74</v>
      </c>
      <c r="R455" s="98">
        <f>'Confirm PMs'!C147</f>
        <v>0</v>
      </c>
      <c r="S455" s="5">
        <f t="shared" ref="S455:S461" si="56">IF(ISTEXT(J55),$F$5,IF(J55&gt;$F$5,$F$5,J55))</f>
        <v>0</v>
      </c>
      <c r="T455" s="91">
        <f>MEDIAN(S455:S457)</f>
        <v>0</v>
      </c>
      <c r="U455" s="92" t="e">
        <f>T455/$T$392</f>
        <v>#DIV/0!</v>
      </c>
      <c r="V455" s="92" t="e">
        <f>IF(U455&gt;1.5,"LT","RECENT")</f>
        <v>#DIV/0!</v>
      </c>
      <c r="W455" s="174"/>
      <c r="X455" s="174"/>
    </row>
    <row r="456" spans="16:24" ht="16.95" customHeight="1" x14ac:dyDescent="0.35">
      <c r="P456" s="46">
        <v>5</v>
      </c>
      <c r="Q456" s="65" t="s">
        <v>75</v>
      </c>
      <c r="R456" s="97"/>
      <c r="S456" s="5">
        <f t="shared" si="56"/>
        <v>0</v>
      </c>
      <c r="T456" s="81"/>
      <c r="U456" s="92"/>
      <c r="V456" s="92"/>
      <c r="W456" s="174"/>
      <c r="X456" s="174"/>
    </row>
    <row r="457" spans="16:24" ht="16.95" customHeight="1" x14ac:dyDescent="0.35">
      <c r="P457" s="46">
        <v>5</v>
      </c>
      <c r="Q457" s="65" t="s">
        <v>76</v>
      </c>
      <c r="R457" s="97"/>
      <c r="S457" s="5">
        <f t="shared" si="56"/>
        <v>0</v>
      </c>
      <c r="T457" s="81"/>
      <c r="U457" s="92"/>
      <c r="V457" s="92"/>
      <c r="W457" s="174"/>
      <c r="X457" s="174"/>
    </row>
    <row r="458" spans="16:24" ht="16.95" customHeight="1" x14ac:dyDescent="0.35">
      <c r="P458" s="46">
        <v>5</v>
      </c>
      <c r="Q458" s="65" t="s">
        <v>77</v>
      </c>
      <c r="R458" s="96">
        <f>'Confirm PMs'!C148</f>
        <v>0</v>
      </c>
      <c r="S458" s="5">
        <f t="shared" si="56"/>
        <v>0</v>
      </c>
      <c r="T458" s="94">
        <f>MEDIAN(S458:S460)</f>
        <v>0</v>
      </c>
      <c r="U458" s="95" t="e">
        <f>T458/$T$392</f>
        <v>#DIV/0!</v>
      </c>
      <c r="V458" s="95" t="e">
        <f>IF(U458&gt;1.5,"LT","RECENT")</f>
        <v>#DIV/0!</v>
      </c>
      <c r="W458" s="174"/>
      <c r="X458" s="174"/>
    </row>
    <row r="459" spans="16:24" ht="16.95" customHeight="1" x14ac:dyDescent="0.35">
      <c r="P459" s="46">
        <v>5</v>
      </c>
      <c r="Q459" s="65" t="s">
        <v>78</v>
      </c>
      <c r="R459" s="96"/>
      <c r="S459" s="5">
        <f t="shared" si="56"/>
        <v>0</v>
      </c>
      <c r="T459" s="93"/>
      <c r="U459" s="95"/>
      <c r="V459" s="95"/>
      <c r="W459" s="174"/>
      <c r="X459" s="174"/>
    </row>
    <row r="460" spans="16:24" ht="16.95" customHeight="1" x14ac:dyDescent="0.35">
      <c r="P460" s="46">
        <v>5</v>
      </c>
      <c r="Q460" s="65" t="s">
        <v>79</v>
      </c>
      <c r="R460" s="96"/>
      <c r="S460" s="5">
        <f t="shared" si="56"/>
        <v>0</v>
      </c>
      <c r="T460" s="93"/>
      <c r="U460" s="95"/>
      <c r="V460" s="95"/>
      <c r="W460" s="174"/>
      <c r="X460" s="174"/>
    </row>
    <row r="461" spans="16:24" ht="16.95" customHeight="1" x14ac:dyDescent="0.35">
      <c r="P461" s="46">
        <v>5</v>
      </c>
      <c r="Q461" s="65" t="s">
        <v>80</v>
      </c>
      <c r="R461" s="98">
        <f>'Confirm PMs'!C149</f>
        <v>0</v>
      </c>
      <c r="S461" s="5">
        <f t="shared" si="56"/>
        <v>0</v>
      </c>
      <c r="T461" s="91">
        <f>MEDIAN(S461:S463)</f>
        <v>0</v>
      </c>
      <c r="U461" s="92" t="e">
        <f>T461/$T$392</f>
        <v>#DIV/0!</v>
      </c>
      <c r="V461" s="92" t="e">
        <f>IF(U461&gt;1.5,"LT","RECENT")</f>
        <v>#DIV/0!</v>
      </c>
      <c r="W461" s="174"/>
      <c r="X461" s="174"/>
    </row>
    <row r="462" spans="16:24" ht="16.95" customHeight="1" x14ac:dyDescent="0.35">
      <c r="P462" s="46">
        <v>5</v>
      </c>
      <c r="Q462" s="65" t="s">
        <v>81</v>
      </c>
      <c r="R462" s="97"/>
      <c r="S462" s="5">
        <f>IF(ISTEXT(K54),$F$5,IF(K54&gt;$F$5,$F$5,K54))</f>
        <v>0</v>
      </c>
      <c r="T462" s="81"/>
      <c r="U462" s="92"/>
      <c r="V462" s="92"/>
      <c r="W462" s="174"/>
      <c r="X462" s="174"/>
    </row>
    <row r="463" spans="16:24" ht="16.95" customHeight="1" x14ac:dyDescent="0.35">
      <c r="P463" s="46">
        <v>5</v>
      </c>
      <c r="Q463" s="65" t="s">
        <v>82</v>
      </c>
      <c r="R463" s="97"/>
      <c r="S463" s="5">
        <f t="shared" ref="S463:S469" si="57">IF(ISTEXT(K55),$F$5,IF(K55&gt;$F$5,$F$5,K55))</f>
        <v>0</v>
      </c>
      <c r="T463" s="81"/>
      <c r="U463" s="92"/>
      <c r="V463" s="92"/>
      <c r="W463" s="174"/>
      <c r="X463" s="174"/>
    </row>
    <row r="464" spans="16:24" ht="16.95" customHeight="1" x14ac:dyDescent="0.35">
      <c r="P464" s="46">
        <v>5</v>
      </c>
      <c r="Q464" s="65" t="s">
        <v>83</v>
      </c>
      <c r="R464" s="96">
        <f>'Confirm PMs'!C150</f>
        <v>0</v>
      </c>
      <c r="S464" s="5">
        <f t="shared" si="57"/>
        <v>0</v>
      </c>
      <c r="T464" s="94">
        <f>MEDIAN(S464:S466)</f>
        <v>0</v>
      </c>
      <c r="U464" s="95" t="e">
        <f>T464/$T$392</f>
        <v>#DIV/0!</v>
      </c>
      <c r="V464" s="95" t="e">
        <f>IF(U464&gt;1.5,"LT","RECENT")</f>
        <v>#DIV/0!</v>
      </c>
      <c r="W464" s="174"/>
      <c r="X464" s="174"/>
    </row>
    <row r="465" spans="16:24" ht="16.95" customHeight="1" x14ac:dyDescent="0.35">
      <c r="P465" s="46">
        <v>5</v>
      </c>
      <c r="Q465" s="65" t="s">
        <v>84</v>
      </c>
      <c r="R465" s="96"/>
      <c r="S465" s="5">
        <f t="shared" si="57"/>
        <v>0</v>
      </c>
      <c r="T465" s="93"/>
      <c r="U465" s="95"/>
      <c r="V465" s="95"/>
      <c r="W465" s="174"/>
      <c r="X465" s="174"/>
    </row>
    <row r="466" spans="16:24" ht="16.95" customHeight="1" x14ac:dyDescent="0.35">
      <c r="P466" s="46">
        <v>5</v>
      </c>
      <c r="Q466" s="65" t="s">
        <v>85</v>
      </c>
      <c r="R466" s="96"/>
      <c r="S466" s="5">
        <f t="shared" si="57"/>
        <v>0</v>
      </c>
      <c r="T466" s="93"/>
      <c r="U466" s="95"/>
      <c r="V466" s="95"/>
      <c r="W466" s="174"/>
      <c r="X466" s="174"/>
    </row>
    <row r="467" spans="16:24" ht="16.95" customHeight="1" x14ac:dyDescent="0.35">
      <c r="P467" s="46">
        <v>5</v>
      </c>
      <c r="Q467" s="65" t="s">
        <v>86</v>
      </c>
      <c r="R467" s="98">
        <f>'Confirm PMs'!C151</f>
        <v>0</v>
      </c>
      <c r="S467" s="5">
        <f t="shared" si="57"/>
        <v>0</v>
      </c>
      <c r="T467" s="91">
        <f>MEDIAN(S467:S469)</f>
        <v>0</v>
      </c>
      <c r="U467" s="92" t="e">
        <f>T467/$T$392</f>
        <v>#DIV/0!</v>
      </c>
      <c r="V467" s="92" t="e">
        <f>IF(U467&gt;1.5,"LT","RECENT")</f>
        <v>#DIV/0!</v>
      </c>
      <c r="W467" s="174"/>
      <c r="X467" s="174"/>
    </row>
    <row r="468" spans="16:24" ht="16.95" customHeight="1" x14ac:dyDescent="0.35">
      <c r="P468" s="46">
        <v>5</v>
      </c>
      <c r="Q468" s="65" t="s">
        <v>87</v>
      </c>
      <c r="R468" s="97"/>
      <c r="S468" s="5">
        <f t="shared" si="57"/>
        <v>0</v>
      </c>
      <c r="T468" s="81"/>
      <c r="U468" s="92"/>
      <c r="V468" s="92"/>
      <c r="W468" s="174"/>
      <c r="X468" s="174"/>
    </row>
    <row r="469" spans="16:24" ht="16.95" customHeight="1" x14ac:dyDescent="0.35">
      <c r="P469" s="46">
        <v>5</v>
      </c>
      <c r="Q469" s="65" t="s">
        <v>88</v>
      </c>
      <c r="R469" s="97"/>
      <c r="S469" s="5">
        <f t="shared" si="57"/>
        <v>0</v>
      </c>
      <c r="T469" s="81"/>
      <c r="U469" s="92"/>
      <c r="V469" s="92"/>
      <c r="W469" s="174"/>
      <c r="X469" s="174"/>
    </row>
    <row r="470" spans="16:24" ht="16.95" customHeight="1" x14ac:dyDescent="0.35">
      <c r="P470" s="46">
        <v>5</v>
      </c>
      <c r="Q470" s="65" t="s">
        <v>89</v>
      </c>
      <c r="R470" s="96">
        <f>'Confirm PMs'!C152</f>
        <v>0</v>
      </c>
      <c r="S470" s="5">
        <f>IF(ISTEXT(L54),$F$5,IF(L54&gt;$F$5,$F$5,L54))</f>
        <v>0</v>
      </c>
      <c r="T470" s="94">
        <f>MEDIAN(S470:S472)</f>
        <v>0</v>
      </c>
      <c r="U470" s="95" t="e">
        <f>T470/$T$392</f>
        <v>#DIV/0!</v>
      </c>
      <c r="V470" s="95" t="e">
        <f>IF(U470&gt;1.5,"LT","RECENT")</f>
        <v>#DIV/0!</v>
      </c>
      <c r="W470" s="174"/>
      <c r="X470" s="174"/>
    </row>
    <row r="471" spans="16:24" ht="16.95" customHeight="1" x14ac:dyDescent="0.35">
      <c r="P471" s="46">
        <v>5</v>
      </c>
      <c r="Q471" s="65" t="s">
        <v>90</v>
      </c>
      <c r="R471" s="96"/>
      <c r="S471" s="5">
        <f t="shared" ref="S471:S477" si="58">IF(ISTEXT(L55),$F$5,IF(L55&gt;$F$5,$F$5,L55))</f>
        <v>0</v>
      </c>
      <c r="T471" s="93"/>
      <c r="U471" s="95"/>
      <c r="V471" s="95"/>
      <c r="W471" s="174"/>
      <c r="X471" s="174"/>
    </row>
    <row r="472" spans="16:24" ht="16.95" customHeight="1" x14ac:dyDescent="0.35">
      <c r="P472" s="46">
        <v>5</v>
      </c>
      <c r="Q472" s="65" t="s">
        <v>91</v>
      </c>
      <c r="R472" s="96"/>
      <c r="S472" s="5">
        <f t="shared" si="58"/>
        <v>0</v>
      </c>
      <c r="T472" s="93"/>
      <c r="U472" s="95"/>
      <c r="V472" s="95"/>
      <c r="W472" s="174"/>
      <c r="X472" s="174"/>
    </row>
    <row r="473" spans="16:24" ht="16.95" customHeight="1" x14ac:dyDescent="0.35">
      <c r="P473" s="46">
        <v>5</v>
      </c>
      <c r="Q473" s="65" t="s">
        <v>92</v>
      </c>
      <c r="R473" s="98">
        <f>'Confirm PMs'!C153</f>
        <v>0</v>
      </c>
      <c r="S473" s="5">
        <f t="shared" si="58"/>
        <v>0</v>
      </c>
      <c r="T473" s="91">
        <f>MEDIAN(S473:S475)</f>
        <v>0</v>
      </c>
      <c r="U473" s="92" t="e">
        <f>T473/$T$392</f>
        <v>#DIV/0!</v>
      </c>
      <c r="V473" s="92" t="e">
        <f>IF(U473&gt;1.5,"LT","RECENT")</f>
        <v>#DIV/0!</v>
      </c>
      <c r="W473" s="174"/>
      <c r="X473" s="174"/>
    </row>
    <row r="474" spans="16:24" ht="16.95" customHeight="1" x14ac:dyDescent="0.35">
      <c r="P474" s="46">
        <v>5</v>
      </c>
      <c r="Q474" s="65" t="s">
        <v>93</v>
      </c>
      <c r="R474" s="97"/>
      <c r="S474" s="5">
        <f t="shared" si="58"/>
        <v>0</v>
      </c>
      <c r="T474" s="81"/>
      <c r="U474" s="92"/>
      <c r="V474" s="92"/>
      <c r="W474" s="174"/>
      <c r="X474" s="174"/>
    </row>
    <row r="475" spans="16:24" ht="16.95" customHeight="1" x14ac:dyDescent="0.35">
      <c r="P475" s="46">
        <v>5</v>
      </c>
      <c r="Q475" s="65" t="s">
        <v>94</v>
      </c>
      <c r="R475" s="97"/>
      <c r="S475" s="5">
        <f t="shared" si="58"/>
        <v>0</v>
      </c>
      <c r="T475" s="81"/>
      <c r="U475" s="92"/>
      <c r="V475" s="92"/>
      <c r="W475" s="174"/>
      <c r="X475" s="174"/>
    </row>
    <row r="476" spans="16:24" ht="16.95" customHeight="1" x14ac:dyDescent="0.35">
      <c r="P476" s="46">
        <v>5</v>
      </c>
      <c r="Q476" s="65" t="s">
        <v>95</v>
      </c>
      <c r="R476" s="96">
        <f>'Confirm PMs'!C154</f>
        <v>0</v>
      </c>
      <c r="S476" s="5">
        <f t="shared" si="58"/>
        <v>0</v>
      </c>
      <c r="T476" s="94">
        <f>MEDIAN(S476:S478)</f>
        <v>0</v>
      </c>
      <c r="U476" s="95" t="e">
        <f>T476/$T$392</f>
        <v>#DIV/0!</v>
      </c>
      <c r="V476" s="95" t="e">
        <f>IF(U476&gt;1.5,"LT","RECENT")</f>
        <v>#DIV/0!</v>
      </c>
      <c r="W476" s="174"/>
      <c r="X476" s="174"/>
    </row>
    <row r="477" spans="16:24" ht="16.95" customHeight="1" x14ac:dyDescent="0.35">
      <c r="P477" s="46">
        <v>5</v>
      </c>
      <c r="Q477" s="65" t="s">
        <v>96</v>
      </c>
      <c r="R477" s="96"/>
      <c r="S477" s="5">
        <f t="shared" si="58"/>
        <v>0</v>
      </c>
      <c r="T477" s="93"/>
      <c r="U477" s="95"/>
      <c r="V477" s="95"/>
      <c r="W477" s="174"/>
      <c r="X477" s="174"/>
    </row>
    <row r="478" spans="16:24" ht="16.95" customHeight="1" x14ac:dyDescent="0.35">
      <c r="P478" s="46">
        <v>5</v>
      </c>
      <c r="Q478" s="65" t="s">
        <v>97</v>
      </c>
      <c r="R478" s="96"/>
      <c r="S478" s="5">
        <f>IF(ISTEXT(M54),$F$5,IF(M54&gt;$F$5,$F$5,M54))</f>
        <v>0</v>
      </c>
      <c r="T478" s="93"/>
      <c r="U478" s="95"/>
      <c r="V478" s="95"/>
      <c r="W478" s="174"/>
      <c r="X478" s="174"/>
    </row>
    <row r="479" spans="16:24" ht="16.95" customHeight="1" x14ac:dyDescent="0.35">
      <c r="P479" s="46">
        <v>5</v>
      </c>
      <c r="Q479" s="65" t="s">
        <v>98</v>
      </c>
      <c r="R479" s="98">
        <f>'Confirm PMs'!C155</f>
        <v>0</v>
      </c>
      <c r="S479" s="5">
        <f t="shared" ref="S479:S485" si="59">IF(ISTEXT(M55),$F$5,IF(M55&gt;$F$5,$F$5,M55))</f>
        <v>0</v>
      </c>
      <c r="T479" s="91">
        <f>MEDIAN(S479:S481)</f>
        <v>0</v>
      </c>
      <c r="U479" s="92" t="e">
        <f>T479/$T$392</f>
        <v>#DIV/0!</v>
      </c>
      <c r="V479" s="92" t="e">
        <f>IF(U479&gt;1.5,"LT","RECENT")</f>
        <v>#DIV/0!</v>
      </c>
      <c r="W479" s="174"/>
      <c r="X479" s="174"/>
    </row>
    <row r="480" spans="16:24" ht="16.95" customHeight="1" x14ac:dyDescent="0.35">
      <c r="P480" s="46">
        <v>5</v>
      </c>
      <c r="Q480" s="65" t="s">
        <v>99</v>
      </c>
      <c r="R480" s="97"/>
      <c r="S480" s="5">
        <f t="shared" si="59"/>
        <v>0</v>
      </c>
      <c r="T480" s="81"/>
      <c r="U480" s="92"/>
      <c r="V480" s="92"/>
      <c r="W480" s="174"/>
      <c r="X480" s="174"/>
    </row>
    <row r="481" spans="16:24" ht="16.95" customHeight="1" x14ac:dyDescent="0.35">
      <c r="P481" s="46">
        <v>5</v>
      </c>
      <c r="Q481" s="65" t="s">
        <v>100</v>
      </c>
      <c r="R481" s="97"/>
      <c r="S481" s="5">
        <f t="shared" si="59"/>
        <v>0</v>
      </c>
      <c r="T481" s="81"/>
      <c r="U481" s="92"/>
      <c r="V481" s="92"/>
      <c r="W481" s="174"/>
      <c r="X481" s="174"/>
    </row>
    <row r="482" spans="16:24" ht="16.95" customHeight="1" x14ac:dyDescent="0.35">
      <c r="P482" s="46">
        <v>5</v>
      </c>
      <c r="Q482" s="65" t="s">
        <v>101</v>
      </c>
      <c r="R482" s="96">
        <f>'Confirm PMs'!C156</f>
        <v>0</v>
      </c>
      <c r="S482" s="5">
        <f t="shared" si="59"/>
        <v>0</v>
      </c>
      <c r="T482" s="94">
        <f>MEDIAN(S482:S484)</f>
        <v>0</v>
      </c>
      <c r="U482" s="95" t="e">
        <f>T482/$T$392</f>
        <v>#DIV/0!</v>
      </c>
      <c r="V482" s="95" t="e">
        <f>IF(U482&gt;1.5,"LT","RECENT")</f>
        <v>#DIV/0!</v>
      </c>
      <c r="W482" s="174"/>
      <c r="X482" s="174"/>
    </row>
    <row r="483" spans="16:24" ht="16.95" customHeight="1" x14ac:dyDescent="0.35">
      <c r="P483" s="46">
        <v>5</v>
      </c>
      <c r="Q483" s="65" t="s">
        <v>102</v>
      </c>
      <c r="R483" s="96"/>
      <c r="S483" s="5">
        <f t="shared" si="59"/>
        <v>0</v>
      </c>
      <c r="T483" s="93"/>
      <c r="U483" s="95"/>
      <c r="V483" s="95"/>
      <c r="W483" s="174"/>
      <c r="X483" s="174"/>
    </row>
    <row r="484" spans="16:24" ht="16.95" customHeight="1" x14ac:dyDescent="0.35">
      <c r="P484" s="46">
        <v>5</v>
      </c>
      <c r="Q484" s="65" t="s">
        <v>103</v>
      </c>
      <c r="R484" s="96"/>
      <c r="S484" s="5">
        <f t="shared" si="59"/>
        <v>0</v>
      </c>
      <c r="T484" s="93"/>
      <c r="U484" s="95"/>
      <c r="V484" s="95"/>
      <c r="W484" s="174"/>
      <c r="X484" s="174"/>
    </row>
    <row r="485" spans="16:24" ht="16.95" customHeight="1" x14ac:dyDescent="0.35">
      <c r="P485" s="46">
        <v>5</v>
      </c>
      <c r="Q485" s="65" t="s">
        <v>104</v>
      </c>
      <c r="R485" s="79" t="s">
        <v>148</v>
      </c>
      <c r="S485" s="5">
        <f t="shared" si="59"/>
        <v>0</v>
      </c>
      <c r="T485" s="79"/>
      <c r="U485" s="92"/>
      <c r="V485" s="80"/>
      <c r="W485" s="174"/>
      <c r="X485" s="174"/>
    </row>
    <row r="486" spans="16:24" ht="16.95" customHeight="1" x14ac:dyDescent="0.4">
      <c r="P486" s="46">
        <v>6</v>
      </c>
      <c r="Q486" s="65" t="s">
        <v>9</v>
      </c>
      <c r="R486" s="54" t="s">
        <v>212</v>
      </c>
      <c r="S486" s="5">
        <f>IF(ISTEXT(B65),$F$5,IF(B65&gt;$F$5,$F$5,B65))</f>
        <v>0</v>
      </c>
      <c r="T486" s="56">
        <f>MEDIAN(S486:S487)</f>
        <v>0</v>
      </c>
      <c r="U486" s="56" t="e">
        <f>T486/$T$488</f>
        <v>#DIV/0!</v>
      </c>
      <c r="V486" s="53" t="str">
        <f>IF(T486&gt;0,IF(T486&lt;$AA$7, "INVALID OD", IF(T486&gt;$AA$8,"INVALID OD", "VALID OD")),"")</f>
        <v/>
      </c>
      <c r="W486" s="174"/>
      <c r="X486" s="174"/>
    </row>
    <row r="487" spans="16:24" ht="16.95" customHeight="1" x14ac:dyDescent="0.4">
      <c r="P487" s="46">
        <v>6</v>
      </c>
      <c r="Q487" s="65" t="s">
        <v>10</v>
      </c>
      <c r="R487" s="54" t="s">
        <v>213</v>
      </c>
      <c r="S487" s="5">
        <f t="shared" ref="S487:S493" si="60">IF(ISTEXT(B66),$F$5,IF(B66&gt;$F$5,$F$5,B66))</f>
        <v>0</v>
      </c>
      <c r="T487" s="57"/>
      <c r="U487" s="57"/>
      <c r="V487" s="53" t="str">
        <f>IF(T486&gt;0,IF(U486&lt;$AA$9, "INVALID ODn", IF(U486&gt;$AA$10,"INVALID ODn", "VALID ODn")),"")</f>
        <v/>
      </c>
      <c r="W487" s="174"/>
      <c r="X487" s="174"/>
    </row>
    <row r="488" spans="16:24" ht="16.95" customHeight="1" x14ac:dyDescent="0.4">
      <c r="P488" s="46">
        <v>6</v>
      </c>
      <c r="Q488" s="65" t="s">
        <v>11</v>
      </c>
      <c r="R488" s="74" t="s">
        <v>214</v>
      </c>
      <c r="S488" s="5">
        <f t="shared" si="60"/>
        <v>0</v>
      </c>
      <c r="T488" s="59">
        <f>MEDIAN(S488:S490)</f>
        <v>0</v>
      </c>
      <c r="U488" s="59" t="e">
        <f>T488/$T$488</f>
        <v>#DIV/0!</v>
      </c>
      <c r="V488" s="53" t="str">
        <f>IF(T488&gt;0, IF(T488&lt;$AB$7, "INVALID OD", IF(T488&gt;$AB$8,"INVALID OD", "VALID OD")), "")</f>
        <v/>
      </c>
      <c r="W488" s="174"/>
      <c r="X488" s="174"/>
    </row>
    <row r="489" spans="16:24" ht="16.95" customHeight="1" x14ac:dyDescent="0.4">
      <c r="P489" s="46">
        <v>6</v>
      </c>
      <c r="Q489" s="65" t="s">
        <v>12</v>
      </c>
      <c r="R489" s="74" t="s">
        <v>215</v>
      </c>
      <c r="S489" s="5">
        <f t="shared" si="60"/>
        <v>0</v>
      </c>
      <c r="T489" s="60"/>
      <c r="U489" s="61"/>
      <c r="V489" s="53" t="str">
        <f>IF(T488&gt;0,IF(U488&lt;1, "INVALID ODn", IF(U488&gt;1,"INVALID ODn", "VALID ODn")),"")</f>
        <v/>
      </c>
      <c r="W489" s="174"/>
      <c r="X489" s="174"/>
    </row>
    <row r="490" spans="16:24" ht="16.95" customHeight="1" x14ac:dyDescent="0.4">
      <c r="P490" s="46">
        <v>6</v>
      </c>
      <c r="Q490" s="65" t="s">
        <v>13</v>
      </c>
      <c r="R490" s="74" t="s">
        <v>216</v>
      </c>
      <c r="S490" s="5">
        <f t="shared" si="60"/>
        <v>0</v>
      </c>
      <c r="T490" s="60"/>
      <c r="U490" s="61"/>
      <c r="V490" s="53"/>
      <c r="W490" s="174"/>
      <c r="X490" s="174"/>
    </row>
    <row r="491" spans="16:24" ht="16.95" customHeight="1" x14ac:dyDescent="0.4">
      <c r="P491" s="46">
        <v>6</v>
      </c>
      <c r="Q491" s="65" t="s">
        <v>14</v>
      </c>
      <c r="R491" s="75" t="s">
        <v>217</v>
      </c>
      <c r="S491" s="5">
        <f t="shared" si="60"/>
        <v>0</v>
      </c>
      <c r="T491" s="62">
        <f>MEDIAN(S491:S493)</f>
        <v>0</v>
      </c>
      <c r="U491" s="62" t="e">
        <f>T491/$T$488</f>
        <v>#DIV/0!</v>
      </c>
      <c r="V491" s="53" t="str">
        <f>IF(T491&gt;0, IF(T491&lt;$AC$7, "INVALID OD", IF(T491&gt;$AC$8,"INVALID OD", "VALID OD")), "")</f>
        <v/>
      </c>
      <c r="W491" s="174"/>
      <c r="X491" s="174"/>
    </row>
    <row r="492" spans="16:24" ht="16.95" customHeight="1" x14ac:dyDescent="0.4">
      <c r="P492" s="46">
        <v>6</v>
      </c>
      <c r="Q492" s="65" t="s">
        <v>15</v>
      </c>
      <c r="R492" s="75" t="s">
        <v>218</v>
      </c>
      <c r="S492" s="5">
        <f t="shared" si="60"/>
        <v>0</v>
      </c>
      <c r="T492" s="60"/>
      <c r="U492" s="61"/>
      <c r="V492" s="53" t="str">
        <f>IF(T491&gt;0,IF(U491&lt;$AC$9, "INVALID ODn", IF(U491&gt;$AC$10,"INVALID ODn", "VALID ODn")),"")</f>
        <v/>
      </c>
      <c r="W492" s="174"/>
      <c r="X492" s="174"/>
    </row>
    <row r="493" spans="16:24" ht="16.95" customHeight="1" x14ac:dyDescent="0.4">
      <c r="P493" s="46">
        <v>6</v>
      </c>
      <c r="Q493" s="65" t="s">
        <v>16</v>
      </c>
      <c r="R493" s="75" t="s">
        <v>219</v>
      </c>
      <c r="S493" s="5">
        <f t="shared" si="60"/>
        <v>0</v>
      </c>
      <c r="T493" s="60"/>
      <c r="U493" s="61"/>
      <c r="V493" s="147"/>
      <c r="W493" s="174"/>
      <c r="X493" s="174"/>
    </row>
    <row r="494" spans="16:24" ht="16.95" customHeight="1" x14ac:dyDescent="0.4">
      <c r="P494" s="46">
        <v>6</v>
      </c>
      <c r="Q494" s="65" t="s">
        <v>17</v>
      </c>
      <c r="R494" s="76" t="s">
        <v>220</v>
      </c>
      <c r="S494" s="5">
        <f>IF(ISTEXT(C65),$F$5,IF(C65&gt;$F$5,$F$5,C65))</f>
        <v>0</v>
      </c>
      <c r="T494" s="64">
        <f>MEDIAN(S494:S496)</f>
        <v>0</v>
      </c>
      <c r="U494" s="64" t="e">
        <f>T494/$T$488</f>
        <v>#DIV/0!</v>
      </c>
      <c r="V494" s="53" t="str">
        <f>IF(T494&gt;0, IF(T494&lt;$AD$7, "INVALID OD", IF(T494&gt;$AD$8,"INVALID OD", "VALID OD")), "")</f>
        <v/>
      </c>
      <c r="W494" s="174"/>
      <c r="X494" s="174"/>
    </row>
    <row r="495" spans="16:24" ht="16.95" customHeight="1" x14ac:dyDescent="0.4">
      <c r="P495" s="46">
        <v>6</v>
      </c>
      <c r="Q495" s="65" t="s">
        <v>18</v>
      </c>
      <c r="R495" s="76" t="s">
        <v>221</v>
      </c>
      <c r="S495" s="5">
        <f t="shared" ref="S495:S501" si="61">IF(ISTEXT(C66),$F$5,IF(C66&gt;$F$5,$F$5,C66))</f>
        <v>0</v>
      </c>
      <c r="T495" s="60"/>
      <c r="U495" s="61"/>
      <c r="V495" s="53" t="str">
        <f>IF(T494&gt;0,IF(U494&lt;$AD$9, "INVALID ODn", IF(U494&gt;$AD$10,"INVALID ODn", "VALID ODn")),"")</f>
        <v/>
      </c>
      <c r="W495" s="174"/>
      <c r="X495" s="174"/>
    </row>
    <row r="496" spans="16:24" ht="16.95" customHeight="1" x14ac:dyDescent="0.4">
      <c r="P496" s="46">
        <v>6</v>
      </c>
      <c r="Q496" s="65" t="s">
        <v>19</v>
      </c>
      <c r="R496" s="76" t="s">
        <v>222</v>
      </c>
      <c r="S496" s="5">
        <f t="shared" si="61"/>
        <v>0</v>
      </c>
      <c r="T496" s="60"/>
      <c r="U496" s="61"/>
      <c r="V496" s="53"/>
      <c r="W496" s="174"/>
      <c r="X496" s="174"/>
    </row>
    <row r="497" spans="16:24" ht="16.95" customHeight="1" x14ac:dyDescent="0.35">
      <c r="P497" s="46">
        <v>6</v>
      </c>
      <c r="Q497" s="65" t="s">
        <v>20</v>
      </c>
      <c r="R497" s="98">
        <f>'Confirm PMs'!C157</f>
        <v>0</v>
      </c>
      <c r="S497" s="5">
        <f t="shared" si="61"/>
        <v>0</v>
      </c>
      <c r="T497" s="91">
        <f>MEDIAN(S497:S499)</f>
        <v>0</v>
      </c>
      <c r="U497" s="92" t="e">
        <f>T497/$T$488</f>
        <v>#DIV/0!</v>
      </c>
      <c r="V497" s="92" t="e">
        <f>IF(U497&gt;1.5,"LT","RECENT")</f>
        <v>#DIV/0!</v>
      </c>
      <c r="W497" s="174"/>
      <c r="X497" s="174"/>
    </row>
    <row r="498" spans="16:24" ht="16.95" customHeight="1" x14ac:dyDescent="0.35">
      <c r="P498" s="46">
        <v>6</v>
      </c>
      <c r="Q498" s="65" t="s">
        <v>21</v>
      </c>
      <c r="R498" s="97"/>
      <c r="S498" s="5">
        <f t="shared" si="61"/>
        <v>0</v>
      </c>
      <c r="T498" s="81"/>
      <c r="U498" s="92"/>
      <c r="V498" s="92"/>
      <c r="W498" s="174"/>
      <c r="X498" s="174"/>
    </row>
    <row r="499" spans="16:24" ht="16.95" customHeight="1" x14ac:dyDescent="0.35">
      <c r="P499" s="46">
        <v>6</v>
      </c>
      <c r="Q499" s="65" t="s">
        <v>22</v>
      </c>
      <c r="R499" s="97"/>
      <c r="S499" s="5">
        <f t="shared" si="61"/>
        <v>0</v>
      </c>
      <c r="T499" s="81"/>
      <c r="U499" s="92"/>
      <c r="V499" s="92"/>
      <c r="W499" s="174"/>
      <c r="X499" s="174"/>
    </row>
    <row r="500" spans="16:24" ht="16.95" customHeight="1" x14ac:dyDescent="0.35">
      <c r="P500" s="46">
        <v>6</v>
      </c>
      <c r="Q500" s="65" t="s">
        <v>23</v>
      </c>
      <c r="R500" s="96">
        <f>'Confirm PMs'!C158</f>
        <v>0</v>
      </c>
      <c r="S500" s="5">
        <f t="shared" si="61"/>
        <v>0</v>
      </c>
      <c r="T500" s="94">
        <f>MEDIAN(S500:S502)</f>
        <v>0</v>
      </c>
      <c r="U500" s="95" t="e">
        <f>T500/$T$488</f>
        <v>#DIV/0!</v>
      </c>
      <c r="V500" s="95" t="e">
        <f>IF(U500&gt;1.5,"LT","RECENT")</f>
        <v>#DIV/0!</v>
      </c>
      <c r="W500" s="174"/>
      <c r="X500" s="174"/>
    </row>
    <row r="501" spans="16:24" ht="16.95" customHeight="1" x14ac:dyDescent="0.35">
      <c r="P501" s="46">
        <v>6</v>
      </c>
      <c r="Q501" s="65" t="s">
        <v>24</v>
      </c>
      <c r="R501" s="96"/>
      <c r="S501" s="5">
        <f t="shared" si="61"/>
        <v>0</v>
      </c>
      <c r="T501" s="93"/>
      <c r="U501" s="95"/>
      <c r="V501" s="95"/>
      <c r="W501" s="174"/>
      <c r="X501" s="174"/>
    </row>
    <row r="502" spans="16:24" ht="16.95" customHeight="1" x14ac:dyDescent="0.35">
      <c r="P502" s="46">
        <v>6</v>
      </c>
      <c r="Q502" s="65" t="s">
        <v>25</v>
      </c>
      <c r="R502" s="96"/>
      <c r="S502" s="5">
        <f>IF(ISTEXT(D65),$F$5,IF(D65&gt;$F$5,$F$5,D65))</f>
        <v>0</v>
      </c>
      <c r="T502" s="93"/>
      <c r="U502" s="95"/>
      <c r="V502" s="95"/>
      <c r="W502" s="174"/>
      <c r="X502" s="174"/>
    </row>
    <row r="503" spans="16:24" ht="16.95" customHeight="1" x14ac:dyDescent="0.35">
      <c r="P503" s="46">
        <v>6</v>
      </c>
      <c r="Q503" s="65" t="s">
        <v>26</v>
      </c>
      <c r="R503" s="98">
        <f>'Confirm PMs'!C159</f>
        <v>0</v>
      </c>
      <c r="S503" s="5">
        <f t="shared" ref="S503:S509" si="62">IF(ISTEXT(D66),$F$5,IF(D66&gt;$F$5,$F$5,D66))</f>
        <v>0</v>
      </c>
      <c r="T503" s="91">
        <f>MEDIAN(S503:S505)</f>
        <v>0</v>
      </c>
      <c r="U503" s="92" t="e">
        <f>T503/$T$488</f>
        <v>#DIV/0!</v>
      </c>
      <c r="V503" s="92" t="e">
        <f>IF(U503&gt;1.5,"LT","RECENT")</f>
        <v>#DIV/0!</v>
      </c>
      <c r="W503" s="174"/>
      <c r="X503" s="174"/>
    </row>
    <row r="504" spans="16:24" ht="16.95" customHeight="1" x14ac:dyDescent="0.35">
      <c r="P504" s="46">
        <v>6</v>
      </c>
      <c r="Q504" s="65" t="s">
        <v>27</v>
      </c>
      <c r="R504" s="97"/>
      <c r="S504" s="5">
        <f t="shared" si="62"/>
        <v>0</v>
      </c>
      <c r="T504" s="81"/>
      <c r="U504" s="92"/>
      <c r="V504" s="92"/>
      <c r="W504" s="174"/>
      <c r="X504" s="174"/>
    </row>
    <row r="505" spans="16:24" ht="16.95" customHeight="1" x14ac:dyDescent="0.35">
      <c r="P505" s="46">
        <v>6</v>
      </c>
      <c r="Q505" s="65" t="s">
        <v>28</v>
      </c>
      <c r="R505" s="97"/>
      <c r="S505" s="5">
        <f t="shared" si="62"/>
        <v>0</v>
      </c>
      <c r="T505" s="81"/>
      <c r="U505" s="92"/>
      <c r="V505" s="92"/>
      <c r="W505" s="174"/>
      <c r="X505" s="174"/>
    </row>
    <row r="506" spans="16:24" ht="16.95" customHeight="1" x14ac:dyDescent="0.35">
      <c r="P506" s="46">
        <v>6</v>
      </c>
      <c r="Q506" s="65" t="s">
        <v>29</v>
      </c>
      <c r="R506" s="96">
        <f>'Confirm PMs'!C160</f>
        <v>0</v>
      </c>
      <c r="S506" s="5">
        <f t="shared" si="62"/>
        <v>0</v>
      </c>
      <c r="T506" s="94">
        <f>MEDIAN(S506:S508)</f>
        <v>0</v>
      </c>
      <c r="U506" s="95" t="e">
        <f>T506/$T$488</f>
        <v>#DIV/0!</v>
      </c>
      <c r="V506" s="95" t="e">
        <f>IF(U506&gt;1.5,"LT","RECENT")</f>
        <v>#DIV/0!</v>
      </c>
      <c r="W506" s="174"/>
      <c r="X506" s="174"/>
    </row>
    <row r="507" spans="16:24" ht="16.95" customHeight="1" x14ac:dyDescent="0.35">
      <c r="P507" s="46">
        <v>6</v>
      </c>
      <c r="Q507" s="65" t="s">
        <v>30</v>
      </c>
      <c r="R507" s="96"/>
      <c r="S507" s="5">
        <f t="shared" si="62"/>
        <v>0</v>
      </c>
      <c r="T507" s="93"/>
      <c r="U507" s="95"/>
      <c r="V507" s="95"/>
      <c r="W507" s="174"/>
      <c r="X507" s="174"/>
    </row>
    <row r="508" spans="16:24" ht="16.95" customHeight="1" x14ac:dyDescent="0.35">
      <c r="P508" s="46">
        <v>6</v>
      </c>
      <c r="Q508" s="65" t="s">
        <v>31</v>
      </c>
      <c r="R508" s="96"/>
      <c r="S508" s="5">
        <f t="shared" si="62"/>
        <v>0</v>
      </c>
      <c r="T508" s="93"/>
      <c r="U508" s="95"/>
      <c r="V508" s="95"/>
      <c r="W508" s="174"/>
      <c r="X508" s="174"/>
    </row>
    <row r="509" spans="16:24" ht="16.95" customHeight="1" x14ac:dyDescent="0.35">
      <c r="P509" s="46">
        <v>6</v>
      </c>
      <c r="Q509" s="65" t="s">
        <v>32</v>
      </c>
      <c r="R509" s="98">
        <f>'Confirm PMs'!C161</f>
        <v>0</v>
      </c>
      <c r="S509" s="5">
        <f t="shared" si="62"/>
        <v>0</v>
      </c>
      <c r="T509" s="91">
        <f>MEDIAN(S509:S511)</f>
        <v>0</v>
      </c>
      <c r="U509" s="92" t="e">
        <f>T509/$T$488</f>
        <v>#DIV/0!</v>
      </c>
      <c r="V509" s="92" t="e">
        <f>IF(U509&gt;1.5,"LT","RECENT")</f>
        <v>#DIV/0!</v>
      </c>
      <c r="W509" s="174"/>
      <c r="X509" s="174"/>
    </row>
    <row r="510" spans="16:24" ht="16.95" customHeight="1" x14ac:dyDescent="0.35">
      <c r="P510" s="46">
        <v>6</v>
      </c>
      <c r="Q510" s="65" t="s">
        <v>33</v>
      </c>
      <c r="R510" s="97"/>
      <c r="S510" s="5">
        <f>IF(ISTEXT(E65),$F$5,IF(E65&gt;$F$5,$F$5,E65))</f>
        <v>0</v>
      </c>
      <c r="T510" s="81"/>
      <c r="U510" s="92"/>
      <c r="V510" s="92"/>
      <c r="W510" s="174"/>
      <c r="X510" s="174"/>
    </row>
    <row r="511" spans="16:24" ht="16.95" customHeight="1" x14ac:dyDescent="0.35">
      <c r="P511" s="46">
        <v>6</v>
      </c>
      <c r="Q511" s="65" t="s">
        <v>34</v>
      </c>
      <c r="R511" s="97"/>
      <c r="S511" s="5">
        <f t="shared" ref="S511:S517" si="63">IF(ISTEXT(E66),$F$5,IF(E66&gt;$F$5,$F$5,E66))</f>
        <v>0</v>
      </c>
      <c r="T511" s="81"/>
      <c r="U511" s="92"/>
      <c r="V511" s="92"/>
      <c r="W511" s="174"/>
      <c r="X511" s="174"/>
    </row>
    <row r="512" spans="16:24" ht="16.95" customHeight="1" x14ac:dyDescent="0.35">
      <c r="P512" s="46">
        <v>6</v>
      </c>
      <c r="Q512" s="65" t="s">
        <v>35</v>
      </c>
      <c r="R512" s="96">
        <f>'Confirm PMs'!C162</f>
        <v>0</v>
      </c>
      <c r="S512" s="5">
        <f t="shared" si="63"/>
        <v>0</v>
      </c>
      <c r="T512" s="94">
        <f>MEDIAN(S512:S514)</f>
        <v>0</v>
      </c>
      <c r="U512" s="95" t="e">
        <f>T512/$T$488</f>
        <v>#DIV/0!</v>
      </c>
      <c r="V512" s="95" t="e">
        <f>IF(U512&gt;1.5,"LT","RECENT")</f>
        <v>#DIV/0!</v>
      </c>
      <c r="W512" s="174"/>
      <c r="X512" s="174"/>
    </row>
    <row r="513" spans="16:24" ht="16.95" customHeight="1" x14ac:dyDescent="0.35">
      <c r="P513" s="46">
        <v>6</v>
      </c>
      <c r="Q513" s="65" t="s">
        <v>36</v>
      </c>
      <c r="R513" s="96"/>
      <c r="S513" s="5">
        <f t="shared" si="63"/>
        <v>0</v>
      </c>
      <c r="T513" s="93"/>
      <c r="U513" s="95"/>
      <c r="V513" s="95"/>
      <c r="W513" s="174"/>
      <c r="X513" s="174"/>
    </row>
    <row r="514" spans="16:24" ht="16.95" customHeight="1" x14ac:dyDescent="0.35">
      <c r="P514" s="46">
        <v>6</v>
      </c>
      <c r="Q514" s="65" t="s">
        <v>37</v>
      </c>
      <c r="R514" s="96"/>
      <c r="S514" s="5">
        <f t="shared" si="63"/>
        <v>0</v>
      </c>
      <c r="T514" s="93"/>
      <c r="U514" s="95"/>
      <c r="V514" s="95"/>
      <c r="W514" s="174"/>
      <c r="X514" s="174"/>
    </row>
    <row r="515" spans="16:24" ht="16.95" customHeight="1" x14ac:dyDescent="0.35">
      <c r="P515" s="46">
        <v>6</v>
      </c>
      <c r="Q515" s="65" t="s">
        <v>38</v>
      </c>
      <c r="R515" s="98">
        <f>'Confirm PMs'!C163</f>
        <v>0</v>
      </c>
      <c r="S515" s="5">
        <f t="shared" si="63"/>
        <v>0</v>
      </c>
      <c r="T515" s="91">
        <f>MEDIAN(S515:S517)</f>
        <v>0</v>
      </c>
      <c r="U515" s="92" t="e">
        <f>T515/$T$488</f>
        <v>#DIV/0!</v>
      </c>
      <c r="V515" s="92" t="e">
        <f>IF(U515&gt;1.5,"LT","RECENT")</f>
        <v>#DIV/0!</v>
      </c>
      <c r="W515" s="174"/>
      <c r="X515" s="174"/>
    </row>
    <row r="516" spans="16:24" ht="16.95" customHeight="1" x14ac:dyDescent="0.35">
      <c r="P516" s="46">
        <v>6</v>
      </c>
      <c r="Q516" s="65" t="s">
        <v>39</v>
      </c>
      <c r="R516" s="97"/>
      <c r="S516" s="5">
        <f t="shared" si="63"/>
        <v>0</v>
      </c>
      <c r="T516" s="81"/>
      <c r="U516" s="92"/>
      <c r="V516" s="92"/>
      <c r="W516" s="174"/>
      <c r="X516" s="174"/>
    </row>
    <row r="517" spans="16:24" ht="16.95" customHeight="1" x14ac:dyDescent="0.35">
      <c r="P517" s="46">
        <v>6</v>
      </c>
      <c r="Q517" s="65" t="s">
        <v>40</v>
      </c>
      <c r="R517" s="97"/>
      <c r="S517" s="5">
        <f t="shared" si="63"/>
        <v>0</v>
      </c>
      <c r="T517" s="81"/>
      <c r="U517" s="92"/>
      <c r="V517" s="92"/>
      <c r="W517" s="174"/>
      <c r="X517" s="174"/>
    </row>
    <row r="518" spans="16:24" ht="16.95" customHeight="1" x14ac:dyDescent="0.35">
      <c r="P518" s="46">
        <v>6</v>
      </c>
      <c r="Q518" s="65" t="s">
        <v>41</v>
      </c>
      <c r="R518" s="96">
        <f>'Confirm PMs'!C164</f>
        <v>0</v>
      </c>
      <c r="S518" s="5">
        <f>IF(ISTEXT(F65),$F$5,IF(F65&gt;$F$5,$F$5,F65))</f>
        <v>0</v>
      </c>
      <c r="T518" s="94">
        <f>MEDIAN(S518:S520)</f>
        <v>0</v>
      </c>
      <c r="U518" s="95" t="e">
        <f>T518/$T$488</f>
        <v>#DIV/0!</v>
      </c>
      <c r="V518" s="95" t="e">
        <f>IF(U518&gt;1.5,"LT","RECENT")</f>
        <v>#DIV/0!</v>
      </c>
      <c r="W518" s="174"/>
      <c r="X518" s="174"/>
    </row>
    <row r="519" spans="16:24" ht="16.95" customHeight="1" x14ac:dyDescent="0.35">
      <c r="P519" s="46">
        <v>6</v>
      </c>
      <c r="Q519" s="65" t="s">
        <v>42</v>
      </c>
      <c r="R519" s="96"/>
      <c r="S519" s="5">
        <f t="shared" ref="S519:S525" si="64">IF(ISTEXT(F66),$F$5,IF(F66&gt;$F$5,$F$5,F66))</f>
        <v>0</v>
      </c>
      <c r="T519" s="93"/>
      <c r="U519" s="95"/>
      <c r="V519" s="95"/>
      <c r="W519" s="174"/>
      <c r="X519" s="174"/>
    </row>
    <row r="520" spans="16:24" ht="16.95" customHeight="1" x14ac:dyDescent="0.35">
      <c r="P520" s="46">
        <v>6</v>
      </c>
      <c r="Q520" s="65" t="s">
        <v>43</v>
      </c>
      <c r="R520" s="96"/>
      <c r="S520" s="5">
        <f t="shared" si="64"/>
        <v>0</v>
      </c>
      <c r="T520" s="93"/>
      <c r="U520" s="95"/>
      <c r="V520" s="95"/>
      <c r="W520" s="174"/>
      <c r="X520" s="174"/>
    </row>
    <row r="521" spans="16:24" ht="16.95" customHeight="1" x14ac:dyDescent="0.35">
      <c r="P521" s="46">
        <v>6</v>
      </c>
      <c r="Q521" s="65" t="s">
        <v>44</v>
      </c>
      <c r="R521" s="98">
        <f>'Confirm PMs'!C165</f>
        <v>0</v>
      </c>
      <c r="S521" s="5">
        <f t="shared" si="64"/>
        <v>0</v>
      </c>
      <c r="T521" s="91">
        <f>MEDIAN(S521:S523)</f>
        <v>0</v>
      </c>
      <c r="U521" s="92" t="e">
        <f>T521/$T$488</f>
        <v>#DIV/0!</v>
      </c>
      <c r="V521" s="92" t="e">
        <f>IF(U521&gt;1.5,"LT","RECENT")</f>
        <v>#DIV/0!</v>
      </c>
      <c r="W521" s="174"/>
      <c r="X521" s="174"/>
    </row>
    <row r="522" spans="16:24" ht="16.95" customHeight="1" x14ac:dyDescent="0.35">
      <c r="P522" s="46">
        <v>6</v>
      </c>
      <c r="Q522" s="65" t="s">
        <v>45</v>
      </c>
      <c r="R522" s="97"/>
      <c r="S522" s="5">
        <f t="shared" si="64"/>
        <v>0</v>
      </c>
      <c r="T522" s="81"/>
      <c r="U522" s="92"/>
      <c r="V522" s="92"/>
      <c r="W522" s="174"/>
      <c r="X522" s="174"/>
    </row>
    <row r="523" spans="16:24" ht="16.95" customHeight="1" x14ac:dyDescent="0.35">
      <c r="P523" s="46">
        <v>6</v>
      </c>
      <c r="Q523" s="65" t="s">
        <v>46</v>
      </c>
      <c r="R523" s="97"/>
      <c r="S523" s="5">
        <f t="shared" si="64"/>
        <v>0</v>
      </c>
      <c r="T523" s="81"/>
      <c r="U523" s="92"/>
      <c r="V523" s="92"/>
      <c r="W523" s="174"/>
      <c r="X523" s="174"/>
    </row>
    <row r="524" spans="16:24" ht="16.95" customHeight="1" x14ac:dyDescent="0.35">
      <c r="P524" s="46">
        <v>6</v>
      </c>
      <c r="Q524" s="65" t="s">
        <v>47</v>
      </c>
      <c r="R524" s="96">
        <f>'Confirm PMs'!C166</f>
        <v>0</v>
      </c>
      <c r="S524" s="5">
        <f t="shared" si="64"/>
        <v>0</v>
      </c>
      <c r="T524" s="94">
        <f>MEDIAN(S524:S526)</f>
        <v>0</v>
      </c>
      <c r="U524" s="95" t="e">
        <f>T524/$T$488</f>
        <v>#DIV/0!</v>
      </c>
      <c r="V524" s="95" t="e">
        <f>IF(U524&gt;1.5,"LT","RECENT")</f>
        <v>#DIV/0!</v>
      </c>
      <c r="W524" s="174"/>
      <c r="X524" s="174"/>
    </row>
    <row r="525" spans="16:24" ht="16.95" customHeight="1" x14ac:dyDescent="0.35">
      <c r="P525" s="46">
        <v>6</v>
      </c>
      <c r="Q525" s="65" t="s">
        <v>48</v>
      </c>
      <c r="R525" s="96"/>
      <c r="S525" s="5">
        <f t="shared" si="64"/>
        <v>0</v>
      </c>
      <c r="T525" s="93"/>
      <c r="U525" s="95"/>
      <c r="V525" s="95"/>
      <c r="W525" s="174"/>
      <c r="X525" s="174"/>
    </row>
    <row r="526" spans="16:24" ht="16.95" customHeight="1" x14ac:dyDescent="0.35">
      <c r="P526" s="46">
        <v>6</v>
      </c>
      <c r="Q526" s="65" t="s">
        <v>49</v>
      </c>
      <c r="R526" s="96"/>
      <c r="S526" s="5">
        <f>IF(ISTEXT(G65),$F$5,IF(G65&gt;$F$5,$F$5,G65))</f>
        <v>0</v>
      </c>
      <c r="T526" s="93"/>
      <c r="U526" s="95"/>
      <c r="V526" s="95"/>
      <c r="W526" s="174"/>
      <c r="X526" s="174"/>
    </row>
    <row r="527" spans="16:24" ht="16.95" customHeight="1" x14ac:dyDescent="0.35">
      <c r="P527" s="46">
        <v>6</v>
      </c>
      <c r="Q527" s="65" t="s">
        <v>50</v>
      </c>
      <c r="R527" s="98">
        <f>'Confirm PMs'!C167</f>
        <v>0</v>
      </c>
      <c r="S527" s="5">
        <f t="shared" ref="S527:S533" si="65">IF(ISTEXT(G66),$F$5,IF(G66&gt;$F$5,$F$5,G66))</f>
        <v>0</v>
      </c>
      <c r="T527" s="91">
        <f>MEDIAN(S527:S529)</f>
        <v>0</v>
      </c>
      <c r="U527" s="92" t="e">
        <f>T527/$T$488</f>
        <v>#DIV/0!</v>
      </c>
      <c r="V527" s="92" t="e">
        <f>IF(U527&gt;1.5,"LT","RECENT")</f>
        <v>#DIV/0!</v>
      </c>
      <c r="W527" s="174"/>
      <c r="X527" s="174"/>
    </row>
    <row r="528" spans="16:24" ht="16.95" customHeight="1" x14ac:dyDescent="0.35">
      <c r="P528" s="46">
        <v>6</v>
      </c>
      <c r="Q528" s="65" t="s">
        <v>51</v>
      </c>
      <c r="R528" s="97"/>
      <c r="S528" s="5">
        <f t="shared" si="65"/>
        <v>0</v>
      </c>
      <c r="T528" s="81"/>
      <c r="U528" s="92"/>
      <c r="V528" s="92"/>
      <c r="W528" s="174"/>
      <c r="X528" s="174"/>
    </row>
    <row r="529" spans="15:24" ht="16.95" customHeight="1" x14ac:dyDescent="0.35">
      <c r="P529" s="46">
        <v>6</v>
      </c>
      <c r="Q529" s="65" t="s">
        <v>52</v>
      </c>
      <c r="R529" s="97"/>
      <c r="S529" s="5">
        <f t="shared" si="65"/>
        <v>0</v>
      </c>
      <c r="T529" s="81"/>
      <c r="U529" s="92"/>
      <c r="V529" s="92"/>
      <c r="W529" s="174"/>
      <c r="X529" s="174"/>
    </row>
    <row r="530" spans="15:24" ht="16.95" customHeight="1" x14ac:dyDescent="0.35">
      <c r="O530" s="98"/>
      <c r="P530" s="46">
        <v>6</v>
      </c>
      <c r="Q530" s="65" t="s">
        <v>53</v>
      </c>
      <c r="R530" s="96">
        <f>'Confirm PMs'!C168</f>
        <v>0</v>
      </c>
      <c r="S530" s="5">
        <f t="shared" si="65"/>
        <v>0</v>
      </c>
      <c r="T530" s="94">
        <f>MEDIAN(S530:S532)</f>
        <v>0</v>
      </c>
      <c r="U530" s="95" t="e">
        <f>T530/$T$488</f>
        <v>#DIV/0!</v>
      </c>
      <c r="V530" s="95" t="e">
        <f>IF(U530&gt;1.5,"LT","RECENT")</f>
        <v>#DIV/0!</v>
      </c>
      <c r="W530" s="174"/>
      <c r="X530" s="174"/>
    </row>
    <row r="531" spans="15:24" ht="16.95" customHeight="1" x14ac:dyDescent="0.35">
      <c r="O531" s="98"/>
      <c r="P531" s="46">
        <v>6</v>
      </c>
      <c r="Q531" s="65" t="s">
        <v>54</v>
      </c>
      <c r="R531" s="96"/>
      <c r="S531" s="5">
        <f t="shared" si="65"/>
        <v>0</v>
      </c>
      <c r="T531" s="93"/>
      <c r="U531" s="95"/>
      <c r="V531" s="95"/>
      <c r="W531" s="174"/>
      <c r="X531" s="174"/>
    </row>
    <row r="532" spans="15:24" ht="16.95" customHeight="1" x14ac:dyDescent="0.35">
      <c r="O532" s="98"/>
      <c r="P532" s="46">
        <v>6</v>
      </c>
      <c r="Q532" s="65" t="s">
        <v>55</v>
      </c>
      <c r="R532" s="96"/>
      <c r="S532" s="5">
        <f t="shared" si="65"/>
        <v>0</v>
      </c>
      <c r="T532" s="93"/>
      <c r="U532" s="95"/>
      <c r="V532" s="95"/>
      <c r="W532" s="174"/>
      <c r="X532" s="174"/>
    </row>
    <row r="533" spans="15:24" ht="16.95" customHeight="1" x14ac:dyDescent="0.35">
      <c r="O533" s="98"/>
      <c r="P533" s="46">
        <v>6</v>
      </c>
      <c r="Q533" s="65" t="s">
        <v>56</v>
      </c>
      <c r="R533" s="98">
        <f>'Confirm PMs'!C169</f>
        <v>0</v>
      </c>
      <c r="S533" s="5">
        <f t="shared" si="65"/>
        <v>0</v>
      </c>
      <c r="T533" s="91">
        <f>MEDIAN(S533:S535)</f>
        <v>0</v>
      </c>
      <c r="U533" s="92" t="e">
        <f>T533/$T$488</f>
        <v>#DIV/0!</v>
      </c>
      <c r="V533" s="92" t="e">
        <f>IF(U533&gt;1.5,"LT","RECENT")</f>
        <v>#DIV/0!</v>
      </c>
      <c r="W533" s="174"/>
      <c r="X533" s="174"/>
    </row>
    <row r="534" spans="15:24" ht="16.95" customHeight="1" x14ac:dyDescent="0.35">
      <c r="O534" s="98"/>
      <c r="P534" s="46">
        <v>6</v>
      </c>
      <c r="Q534" s="65" t="s">
        <v>57</v>
      </c>
      <c r="R534" s="97"/>
      <c r="S534" s="5">
        <f>IF(ISTEXT(H65),$F$5,IF(H65&gt;$F$5,$F$5,H65))</f>
        <v>0</v>
      </c>
      <c r="T534" s="81"/>
      <c r="U534" s="92"/>
      <c r="V534" s="92"/>
      <c r="W534" s="174"/>
      <c r="X534" s="174"/>
    </row>
    <row r="535" spans="15:24" ht="16.95" customHeight="1" x14ac:dyDescent="0.35">
      <c r="O535" s="98"/>
      <c r="P535" s="46">
        <v>6</v>
      </c>
      <c r="Q535" s="65" t="s">
        <v>58</v>
      </c>
      <c r="R535" s="97"/>
      <c r="S535" s="5">
        <f t="shared" ref="S535:S541" si="66">IF(ISTEXT(H66),$F$5,IF(H66&gt;$F$5,$F$5,H66))</f>
        <v>0</v>
      </c>
      <c r="T535" s="81"/>
      <c r="U535" s="92"/>
      <c r="V535" s="92"/>
      <c r="W535" s="174"/>
      <c r="X535" s="174"/>
    </row>
    <row r="536" spans="15:24" ht="16.95" customHeight="1" x14ac:dyDescent="0.35">
      <c r="P536" s="46">
        <v>6</v>
      </c>
      <c r="Q536" s="65" t="s">
        <v>59</v>
      </c>
      <c r="R536" s="96">
        <f>'Confirm PMs'!C170</f>
        <v>0</v>
      </c>
      <c r="S536" s="5">
        <f t="shared" si="66"/>
        <v>0</v>
      </c>
      <c r="T536" s="94">
        <f>MEDIAN(S536:S538)</f>
        <v>0</v>
      </c>
      <c r="U536" s="95" t="e">
        <f>T536/$T$488</f>
        <v>#DIV/0!</v>
      </c>
      <c r="V536" s="95" t="e">
        <f>IF(U536&gt;1.5,"LT","RECENT")</f>
        <v>#DIV/0!</v>
      </c>
      <c r="W536" s="174"/>
      <c r="X536" s="174"/>
    </row>
    <row r="537" spans="15:24" ht="16.95" customHeight="1" x14ac:dyDescent="0.35">
      <c r="P537" s="46">
        <v>6</v>
      </c>
      <c r="Q537" s="65" t="s">
        <v>60</v>
      </c>
      <c r="R537" s="96"/>
      <c r="S537" s="5">
        <f t="shared" si="66"/>
        <v>0</v>
      </c>
      <c r="T537" s="93"/>
      <c r="U537" s="95"/>
      <c r="V537" s="95"/>
      <c r="W537" s="174"/>
      <c r="X537" s="174"/>
    </row>
    <row r="538" spans="15:24" ht="16.95" customHeight="1" x14ac:dyDescent="0.35">
      <c r="P538" s="46">
        <v>6</v>
      </c>
      <c r="Q538" s="65" t="s">
        <v>61</v>
      </c>
      <c r="R538" s="96"/>
      <c r="S538" s="5">
        <f t="shared" si="66"/>
        <v>0</v>
      </c>
      <c r="T538" s="93"/>
      <c r="U538" s="95"/>
      <c r="V538" s="95"/>
      <c r="W538" s="174"/>
      <c r="X538" s="174"/>
    </row>
    <row r="539" spans="15:24" ht="16.95" customHeight="1" x14ac:dyDescent="0.35">
      <c r="P539" s="46">
        <v>6</v>
      </c>
      <c r="Q539" s="65" t="s">
        <v>62</v>
      </c>
      <c r="R539" s="98">
        <f>'Confirm PMs'!C171</f>
        <v>0</v>
      </c>
      <c r="S539" s="5">
        <f t="shared" si="66"/>
        <v>0</v>
      </c>
      <c r="T539" s="91">
        <f>MEDIAN(S539:S541)</f>
        <v>0</v>
      </c>
      <c r="U539" s="92" t="e">
        <f>T539/$T$488</f>
        <v>#DIV/0!</v>
      </c>
      <c r="V539" s="92" t="e">
        <f>IF(U539&gt;1.5,"LT","RECENT")</f>
        <v>#DIV/0!</v>
      </c>
      <c r="W539" s="174"/>
      <c r="X539" s="174"/>
    </row>
    <row r="540" spans="15:24" ht="16.95" customHeight="1" x14ac:dyDescent="0.35">
      <c r="P540" s="46">
        <v>6</v>
      </c>
      <c r="Q540" s="65" t="s">
        <v>63</v>
      </c>
      <c r="R540" s="97"/>
      <c r="S540" s="5">
        <f t="shared" si="66"/>
        <v>0</v>
      </c>
      <c r="T540" s="81"/>
      <c r="U540" s="92"/>
      <c r="V540" s="92"/>
      <c r="W540" s="174"/>
      <c r="X540" s="174"/>
    </row>
    <row r="541" spans="15:24" ht="16.95" customHeight="1" x14ac:dyDescent="0.35">
      <c r="P541" s="46">
        <v>6</v>
      </c>
      <c r="Q541" s="65" t="s">
        <v>64</v>
      </c>
      <c r="R541" s="97"/>
      <c r="S541" s="5">
        <f t="shared" si="66"/>
        <v>0</v>
      </c>
      <c r="T541" s="81"/>
      <c r="U541" s="92"/>
      <c r="V541" s="92"/>
      <c r="W541" s="174"/>
      <c r="X541" s="174"/>
    </row>
    <row r="542" spans="15:24" ht="16.95" customHeight="1" x14ac:dyDescent="0.35">
      <c r="P542" s="46">
        <v>6</v>
      </c>
      <c r="Q542" s="65" t="s">
        <v>65</v>
      </c>
      <c r="R542" s="96">
        <f>'Confirm PMs'!C172</f>
        <v>0</v>
      </c>
      <c r="S542" s="5">
        <f>IF(ISTEXT(I65),$F$5,IF(I65&gt;$F$5,$F$5,I65))</f>
        <v>0</v>
      </c>
      <c r="T542" s="94">
        <f>MEDIAN(S542:S544)</f>
        <v>0</v>
      </c>
      <c r="U542" s="95" t="e">
        <f>T542/$T$488</f>
        <v>#DIV/0!</v>
      </c>
      <c r="V542" s="95" t="e">
        <f>IF(U542&gt;1.5,"LT","RECENT")</f>
        <v>#DIV/0!</v>
      </c>
      <c r="W542" s="174"/>
      <c r="X542" s="174"/>
    </row>
    <row r="543" spans="15:24" ht="16.95" customHeight="1" x14ac:dyDescent="0.35">
      <c r="P543" s="46">
        <v>6</v>
      </c>
      <c r="Q543" s="65" t="s">
        <v>66</v>
      </c>
      <c r="R543" s="96"/>
      <c r="S543" s="5">
        <f t="shared" ref="S543:S549" si="67">IF(ISTEXT(I66),$F$5,IF(I66&gt;$F$5,$F$5,I66))</f>
        <v>0</v>
      </c>
      <c r="T543" s="93"/>
      <c r="U543" s="95"/>
      <c r="V543" s="95"/>
      <c r="W543" s="174"/>
      <c r="X543" s="174"/>
    </row>
    <row r="544" spans="15:24" ht="16.95" customHeight="1" x14ac:dyDescent="0.35">
      <c r="P544" s="46">
        <v>6</v>
      </c>
      <c r="Q544" s="65" t="s">
        <v>67</v>
      </c>
      <c r="R544" s="96"/>
      <c r="S544" s="5">
        <f t="shared" si="67"/>
        <v>0</v>
      </c>
      <c r="T544" s="93"/>
      <c r="U544" s="95"/>
      <c r="V544" s="95"/>
      <c r="W544" s="174"/>
      <c r="X544" s="174"/>
    </row>
    <row r="545" spans="16:24" ht="16.95" customHeight="1" x14ac:dyDescent="0.35">
      <c r="P545" s="46">
        <v>6</v>
      </c>
      <c r="Q545" s="65" t="s">
        <v>68</v>
      </c>
      <c r="R545" s="98">
        <f>'Confirm PMs'!C173</f>
        <v>0</v>
      </c>
      <c r="S545" s="5">
        <f t="shared" si="67"/>
        <v>0</v>
      </c>
      <c r="T545" s="91">
        <f>MEDIAN(S545:S547)</f>
        <v>0</v>
      </c>
      <c r="U545" s="92" t="e">
        <f>T545/$T$488</f>
        <v>#DIV/0!</v>
      </c>
      <c r="V545" s="92" t="e">
        <f>IF(U545&gt;1.5,"LT","RECENT")</f>
        <v>#DIV/0!</v>
      </c>
      <c r="W545" s="174"/>
      <c r="X545" s="174"/>
    </row>
    <row r="546" spans="16:24" ht="16.95" customHeight="1" x14ac:dyDescent="0.35">
      <c r="P546" s="46">
        <v>6</v>
      </c>
      <c r="Q546" s="65" t="s">
        <v>69</v>
      </c>
      <c r="R546" s="97"/>
      <c r="S546" s="5">
        <f t="shared" si="67"/>
        <v>0</v>
      </c>
      <c r="T546" s="81"/>
      <c r="U546" s="92"/>
      <c r="V546" s="92"/>
      <c r="W546" s="174"/>
      <c r="X546" s="174"/>
    </row>
    <row r="547" spans="16:24" ht="16.95" customHeight="1" x14ac:dyDescent="0.35">
      <c r="P547" s="46">
        <v>6</v>
      </c>
      <c r="Q547" s="65" t="s">
        <v>70</v>
      </c>
      <c r="R547" s="97"/>
      <c r="S547" s="5">
        <f t="shared" si="67"/>
        <v>0</v>
      </c>
      <c r="T547" s="81"/>
      <c r="U547" s="92"/>
      <c r="V547" s="92"/>
      <c r="W547" s="174"/>
      <c r="X547" s="174"/>
    </row>
    <row r="548" spans="16:24" ht="16.95" customHeight="1" x14ac:dyDescent="0.35">
      <c r="P548" s="46">
        <v>6</v>
      </c>
      <c r="Q548" s="65" t="s">
        <v>71</v>
      </c>
      <c r="R548" s="96">
        <f>'Confirm PMs'!C174</f>
        <v>0</v>
      </c>
      <c r="S548" s="5">
        <f t="shared" si="67"/>
        <v>0</v>
      </c>
      <c r="T548" s="94">
        <f>MEDIAN(S548:S550)</f>
        <v>0</v>
      </c>
      <c r="U548" s="95" t="e">
        <f>T548/$T$488</f>
        <v>#DIV/0!</v>
      </c>
      <c r="V548" s="95" t="e">
        <f>IF(U548&gt;1.5,"LT","RECENT")</f>
        <v>#DIV/0!</v>
      </c>
      <c r="W548" s="174"/>
      <c r="X548" s="174"/>
    </row>
    <row r="549" spans="16:24" ht="16.95" customHeight="1" x14ac:dyDescent="0.35">
      <c r="P549" s="46">
        <v>6</v>
      </c>
      <c r="Q549" s="65" t="s">
        <v>72</v>
      </c>
      <c r="R549" s="96"/>
      <c r="S549" s="5">
        <f t="shared" si="67"/>
        <v>0</v>
      </c>
      <c r="T549" s="93"/>
      <c r="U549" s="95"/>
      <c r="V549" s="95"/>
      <c r="W549" s="174"/>
      <c r="X549" s="174"/>
    </row>
    <row r="550" spans="16:24" ht="16.95" customHeight="1" x14ac:dyDescent="0.35">
      <c r="P550" s="46">
        <v>6</v>
      </c>
      <c r="Q550" s="65" t="s">
        <v>73</v>
      </c>
      <c r="R550" s="96"/>
      <c r="S550" s="5">
        <f t="shared" ref="S550:S557" si="68">IF(ISTEXT(J65),$F$5,IF(J65&gt;$F$5,$F$5,J65))</f>
        <v>0</v>
      </c>
      <c r="T550" s="93"/>
      <c r="U550" s="95"/>
      <c r="V550" s="95"/>
      <c r="W550" s="174"/>
      <c r="X550" s="174"/>
    </row>
    <row r="551" spans="16:24" ht="16.95" customHeight="1" x14ac:dyDescent="0.35">
      <c r="P551" s="46">
        <v>6</v>
      </c>
      <c r="Q551" s="65" t="s">
        <v>74</v>
      </c>
      <c r="R551" s="98">
        <f>'Confirm PMs'!C175</f>
        <v>0</v>
      </c>
      <c r="S551" s="5">
        <f t="shared" si="68"/>
        <v>0</v>
      </c>
      <c r="T551" s="91">
        <f>MEDIAN(S551:S553)</f>
        <v>0</v>
      </c>
      <c r="U551" s="92" t="e">
        <f>T551/$T$488</f>
        <v>#DIV/0!</v>
      </c>
      <c r="V551" s="92" t="e">
        <f>IF(U551&gt;1.5,"LT","RECENT")</f>
        <v>#DIV/0!</v>
      </c>
      <c r="W551" s="174"/>
      <c r="X551" s="174"/>
    </row>
    <row r="552" spans="16:24" ht="16.95" customHeight="1" x14ac:dyDescent="0.35">
      <c r="P552" s="46">
        <v>6</v>
      </c>
      <c r="Q552" s="65" t="s">
        <v>75</v>
      </c>
      <c r="R552" s="97"/>
      <c r="S552" s="5">
        <f t="shared" si="68"/>
        <v>0</v>
      </c>
      <c r="T552" s="81"/>
      <c r="U552" s="92"/>
      <c r="V552" s="92"/>
      <c r="W552" s="174"/>
      <c r="X552" s="174"/>
    </row>
    <row r="553" spans="16:24" ht="16.95" customHeight="1" x14ac:dyDescent="0.35">
      <c r="P553" s="46">
        <v>6</v>
      </c>
      <c r="Q553" s="65" t="s">
        <v>76</v>
      </c>
      <c r="R553" s="97"/>
      <c r="S553" s="5">
        <f t="shared" si="68"/>
        <v>0</v>
      </c>
      <c r="T553" s="81"/>
      <c r="U553" s="92"/>
      <c r="V553" s="92"/>
      <c r="W553" s="174"/>
      <c r="X553" s="174"/>
    </row>
    <row r="554" spans="16:24" ht="16.95" customHeight="1" x14ac:dyDescent="0.35">
      <c r="P554" s="46">
        <v>6</v>
      </c>
      <c r="Q554" s="65" t="s">
        <v>77</v>
      </c>
      <c r="R554" s="96">
        <f>'Confirm PMs'!C176</f>
        <v>0</v>
      </c>
      <c r="S554" s="5">
        <f t="shared" si="68"/>
        <v>0</v>
      </c>
      <c r="T554" s="94">
        <f>MEDIAN(S554:S556)</f>
        <v>0</v>
      </c>
      <c r="U554" s="95" t="e">
        <f>T554/$T$488</f>
        <v>#DIV/0!</v>
      </c>
      <c r="V554" s="95" t="e">
        <f>IF(U554&gt;1.5,"LT","RECENT")</f>
        <v>#DIV/0!</v>
      </c>
      <c r="W554" s="174"/>
      <c r="X554" s="174"/>
    </row>
    <row r="555" spans="16:24" ht="16.95" customHeight="1" x14ac:dyDescent="0.35">
      <c r="P555" s="46">
        <v>6</v>
      </c>
      <c r="Q555" s="65" t="s">
        <v>78</v>
      </c>
      <c r="R555" s="96"/>
      <c r="S555" s="5">
        <f t="shared" si="68"/>
        <v>0</v>
      </c>
      <c r="T555" s="93"/>
      <c r="U555" s="95"/>
      <c r="V555" s="95"/>
      <c r="W555" s="174"/>
      <c r="X555" s="174"/>
    </row>
    <row r="556" spans="16:24" ht="16.95" customHeight="1" x14ac:dyDescent="0.35">
      <c r="P556" s="46">
        <v>6</v>
      </c>
      <c r="Q556" s="65" t="s">
        <v>79</v>
      </c>
      <c r="R556" s="96"/>
      <c r="S556" s="5">
        <f t="shared" si="68"/>
        <v>0</v>
      </c>
      <c r="T556" s="93"/>
      <c r="U556" s="95"/>
      <c r="V556" s="95"/>
      <c r="W556" s="174"/>
      <c r="X556" s="174"/>
    </row>
    <row r="557" spans="16:24" ht="16.95" customHeight="1" x14ac:dyDescent="0.35">
      <c r="P557" s="46">
        <v>6</v>
      </c>
      <c r="Q557" s="65" t="s">
        <v>80</v>
      </c>
      <c r="R557" s="98">
        <f>'Confirm PMs'!C177</f>
        <v>0</v>
      </c>
      <c r="S557" s="5">
        <f t="shared" si="68"/>
        <v>0</v>
      </c>
      <c r="T557" s="91">
        <f>MEDIAN(S557:S559)</f>
        <v>0</v>
      </c>
      <c r="U557" s="92" t="e">
        <f>T557/$T$488</f>
        <v>#DIV/0!</v>
      </c>
      <c r="V557" s="92" t="e">
        <f>IF(U557&gt;1.5,"LT","RECENT")</f>
        <v>#DIV/0!</v>
      </c>
      <c r="W557" s="174"/>
      <c r="X557" s="174"/>
    </row>
    <row r="558" spans="16:24" ht="16.95" customHeight="1" x14ac:dyDescent="0.35">
      <c r="P558" s="46">
        <v>6</v>
      </c>
      <c r="Q558" s="65" t="s">
        <v>81</v>
      </c>
      <c r="R558" s="97"/>
      <c r="S558" s="5">
        <f t="shared" ref="S558:S565" si="69">IF(ISTEXT(K65),$F$5,IF(K65&gt;$F$5,$F$5,K65))</f>
        <v>0</v>
      </c>
      <c r="T558" s="81"/>
      <c r="U558" s="92"/>
      <c r="V558" s="92"/>
      <c r="W558" s="174"/>
      <c r="X558" s="174"/>
    </row>
    <row r="559" spans="16:24" ht="16.95" customHeight="1" x14ac:dyDescent="0.35">
      <c r="P559" s="46">
        <v>6</v>
      </c>
      <c r="Q559" s="65" t="s">
        <v>82</v>
      </c>
      <c r="R559" s="97"/>
      <c r="S559" s="5">
        <f t="shared" si="69"/>
        <v>0</v>
      </c>
      <c r="T559" s="81"/>
      <c r="U559" s="92"/>
      <c r="V559" s="92"/>
      <c r="W559" s="174"/>
      <c r="X559" s="174"/>
    </row>
    <row r="560" spans="16:24" ht="16.95" customHeight="1" x14ac:dyDescent="0.35">
      <c r="P560" s="46">
        <v>6</v>
      </c>
      <c r="Q560" s="65" t="s">
        <v>83</v>
      </c>
      <c r="R560" s="96">
        <f>'Confirm PMs'!C178</f>
        <v>0</v>
      </c>
      <c r="S560" s="5">
        <f t="shared" si="69"/>
        <v>0</v>
      </c>
      <c r="T560" s="94">
        <f>MEDIAN(S560:S562)</f>
        <v>0</v>
      </c>
      <c r="U560" s="95" t="e">
        <f>T560/$T$488</f>
        <v>#DIV/0!</v>
      </c>
      <c r="V560" s="95" t="e">
        <f>IF(U560&gt;1.5,"LT","RECENT")</f>
        <v>#DIV/0!</v>
      </c>
      <c r="W560" s="174"/>
      <c r="X560" s="174"/>
    </row>
    <row r="561" spans="16:24" ht="16.95" customHeight="1" x14ac:dyDescent="0.35">
      <c r="P561" s="46">
        <v>6</v>
      </c>
      <c r="Q561" s="65" t="s">
        <v>84</v>
      </c>
      <c r="R561" s="96"/>
      <c r="S561" s="5">
        <f t="shared" si="69"/>
        <v>0</v>
      </c>
      <c r="T561" s="93"/>
      <c r="U561" s="95"/>
      <c r="V561" s="95"/>
      <c r="W561" s="174"/>
      <c r="X561" s="174"/>
    </row>
    <row r="562" spans="16:24" ht="16.95" customHeight="1" x14ac:dyDescent="0.35">
      <c r="P562" s="46">
        <v>6</v>
      </c>
      <c r="Q562" s="65" t="s">
        <v>85</v>
      </c>
      <c r="R562" s="96"/>
      <c r="S562" s="5">
        <f t="shared" si="69"/>
        <v>0</v>
      </c>
      <c r="T562" s="93"/>
      <c r="U562" s="95"/>
      <c r="V562" s="95"/>
      <c r="W562" s="174"/>
      <c r="X562" s="174"/>
    </row>
    <row r="563" spans="16:24" ht="16.95" customHeight="1" x14ac:dyDescent="0.35">
      <c r="P563" s="46">
        <v>6</v>
      </c>
      <c r="Q563" s="65" t="s">
        <v>86</v>
      </c>
      <c r="R563" s="98">
        <f>'Confirm PMs'!C179</f>
        <v>0</v>
      </c>
      <c r="S563" s="5">
        <f t="shared" si="69"/>
        <v>0</v>
      </c>
      <c r="T563" s="91">
        <f>MEDIAN(S563:S565)</f>
        <v>0</v>
      </c>
      <c r="U563" s="92" t="e">
        <f>T563/$T$488</f>
        <v>#DIV/0!</v>
      </c>
      <c r="V563" s="92" t="e">
        <f>IF(U563&gt;1.5,"LT","RECENT")</f>
        <v>#DIV/0!</v>
      </c>
      <c r="W563" s="174"/>
      <c r="X563" s="174"/>
    </row>
    <row r="564" spans="16:24" ht="16.95" customHeight="1" x14ac:dyDescent="0.35">
      <c r="P564" s="46">
        <v>6</v>
      </c>
      <c r="Q564" s="65" t="s">
        <v>87</v>
      </c>
      <c r="R564" s="97"/>
      <c r="S564" s="5">
        <f t="shared" si="69"/>
        <v>0</v>
      </c>
      <c r="T564" s="81"/>
      <c r="U564" s="92"/>
      <c r="V564" s="92"/>
      <c r="W564" s="174"/>
      <c r="X564" s="174"/>
    </row>
    <row r="565" spans="16:24" ht="16.95" customHeight="1" x14ac:dyDescent="0.35">
      <c r="P565" s="46">
        <v>6</v>
      </c>
      <c r="Q565" s="65" t="s">
        <v>88</v>
      </c>
      <c r="R565" s="97"/>
      <c r="S565" s="5">
        <f t="shared" si="69"/>
        <v>0</v>
      </c>
      <c r="T565" s="81"/>
      <c r="U565" s="92"/>
      <c r="V565" s="92"/>
      <c r="W565" s="174"/>
      <c r="X565" s="174"/>
    </row>
    <row r="566" spans="16:24" ht="16.95" customHeight="1" x14ac:dyDescent="0.35">
      <c r="P566" s="46">
        <v>6</v>
      </c>
      <c r="Q566" s="65" t="s">
        <v>89</v>
      </c>
      <c r="R566" s="96">
        <f>'Confirm PMs'!C180</f>
        <v>0</v>
      </c>
      <c r="S566" s="5">
        <f t="shared" ref="S566:S573" si="70">IF(ISTEXT(L65),$F$5,IF(L65&gt;$F$5,$F$5,L65))</f>
        <v>0</v>
      </c>
      <c r="T566" s="94">
        <f>MEDIAN(S566:S568)</f>
        <v>0</v>
      </c>
      <c r="U566" s="95" t="e">
        <f>T566/$T$488</f>
        <v>#DIV/0!</v>
      </c>
      <c r="V566" s="95" t="e">
        <f>IF(U566&gt;1.5,"LT","RECENT")</f>
        <v>#DIV/0!</v>
      </c>
      <c r="W566" s="174"/>
      <c r="X566" s="174"/>
    </row>
    <row r="567" spans="16:24" ht="16.95" customHeight="1" x14ac:dyDescent="0.35">
      <c r="P567" s="46">
        <v>6</v>
      </c>
      <c r="Q567" s="65" t="s">
        <v>90</v>
      </c>
      <c r="R567" s="96"/>
      <c r="S567" s="5">
        <f t="shared" si="70"/>
        <v>0</v>
      </c>
      <c r="T567" s="93"/>
      <c r="U567" s="95"/>
      <c r="V567" s="95"/>
      <c r="W567" s="174"/>
      <c r="X567" s="174"/>
    </row>
    <row r="568" spans="16:24" ht="16.95" customHeight="1" x14ac:dyDescent="0.35">
      <c r="P568" s="46">
        <v>6</v>
      </c>
      <c r="Q568" s="65" t="s">
        <v>91</v>
      </c>
      <c r="R568" s="96"/>
      <c r="S568" s="5">
        <f t="shared" si="70"/>
        <v>0</v>
      </c>
      <c r="T568" s="93"/>
      <c r="U568" s="95"/>
      <c r="V568" s="95"/>
      <c r="W568" s="174"/>
      <c r="X568" s="174"/>
    </row>
    <row r="569" spans="16:24" ht="16.95" customHeight="1" x14ac:dyDescent="0.35">
      <c r="P569" s="46">
        <v>6</v>
      </c>
      <c r="Q569" s="65" t="s">
        <v>92</v>
      </c>
      <c r="R569" s="98">
        <f>'Confirm PMs'!C181</f>
        <v>0</v>
      </c>
      <c r="S569" s="5">
        <f t="shared" si="70"/>
        <v>0</v>
      </c>
      <c r="T569" s="91">
        <f>MEDIAN(S569:S571)</f>
        <v>0</v>
      </c>
      <c r="U569" s="92" t="e">
        <f>T569/$T$488</f>
        <v>#DIV/0!</v>
      </c>
      <c r="V569" s="92" t="e">
        <f>IF(U569&gt;1.5,"LT","RECENT")</f>
        <v>#DIV/0!</v>
      </c>
      <c r="W569" s="174"/>
      <c r="X569" s="174"/>
    </row>
    <row r="570" spans="16:24" ht="16.95" customHeight="1" x14ac:dyDescent="0.35">
      <c r="P570" s="46">
        <v>6</v>
      </c>
      <c r="Q570" s="65" t="s">
        <v>93</v>
      </c>
      <c r="R570" s="97"/>
      <c r="S570" s="5">
        <f t="shared" si="70"/>
        <v>0</v>
      </c>
      <c r="T570" s="81"/>
      <c r="U570" s="92"/>
      <c r="V570" s="92"/>
      <c r="W570" s="174"/>
      <c r="X570" s="174"/>
    </row>
    <row r="571" spans="16:24" ht="16.95" customHeight="1" x14ac:dyDescent="0.35">
      <c r="P571" s="46">
        <v>6</v>
      </c>
      <c r="Q571" s="65" t="s">
        <v>94</v>
      </c>
      <c r="R571" s="97"/>
      <c r="S571" s="5">
        <f t="shared" si="70"/>
        <v>0</v>
      </c>
      <c r="T571" s="81"/>
      <c r="U571" s="92"/>
      <c r="V571" s="92"/>
      <c r="W571" s="174"/>
      <c r="X571" s="174"/>
    </row>
    <row r="572" spans="16:24" ht="16.95" customHeight="1" x14ac:dyDescent="0.35">
      <c r="P572" s="46">
        <v>6</v>
      </c>
      <c r="Q572" s="65" t="s">
        <v>95</v>
      </c>
      <c r="R572" s="96">
        <f>'Confirm PMs'!C182</f>
        <v>0</v>
      </c>
      <c r="S572" s="5">
        <f t="shared" si="70"/>
        <v>0</v>
      </c>
      <c r="T572" s="94">
        <f>MEDIAN(S572:S574)</f>
        <v>0</v>
      </c>
      <c r="U572" s="95" t="e">
        <f>T572/$T$488</f>
        <v>#DIV/0!</v>
      </c>
      <c r="V572" s="95" t="e">
        <f>IF(U572&gt;1.5,"LT","RECENT")</f>
        <v>#DIV/0!</v>
      </c>
      <c r="W572" s="174"/>
      <c r="X572" s="174"/>
    </row>
    <row r="573" spans="16:24" ht="16.95" customHeight="1" x14ac:dyDescent="0.35">
      <c r="P573" s="46">
        <v>6</v>
      </c>
      <c r="Q573" s="65" t="s">
        <v>96</v>
      </c>
      <c r="R573" s="96"/>
      <c r="S573" s="5">
        <f t="shared" si="70"/>
        <v>0</v>
      </c>
      <c r="T573" s="93"/>
      <c r="U573" s="95"/>
      <c r="V573" s="95"/>
      <c r="W573" s="174"/>
      <c r="X573" s="174"/>
    </row>
    <row r="574" spans="16:24" ht="16.95" customHeight="1" x14ac:dyDescent="0.35">
      <c r="P574" s="46">
        <v>6</v>
      </c>
      <c r="Q574" s="65" t="s">
        <v>97</v>
      </c>
      <c r="R574" s="96"/>
      <c r="S574" s="5">
        <f t="shared" ref="S574:S581" si="71">IF(ISTEXT(M65),$F$5,IF(M65&gt;$F$5,$F$5,M65))</f>
        <v>0</v>
      </c>
      <c r="T574" s="93"/>
      <c r="U574" s="95"/>
      <c r="V574" s="95"/>
      <c r="W574" s="174"/>
      <c r="X574" s="174"/>
    </row>
    <row r="575" spans="16:24" ht="16.95" customHeight="1" x14ac:dyDescent="0.35">
      <c r="P575" s="46">
        <v>6</v>
      </c>
      <c r="Q575" s="65" t="s">
        <v>98</v>
      </c>
      <c r="R575" s="98">
        <f>'Confirm PMs'!C183</f>
        <v>0</v>
      </c>
      <c r="S575" s="5">
        <f t="shared" si="71"/>
        <v>0</v>
      </c>
      <c r="T575" s="91">
        <f>MEDIAN(S575:S577)</f>
        <v>0</v>
      </c>
      <c r="U575" s="92" t="e">
        <f>T575/$T$488</f>
        <v>#DIV/0!</v>
      </c>
      <c r="V575" s="92" t="e">
        <f>IF(U575&gt;1.5,"LT","RECENT")</f>
        <v>#DIV/0!</v>
      </c>
      <c r="W575" s="174"/>
      <c r="X575" s="174"/>
    </row>
    <row r="576" spans="16:24" ht="16.95" customHeight="1" x14ac:dyDescent="0.35">
      <c r="P576" s="46">
        <v>6</v>
      </c>
      <c r="Q576" s="65" t="s">
        <v>99</v>
      </c>
      <c r="R576" s="97"/>
      <c r="S576" s="5">
        <f t="shared" si="71"/>
        <v>0</v>
      </c>
      <c r="T576" s="81"/>
      <c r="U576" s="92"/>
      <c r="V576" s="92"/>
      <c r="W576" s="174"/>
      <c r="X576" s="174"/>
    </row>
    <row r="577" spans="16:24" ht="16.95" customHeight="1" x14ac:dyDescent="0.35">
      <c r="P577" s="46">
        <v>6</v>
      </c>
      <c r="Q577" s="65" t="s">
        <v>100</v>
      </c>
      <c r="R577" s="97"/>
      <c r="S577" s="5">
        <f t="shared" si="71"/>
        <v>0</v>
      </c>
      <c r="T577" s="81"/>
      <c r="U577" s="92"/>
      <c r="V577" s="92"/>
      <c r="W577" s="174"/>
      <c r="X577" s="174"/>
    </row>
    <row r="578" spans="16:24" ht="16.95" customHeight="1" x14ac:dyDescent="0.35">
      <c r="P578" s="46">
        <v>6</v>
      </c>
      <c r="Q578" s="65" t="s">
        <v>101</v>
      </c>
      <c r="R578" s="96">
        <f>'Confirm PMs'!C184</f>
        <v>0</v>
      </c>
      <c r="S578" s="5">
        <f t="shared" si="71"/>
        <v>0</v>
      </c>
      <c r="T578" s="94">
        <f>MEDIAN(S578:S580)</f>
        <v>0</v>
      </c>
      <c r="U578" s="95" t="e">
        <f>T578/$T$488</f>
        <v>#DIV/0!</v>
      </c>
      <c r="V578" s="95" t="e">
        <f>IF(U578&gt;1.5,"LT","RECENT")</f>
        <v>#DIV/0!</v>
      </c>
      <c r="W578" s="174"/>
      <c r="X578" s="174"/>
    </row>
    <row r="579" spans="16:24" ht="16.95" customHeight="1" x14ac:dyDescent="0.35">
      <c r="P579" s="46">
        <v>6</v>
      </c>
      <c r="Q579" s="65" t="s">
        <v>102</v>
      </c>
      <c r="R579" s="96"/>
      <c r="S579" s="5">
        <f t="shared" si="71"/>
        <v>0</v>
      </c>
      <c r="T579" s="93"/>
      <c r="U579" s="95"/>
      <c r="V579" s="95"/>
      <c r="W579" s="174"/>
      <c r="X579" s="174"/>
    </row>
    <row r="580" spans="16:24" ht="16.95" customHeight="1" x14ac:dyDescent="0.35">
      <c r="P580" s="46">
        <v>6</v>
      </c>
      <c r="Q580" s="65" t="s">
        <v>103</v>
      </c>
      <c r="R580" s="96"/>
      <c r="S580" s="5">
        <f t="shared" si="71"/>
        <v>0</v>
      </c>
      <c r="T580" s="93"/>
      <c r="U580" s="95"/>
      <c r="V580" s="95"/>
      <c r="W580" s="174"/>
      <c r="X580" s="174"/>
    </row>
    <row r="581" spans="16:24" ht="16.95" customHeight="1" x14ac:dyDescent="0.35">
      <c r="P581" s="46">
        <v>6</v>
      </c>
      <c r="Q581" s="65" t="s">
        <v>104</v>
      </c>
      <c r="R581" s="79" t="s">
        <v>148</v>
      </c>
      <c r="S581" s="5">
        <f t="shared" si="71"/>
        <v>0</v>
      </c>
      <c r="T581" s="79"/>
      <c r="U581" s="92"/>
      <c r="V581" s="80"/>
      <c r="W581" s="174"/>
      <c r="X581" s="174"/>
    </row>
    <row r="582" spans="16:24" ht="16.95" customHeight="1" x14ac:dyDescent="0.4">
      <c r="P582" s="46">
        <v>7</v>
      </c>
      <c r="Q582" s="65" t="s">
        <v>9</v>
      </c>
      <c r="R582" s="54" t="s">
        <v>223</v>
      </c>
      <c r="S582" s="5">
        <f>IF(ISTEXT(B76),$F$5,IF(B76&gt;$F$5,$F$5,B76))</f>
        <v>0</v>
      </c>
      <c r="T582" s="56">
        <f>MEDIAN(S582:S583)</f>
        <v>0</v>
      </c>
      <c r="U582" s="56" t="e">
        <f>T582/$T$584</f>
        <v>#DIV/0!</v>
      </c>
      <c r="V582" s="53" t="str">
        <f>IF(T582&gt;0,IF(T582&lt;$AA$7, "INVALID OD", IF(T582&gt;$AA$8,"INVALID OD", "VALID OD")),"")</f>
        <v/>
      </c>
      <c r="W582" s="174"/>
      <c r="X582" s="174"/>
    </row>
    <row r="583" spans="16:24" ht="16.95" customHeight="1" x14ac:dyDescent="0.4">
      <c r="P583" s="46">
        <v>7</v>
      </c>
      <c r="Q583" s="65" t="s">
        <v>10</v>
      </c>
      <c r="R583" s="54" t="s">
        <v>224</v>
      </c>
      <c r="S583" s="5">
        <f t="shared" ref="S583:S589" si="72">IF(ISTEXT(B77),$F$5,IF(B77&gt;$F$5,$F$5,B77))</f>
        <v>0</v>
      </c>
      <c r="T583" s="57"/>
      <c r="U583" s="57"/>
      <c r="V583" s="53" t="str">
        <f>IF(T582&gt;0,IF(U582&lt;$AA$9, "INVALID ODn", IF(U582&gt;$AA$10,"INVALID ODn", "VALID ODn")),"")</f>
        <v/>
      </c>
      <c r="W583" s="174"/>
      <c r="X583" s="174"/>
    </row>
    <row r="584" spans="16:24" ht="16.95" customHeight="1" x14ac:dyDescent="0.4">
      <c r="P584" s="46">
        <v>7</v>
      </c>
      <c r="Q584" s="65" t="s">
        <v>11</v>
      </c>
      <c r="R584" s="74" t="s">
        <v>225</v>
      </c>
      <c r="S584" s="5">
        <f t="shared" si="72"/>
        <v>0</v>
      </c>
      <c r="T584" s="59">
        <f>MEDIAN(S584:S586)</f>
        <v>0</v>
      </c>
      <c r="U584" s="59" t="e">
        <f>T584/$T$584</f>
        <v>#DIV/0!</v>
      </c>
      <c r="V584" s="53" t="str">
        <f>IF(T584&gt;0, IF(T584&lt;$AB$7, "INVALID OD", IF(T584&gt;$AB$8,"INVALID OD", "VALID OD")), "")</f>
        <v/>
      </c>
      <c r="W584" s="174"/>
      <c r="X584" s="174"/>
    </row>
    <row r="585" spans="16:24" ht="16.95" customHeight="1" x14ac:dyDescent="0.4">
      <c r="P585" s="46">
        <v>7</v>
      </c>
      <c r="Q585" s="65" t="s">
        <v>12</v>
      </c>
      <c r="R585" s="74" t="s">
        <v>226</v>
      </c>
      <c r="S585" s="5">
        <f t="shared" si="72"/>
        <v>0</v>
      </c>
      <c r="T585" s="60"/>
      <c r="U585" s="61"/>
      <c r="V585" s="53" t="str">
        <f>IF(T584&gt;0,IF(U584&lt;1, "INVALID ODn", IF(U584&gt;1,"INVALID ODn", "VALID ODn")),"")</f>
        <v/>
      </c>
      <c r="W585" s="174"/>
      <c r="X585" s="174"/>
    </row>
    <row r="586" spans="16:24" ht="16.95" customHeight="1" x14ac:dyDescent="0.4">
      <c r="P586" s="46">
        <v>7</v>
      </c>
      <c r="Q586" s="65" t="s">
        <v>13</v>
      </c>
      <c r="R586" s="74" t="s">
        <v>227</v>
      </c>
      <c r="S586" s="5">
        <f t="shared" si="72"/>
        <v>0</v>
      </c>
      <c r="T586" s="60"/>
      <c r="U586" s="61"/>
      <c r="V586" s="53"/>
      <c r="W586" s="174"/>
      <c r="X586" s="174"/>
    </row>
    <row r="587" spans="16:24" ht="16.95" customHeight="1" x14ac:dyDescent="0.4">
      <c r="P587" s="46">
        <v>7</v>
      </c>
      <c r="Q587" s="65" t="s">
        <v>14</v>
      </c>
      <c r="R587" s="75" t="s">
        <v>228</v>
      </c>
      <c r="S587" s="5">
        <f t="shared" si="72"/>
        <v>0</v>
      </c>
      <c r="T587" s="62">
        <f>MEDIAN(S587:S589)</f>
        <v>0</v>
      </c>
      <c r="U587" s="62" t="e">
        <f>T587/$T$584</f>
        <v>#DIV/0!</v>
      </c>
      <c r="V587" s="53" t="str">
        <f>IF(T587&gt;0, IF(T587&lt;$AC$7, "INVALID OD", IF(T587&gt;$AC$8,"INVALID OD", "VALID OD")), "")</f>
        <v/>
      </c>
      <c r="W587" s="174"/>
      <c r="X587" s="174"/>
    </row>
    <row r="588" spans="16:24" ht="16.95" customHeight="1" x14ac:dyDescent="0.4">
      <c r="P588" s="46">
        <v>7</v>
      </c>
      <c r="Q588" s="65" t="s">
        <v>15</v>
      </c>
      <c r="R588" s="75" t="s">
        <v>229</v>
      </c>
      <c r="S588" s="5">
        <f t="shared" si="72"/>
        <v>0</v>
      </c>
      <c r="T588" s="60"/>
      <c r="U588" s="61"/>
      <c r="V588" s="53" t="str">
        <f>IF(T587&gt;0,IF(U587&lt;$AC$9, "INVALID ODn", IF(U587&gt;$AC$10,"INVALID ODn", "VALID ODn")),"")</f>
        <v/>
      </c>
      <c r="W588" s="174"/>
      <c r="X588" s="174"/>
    </row>
    <row r="589" spans="16:24" ht="16.95" customHeight="1" x14ac:dyDescent="0.4">
      <c r="P589" s="46">
        <v>7</v>
      </c>
      <c r="Q589" s="65" t="s">
        <v>16</v>
      </c>
      <c r="R589" s="75" t="s">
        <v>230</v>
      </c>
      <c r="S589" s="5">
        <f t="shared" si="72"/>
        <v>0</v>
      </c>
      <c r="T589" s="60"/>
      <c r="U589" s="61"/>
      <c r="V589" s="147"/>
      <c r="W589" s="174"/>
      <c r="X589" s="174"/>
    </row>
    <row r="590" spans="16:24" ht="16.95" customHeight="1" x14ac:dyDescent="0.4">
      <c r="P590" s="46">
        <v>7</v>
      </c>
      <c r="Q590" s="65" t="s">
        <v>17</v>
      </c>
      <c r="R590" s="76" t="s">
        <v>231</v>
      </c>
      <c r="S590" s="5">
        <f t="shared" ref="S590:S597" si="73">IF(ISTEXT(C76),$F$5,IF(C76&gt;$F$5,$F$5,C76))</f>
        <v>0</v>
      </c>
      <c r="T590" s="64">
        <f>MEDIAN(S590:S592)</f>
        <v>0</v>
      </c>
      <c r="U590" s="64" t="e">
        <f>T590/$T$584</f>
        <v>#DIV/0!</v>
      </c>
      <c r="V590" s="53" t="str">
        <f>IF(T590&gt;0, IF(T590&lt;$AD$7, "INVALID OD", IF(T590&gt;$AD$8,"INVALID OD", "VALID OD")), "")</f>
        <v/>
      </c>
      <c r="W590" s="174"/>
      <c r="X590" s="174"/>
    </row>
    <row r="591" spans="16:24" ht="16.95" customHeight="1" x14ac:dyDescent="0.4">
      <c r="P591" s="46">
        <v>7</v>
      </c>
      <c r="Q591" s="65" t="s">
        <v>18</v>
      </c>
      <c r="R591" s="76" t="s">
        <v>232</v>
      </c>
      <c r="S591" s="5">
        <f t="shared" si="73"/>
        <v>0</v>
      </c>
      <c r="T591" s="60"/>
      <c r="U591" s="61"/>
      <c r="V591" s="53" t="str">
        <f>IF(T590&gt;0,IF(U590&lt;$AD$9, "INVALID ODn", IF(U590&gt;$AD$10,"INVALID ODn", "VALID ODn")),"")</f>
        <v/>
      </c>
      <c r="W591" s="174"/>
      <c r="X591" s="174"/>
    </row>
    <row r="592" spans="16:24" ht="16.95" customHeight="1" x14ac:dyDescent="0.4">
      <c r="P592" s="46">
        <v>7</v>
      </c>
      <c r="Q592" s="65" t="s">
        <v>19</v>
      </c>
      <c r="R592" s="76" t="s">
        <v>233</v>
      </c>
      <c r="S592" s="5">
        <f t="shared" si="73"/>
        <v>0</v>
      </c>
      <c r="T592" s="60"/>
      <c r="U592" s="61"/>
      <c r="V592" s="53"/>
      <c r="W592" s="174"/>
      <c r="X592" s="174"/>
    </row>
    <row r="593" spans="16:24" ht="16.95" customHeight="1" x14ac:dyDescent="0.35">
      <c r="P593" s="46">
        <v>7</v>
      </c>
      <c r="Q593" s="65" t="s">
        <v>20</v>
      </c>
      <c r="R593" s="98">
        <f>'Confirm PMs'!C185</f>
        <v>0</v>
      </c>
      <c r="S593" s="5">
        <f t="shared" si="73"/>
        <v>0</v>
      </c>
      <c r="T593" s="91">
        <f>MEDIAN(S593:S595)</f>
        <v>0</v>
      </c>
      <c r="U593" s="92" t="e">
        <f>T593/$T$584</f>
        <v>#DIV/0!</v>
      </c>
      <c r="V593" s="92" t="e">
        <f>IF(U593&gt;1.5,"LT","RECENT")</f>
        <v>#DIV/0!</v>
      </c>
      <c r="W593" s="174"/>
      <c r="X593" s="174"/>
    </row>
    <row r="594" spans="16:24" ht="16.95" customHeight="1" x14ac:dyDescent="0.35">
      <c r="P594" s="46">
        <v>7</v>
      </c>
      <c r="Q594" s="65" t="s">
        <v>21</v>
      </c>
      <c r="R594" s="97"/>
      <c r="S594" s="5">
        <f t="shared" si="73"/>
        <v>0</v>
      </c>
      <c r="T594" s="81"/>
      <c r="U594" s="92"/>
      <c r="V594" s="92"/>
      <c r="W594" s="174"/>
      <c r="X594" s="174"/>
    </row>
    <row r="595" spans="16:24" ht="16.95" customHeight="1" x14ac:dyDescent="0.35">
      <c r="P595" s="46">
        <v>7</v>
      </c>
      <c r="Q595" s="65" t="s">
        <v>22</v>
      </c>
      <c r="R595" s="97"/>
      <c r="S595" s="5">
        <f t="shared" si="73"/>
        <v>0</v>
      </c>
      <c r="T595" s="81"/>
      <c r="U595" s="92"/>
      <c r="V595" s="92"/>
      <c r="W595" s="174"/>
      <c r="X595" s="174"/>
    </row>
    <row r="596" spans="16:24" ht="16.95" customHeight="1" x14ac:dyDescent="0.35">
      <c r="P596" s="46">
        <v>7</v>
      </c>
      <c r="Q596" s="65" t="s">
        <v>23</v>
      </c>
      <c r="R596" s="96">
        <f>'Confirm PMs'!C186</f>
        <v>0</v>
      </c>
      <c r="S596" s="5">
        <f t="shared" si="73"/>
        <v>0</v>
      </c>
      <c r="T596" s="94">
        <f>MEDIAN(S596:S598)</f>
        <v>0</v>
      </c>
      <c r="U596" s="95" t="e">
        <f>T596/$T$584</f>
        <v>#DIV/0!</v>
      </c>
      <c r="V596" s="95" t="e">
        <f>IF(U596&gt;1.5,"LT","RECENT")</f>
        <v>#DIV/0!</v>
      </c>
      <c r="W596" s="174"/>
      <c r="X596" s="174"/>
    </row>
    <row r="597" spans="16:24" ht="16.95" customHeight="1" x14ac:dyDescent="0.35">
      <c r="P597" s="46">
        <v>7</v>
      </c>
      <c r="Q597" s="65" t="s">
        <v>24</v>
      </c>
      <c r="R597" s="96"/>
      <c r="S597" s="5">
        <f t="shared" si="73"/>
        <v>0</v>
      </c>
      <c r="T597" s="93"/>
      <c r="U597" s="95"/>
      <c r="V597" s="95"/>
      <c r="W597" s="174"/>
      <c r="X597" s="174"/>
    </row>
    <row r="598" spans="16:24" ht="16.95" customHeight="1" x14ac:dyDescent="0.35">
      <c r="P598" s="46">
        <v>7</v>
      </c>
      <c r="Q598" s="65" t="s">
        <v>25</v>
      </c>
      <c r="R598" s="96"/>
      <c r="S598" s="5">
        <f t="shared" ref="S598:S605" si="74">IF(ISTEXT(D76),$F$5,IF(D76&gt;$F$5,$F$5,D76))</f>
        <v>0</v>
      </c>
      <c r="T598" s="93"/>
      <c r="U598" s="95"/>
      <c r="V598" s="95"/>
      <c r="W598" s="174"/>
      <c r="X598" s="174"/>
    </row>
    <row r="599" spans="16:24" ht="16.95" customHeight="1" x14ac:dyDescent="0.35">
      <c r="P599" s="46">
        <v>7</v>
      </c>
      <c r="Q599" s="65" t="s">
        <v>26</v>
      </c>
      <c r="R599" s="98">
        <f>'Confirm PMs'!C187</f>
        <v>0</v>
      </c>
      <c r="S599" s="5">
        <f t="shared" si="74"/>
        <v>0</v>
      </c>
      <c r="T599" s="91">
        <f>MEDIAN(S599:S601)</f>
        <v>0</v>
      </c>
      <c r="U599" s="92" t="e">
        <f>T599/$T$584</f>
        <v>#DIV/0!</v>
      </c>
      <c r="V599" s="92" t="e">
        <f>IF(U599&gt;1.5,"LT","RECENT")</f>
        <v>#DIV/0!</v>
      </c>
      <c r="W599" s="174"/>
      <c r="X599" s="174"/>
    </row>
    <row r="600" spans="16:24" ht="16.95" customHeight="1" x14ac:dyDescent="0.35">
      <c r="P600" s="46">
        <v>7</v>
      </c>
      <c r="Q600" s="65" t="s">
        <v>27</v>
      </c>
      <c r="R600" s="97"/>
      <c r="S600" s="5">
        <f t="shared" si="74"/>
        <v>0</v>
      </c>
      <c r="T600" s="81"/>
      <c r="U600" s="92"/>
      <c r="V600" s="92"/>
      <c r="W600" s="174"/>
      <c r="X600" s="174"/>
    </row>
    <row r="601" spans="16:24" ht="16.95" customHeight="1" x14ac:dyDescent="0.35">
      <c r="P601" s="46">
        <v>7</v>
      </c>
      <c r="Q601" s="65" t="s">
        <v>28</v>
      </c>
      <c r="R601" s="97"/>
      <c r="S601" s="5">
        <f t="shared" si="74"/>
        <v>0</v>
      </c>
      <c r="T601" s="81"/>
      <c r="U601" s="92"/>
      <c r="V601" s="92"/>
      <c r="W601" s="174"/>
      <c r="X601" s="174"/>
    </row>
    <row r="602" spans="16:24" ht="16.95" customHeight="1" x14ac:dyDescent="0.35">
      <c r="P602" s="46">
        <v>7</v>
      </c>
      <c r="Q602" s="65" t="s">
        <v>29</v>
      </c>
      <c r="R602" s="96">
        <f>'Confirm PMs'!C188</f>
        <v>0</v>
      </c>
      <c r="S602" s="5">
        <f t="shared" si="74"/>
        <v>0</v>
      </c>
      <c r="T602" s="94">
        <f>MEDIAN(S602:S604)</f>
        <v>0</v>
      </c>
      <c r="U602" s="95" t="e">
        <f>T602/$T$584</f>
        <v>#DIV/0!</v>
      </c>
      <c r="V602" s="95" t="e">
        <f>IF(U602&gt;1.5,"LT","RECENT")</f>
        <v>#DIV/0!</v>
      </c>
      <c r="W602" s="174"/>
      <c r="X602" s="174"/>
    </row>
    <row r="603" spans="16:24" ht="16.95" customHeight="1" x14ac:dyDescent="0.35">
      <c r="P603" s="46">
        <v>7</v>
      </c>
      <c r="Q603" s="65" t="s">
        <v>30</v>
      </c>
      <c r="R603" s="96"/>
      <c r="S603" s="5">
        <f t="shared" si="74"/>
        <v>0</v>
      </c>
      <c r="T603" s="93"/>
      <c r="U603" s="95"/>
      <c r="V603" s="95"/>
      <c r="W603" s="174"/>
      <c r="X603" s="174"/>
    </row>
    <row r="604" spans="16:24" ht="16.95" customHeight="1" x14ac:dyDescent="0.35">
      <c r="P604" s="46">
        <v>7</v>
      </c>
      <c r="Q604" s="65" t="s">
        <v>31</v>
      </c>
      <c r="R604" s="96"/>
      <c r="S604" s="5">
        <f t="shared" si="74"/>
        <v>0</v>
      </c>
      <c r="T604" s="93"/>
      <c r="U604" s="95"/>
      <c r="V604" s="95"/>
      <c r="W604" s="174"/>
      <c r="X604" s="174"/>
    </row>
    <row r="605" spans="16:24" ht="16.95" customHeight="1" x14ac:dyDescent="0.35">
      <c r="P605" s="46">
        <v>7</v>
      </c>
      <c r="Q605" s="65" t="s">
        <v>32</v>
      </c>
      <c r="R605" s="98">
        <f>'Confirm PMs'!C189</f>
        <v>0</v>
      </c>
      <c r="S605" s="5">
        <f t="shared" si="74"/>
        <v>0</v>
      </c>
      <c r="T605" s="91">
        <f>MEDIAN(S605:S607)</f>
        <v>0</v>
      </c>
      <c r="U605" s="92" t="e">
        <f>T605/$T$584</f>
        <v>#DIV/0!</v>
      </c>
      <c r="V605" s="92" t="e">
        <f>IF(U605&gt;1.5,"LT","RECENT")</f>
        <v>#DIV/0!</v>
      </c>
      <c r="W605" s="174"/>
      <c r="X605" s="174"/>
    </row>
    <row r="606" spans="16:24" ht="16.95" customHeight="1" x14ac:dyDescent="0.35">
      <c r="P606" s="46">
        <v>7</v>
      </c>
      <c r="Q606" s="65" t="s">
        <v>33</v>
      </c>
      <c r="R606" s="97"/>
      <c r="S606" s="5">
        <f t="shared" ref="S606:S613" si="75">IF(ISTEXT(E76),$F$5,IF(E76&gt;$F$5,$F$5,E76))</f>
        <v>0</v>
      </c>
      <c r="T606" s="81"/>
      <c r="U606" s="92"/>
      <c r="V606" s="92"/>
      <c r="W606" s="174"/>
      <c r="X606" s="174"/>
    </row>
    <row r="607" spans="16:24" ht="16.95" customHeight="1" x14ac:dyDescent="0.35">
      <c r="P607" s="46">
        <v>7</v>
      </c>
      <c r="Q607" s="65" t="s">
        <v>34</v>
      </c>
      <c r="R607" s="97"/>
      <c r="S607" s="5">
        <f t="shared" si="75"/>
        <v>0</v>
      </c>
      <c r="T607" s="81"/>
      <c r="U607" s="92"/>
      <c r="V607" s="92"/>
      <c r="W607" s="174"/>
      <c r="X607" s="174"/>
    </row>
    <row r="608" spans="16:24" ht="16.95" customHeight="1" x14ac:dyDescent="0.35">
      <c r="P608" s="46">
        <v>7</v>
      </c>
      <c r="Q608" s="65" t="s">
        <v>35</v>
      </c>
      <c r="R608" s="96">
        <f>'Confirm PMs'!C190</f>
        <v>0</v>
      </c>
      <c r="S608" s="5">
        <f t="shared" si="75"/>
        <v>0</v>
      </c>
      <c r="T608" s="94">
        <f>MEDIAN(S608:S610)</f>
        <v>0</v>
      </c>
      <c r="U608" s="95" t="e">
        <f>T608/$T$584</f>
        <v>#DIV/0!</v>
      </c>
      <c r="V608" s="95" t="e">
        <f>IF(U608&gt;1.5,"LT","RECENT")</f>
        <v>#DIV/0!</v>
      </c>
      <c r="W608" s="174"/>
      <c r="X608" s="174"/>
    </row>
    <row r="609" spans="16:24" ht="16.95" customHeight="1" x14ac:dyDescent="0.35">
      <c r="P609" s="46">
        <v>7</v>
      </c>
      <c r="Q609" s="65" t="s">
        <v>36</v>
      </c>
      <c r="R609" s="96"/>
      <c r="S609" s="5">
        <f t="shared" si="75"/>
        <v>0</v>
      </c>
      <c r="T609" s="93"/>
      <c r="U609" s="95"/>
      <c r="V609" s="95"/>
      <c r="W609" s="174"/>
      <c r="X609" s="174"/>
    </row>
    <row r="610" spans="16:24" ht="16.95" customHeight="1" x14ac:dyDescent="0.35">
      <c r="P610" s="46">
        <v>7</v>
      </c>
      <c r="Q610" s="65" t="s">
        <v>37</v>
      </c>
      <c r="R610" s="96"/>
      <c r="S610" s="5">
        <f t="shared" si="75"/>
        <v>0</v>
      </c>
      <c r="T610" s="93"/>
      <c r="U610" s="95"/>
      <c r="V610" s="95"/>
      <c r="W610" s="174"/>
      <c r="X610" s="174"/>
    </row>
    <row r="611" spans="16:24" ht="16.95" customHeight="1" x14ac:dyDescent="0.35">
      <c r="P611" s="46">
        <v>7</v>
      </c>
      <c r="Q611" s="65" t="s">
        <v>38</v>
      </c>
      <c r="R611" s="98">
        <f>'Confirm PMs'!C191</f>
        <v>0</v>
      </c>
      <c r="S611" s="5">
        <f t="shared" si="75"/>
        <v>0</v>
      </c>
      <c r="T611" s="91">
        <f>MEDIAN(S611:S613)</f>
        <v>0</v>
      </c>
      <c r="U611" s="92" t="e">
        <f>T611/$T$584</f>
        <v>#DIV/0!</v>
      </c>
      <c r="V611" s="92" t="e">
        <f>IF(U611&gt;1.5,"LT","RECENT")</f>
        <v>#DIV/0!</v>
      </c>
      <c r="W611" s="174"/>
      <c r="X611" s="174"/>
    </row>
    <row r="612" spans="16:24" ht="16.95" customHeight="1" x14ac:dyDescent="0.35">
      <c r="P612" s="46">
        <v>7</v>
      </c>
      <c r="Q612" s="65" t="s">
        <v>39</v>
      </c>
      <c r="R612" s="97"/>
      <c r="S612" s="5">
        <f t="shared" si="75"/>
        <v>0</v>
      </c>
      <c r="T612" s="81"/>
      <c r="U612" s="92"/>
      <c r="V612" s="92"/>
      <c r="W612" s="174"/>
      <c r="X612" s="174"/>
    </row>
    <row r="613" spans="16:24" ht="16.95" customHeight="1" x14ac:dyDescent="0.35">
      <c r="P613" s="46">
        <v>7</v>
      </c>
      <c r="Q613" s="65" t="s">
        <v>40</v>
      </c>
      <c r="R613" s="97"/>
      <c r="S613" s="5">
        <f t="shared" si="75"/>
        <v>0</v>
      </c>
      <c r="T613" s="81"/>
      <c r="U613" s="92"/>
      <c r="V613" s="92"/>
      <c r="W613" s="174"/>
      <c r="X613" s="174"/>
    </row>
    <row r="614" spans="16:24" ht="16.95" customHeight="1" x14ac:dyDescent="0.35">
      <c r="P614" s="46">
        <v>7</v>
      </c>
      <c r="Q614" s="65" t="s">
        <v>41</v>
      </c>
      <c r="R614" s="96">
        <f>'Confirm PMs'!C192</f>
        <v>0</v>
      </c>
      <c r="S614" s="5">
        <f t="shared" ref="S614:S621" si="76">IF(ISTEXT(F76),$F$5,IF(F76&gt;$F$5,$F$5,F76))</f>
        <v>0</v>
      </c>
      <c r="T614" s="94">
        <f>MEDIAN(S614:S616)</f>
        <v>0</v>
      </c>
      <c r="U614" s="95" t="e">
        <f>T614/$T$584</f>
        <v>#DIV/0!</v>
      </c>
      <c r="V614" s="95" t="e">
        <f>IF(U614&gt;1.5,"LT","RECENT")</f>
        <v>#DIV/0!</v>
      </c>
      <c r="W614" s="174"/>
      <c r="X614" s="174"/>
    </row>
    <row r="615" spans="16:24" ht="16.95" customHeight="1" x14ac:dyDescent="0.35">
      <c r="P615" s="46">
        <v>7</v>
      </c>
      <c r="Q615" s="65" t="s">
        <v>42</v>
      </c>
      <c r="R615" s="96"/>
      <c r="S615" s="5">
        <f t="shared" si="76"/>
        <v>0</v>
      </c>
      <c r="T615" s="93"/>
      <c r="U615" s="95"/>
      <c r="V615" s="95"/>
      <c r="W615" s="174"/>
      <c r="X615" s="174"/>
    </row>
    <row r="616" spans="16:24" ht="16.95" customHeight="1" x14ac:dyDescent="0.35">
      <c r="P616" s="46">
        <v>7</v>
      </c>
      <c r="Q616" s="65" t="s">
        <v>43</v>
      </c>
      <c r="R616" s="96"/>
      <c r="S616" s="5">
        <f t="shared" si="76"/>
        <v>0</v>
      </c>
      <c r="T616" s="93"/>
      <c r="U616" s="95"/>
      <c r="V616" s="95"/>
      <c r="W616" s="174"/>
      <c r="X616" s="174"/>
    </row>
    <row r="617" spans="16:24" ht="16.95" customHeight="1" x14ac:dyDescent="0.35">
      <c r="P617" s="46">
        <v>7</v>
      </c>
      <c r="Q617" s="65" t="s">
        <v>44</v>
      </c>
      <c r="R617" s="98">
        <f>'Confirm PMs'!C193</f>
        <v>0</v>
      </c>
      <c r="S617" s="5">
        <f t="shared" si="76"/>
        <v>0</v>
      </c>
      <c r="T617" s="91">
        <f>MEDIAN(S617:S619)</f>
        <v>0</v>
      </c>
      <c r="U617" s="92" t="e">
        <f>T617/$T$584</f>
        <v>#DIV/0!</v>
      </c>
      <c r="V617" s="92" t="e">
        <f>IF(U617&gt;1.5,"LT","RECENT")</f>
        <v>#DIV/0!</v>
      </c>
      <c r="W617" s="174"/>
      <c r="X617" s="174"/>
    </row>
    <row r="618" spans="16:24" ht="16.95" customHeight="1" x14ac:dyDescent="0.35">
      <c r="P618" s="46">
        <v>7</v>
      </c>
      <c r="Q618" s="65" t="s">
        <v>45</v>
      </c>
      <c r="R618" s="97"/>
      <c r="S618" s="5">
        <f t="shared" si="76"/>
        <v>0</v>
      </c>
      <c r="T618" s="81"/>
      <c r="U618" s="92"/>
      <c r="V618" s="92"/>
      <c r="W618" s="174"/>
      <c r="X618" s="174"/>
    </row>
    <row r="619" spans="16:24" ht="16.95" customHeight="1" x14ac:dyDescent="0.35">
      <c r="P619" s="46">
        <v>7</v>
      </c>
      <c r="Q619" s="65" t="s">
        <v>46</v>
      </c>
      <c r="R619" s="97"/>
      <c r="S619" s="5">
        <f t="shared" si="76"/>
        <v>0</v>
      </c>
      <c r="T619" s="81"/>
      <c r="U619" s="92"/>
      <c r="V619" s="92"/>
      <c r="W619" s="174"/>
      <c r="X619" s="174"/>
    </row>
    <row r="620" spans="16:24" ht="16.95" customHeight="1" x14ac:dyDescent="0.35">
      <c r="P620" s="46">
        <v>7</v>
      </c>
      <c r="Q620" s="65" t="s">
        <v>47</v>
      </c>
      <c r="R620" s="96">
        <f>'Confirm PMs'!C194</f>
        <v>0</v>
      </c>
      <c r="S620" s="5">
        <f t="shared" si="76"/>
        <v>0</v>
      </c>
      <c r="T620" s="94">
        <f>MEDIAN(S620:S622)</f>
        <v>0</v>
      </c>
      <c r="U620" s="95" t="e">
        <f>T620/$T$584</f>
        <v>#DIV/0!</v>
      </c>
      <c r="V620" s="95" t="e">
        <f>IF(U620&gt;1.5,"LT","RECENT")</f>
        <v>#DIV/0!</v>
      </c>
      <c r="W620" s="174"/>
      <c r="X620" s="174"/>
    </row>
    <row r="621" spans="16:24" ht="16.95" customHeight="1" x14ac:dyDescent="0.35">
      <c r="P621" s="46">
        <v>7</v>
      </c>
      <c r="Q621" s="65" t="s">
        <v>48</v>
      </c>
      <c r="R621" s="96"/>
      <c r="S621" s="5">
        <f t="shared" si="76"/>
        <v>0</v>
      </c>
      <c r="T621" s="93"/>
      <c r="U621" s="95"/>
      <c r="V621" s="95"/>
      <c r="W621" s="174"/>
      <c r="X621" s="174"/>
    </row>
    <row r="622" spans="16:24" ht="16.95" customHeight="1" x14ac:dyDescent="0.35">
      <c r="P622" s="46">
        <v>7</v>
      </c>
      <c r="Q622" s="65" t="s">
        <v>49</v>
      </c>
      <c r="R622" s="96"/>
      <c r="S622" s="5">
        <f t="shared" ref="S622:S629" si="77">IF(ISTEXT(G76),$F$5,IF(G76&gt;$F$5,$F$5,G76))</f>
        <v>0</v>
      </c>
      <c r="T622" s="93"/>
      <c r="U622" s="95"/>
      <c r="V622" s="95"/>
      <c r="W622" s="174"/>
      <c r="X622" s="174"/>
    </row>
    <row r="623" spans="16:24" ht="16.95" customHeight="1" x14ac:dyDescent="0.35">
      <c r="P623" s="46">
        <v>7</v>
      </c>
      <c r="Q623" s="65" t="s">
        <v>50</v>
      </c>
      <c r="R623" s="98">
        <f>'Confirm PMs'!C195</f>
        <v>0</v>
      </c>
      <c r="S623" s="5">
        <f t="shared" si="77"/>
        <v>0</v>
      </c>
      <c r="T623" s="91">
        <f>MEDIAN(S623:S625)</f>
        <v>0</v>
      </c>
      <c r="U623" s="92" t="e">
        <f>T623/$T$584</f>
        <v>#DIV/0!</v>
      </c>
      <c r="V623" s="92" t="e">
        <f>IF(U623&gt;1.5,"LT","RECENT")</f>
        <v>#DIV/0!</v>
      </c>
      <c r="W623" s="174"/>
      <c r="X623" s="174"/>
    </row>
    <row r="624" spans="16:24" ht="16.95" customHeight="1" x14ac:dyDescent="0.35">
      <c r="P624" s="46">
        <v>7</v>
      </c>
      <c r="Q624" s="65" t="s">
        <v>51</v>
      </c>
      <c r="R624" s="97"/>
      <c r="S624" s="5">
        <f t="shared" si="77"/>
        <v>0</v>
      </c>
      <c r="T624" s="81"/>
      <c r="U624" s="92"/>
      <c r="V624" s="92"/>
      <c r="W624" s="174"/>
      <c r="X624" s="174"/>
    </row>
    <row r="625" spans="16:24" ht="16.95" customHeight="1" x14ac:dyDescent="0.35">
      <c r="P625" s="46">
        <v>7</v>
      </c>
      <c r="Q625" s="65" t="s">
        <v>52</v>
      </c>
      <c r="R625" s="97"/>
      <c r="S625" s="5">
        <f t="shared" si="77"/>
        <v>0</v>
      </c>
      <c r="T625" s="81"/>
      <c r="U625" s="92"/>
      <c r="V625" s="92"/>
      <c r="W625" s="174"/>
      <c r="X625" s="174"/>
    </row>
    <row r="626" spans="16:24" ht="16.95" customHeight="1" x14ac:dyDescent="0.35">
      <c r="P626" s="46">
        <v>7</v>
      </c>
      <c r="Q626" s="65" t="s">
        <v>53</v>
      </c>
      <c r="R626" s="96">
        <f>'Confirm PMs'!C196</f>
        <v>0</v>
      </c>
      <c r="S626" s="5">
        <f t="shared" si="77"/>
        <v>0</v>
      </c>
      <c r="T626" s="94">
        <f>MEDIAN(S626:S628)</f>
        <v>0</v>
      </c>
      <c r="U626" s="95" t="e">
        <f>T626/$T$584</f>
        <v>#DIV/0!</v>
      </c>
      <c r="V626" s="95" t="e">
        <f>IF(U626&gt;1.5,"LT","RECENT")</f>
        <v>#DIV/0!</v>
      </c>
      <c r="W626" s="174"/>
      <c r="X626" s="174"/>
    </row>
    <row r="627" spans="16:24" ht="16.95" customHeight="1" x14ac:dyDescent="0.35">
      <c r="P627" s="46">
        <v>7</v>
      </c>
      <c r="Q627" s="65" t="s">
        <v>54</v>
      </c>
      <c r="R627" s="96"/>
      <c r="S627" s="5">
        <f t="shared" si="77"/>
        <v>0</v>
      </c>
      <c r="T627" s="93"/>
      <c r="U627" s="95"/>
      <c r="V627" s="95"/>
      <c r="W627" s="174"/>
      <c r="X627" s="174"/>
    </row>
    <row r="628" spans="16:24" ht="16.95" customHeight="1" x14ac:dyDescent="0.35">
      <c r="P628" s="46">
        <v>7</v>
      </c>
      <c r="Q628" s="65" t="s">
        <v>55</v>
      </c>
      <c r="R628" s="96"/>
      <c r="S628" s="5">
        <f t="shared" si="77"/>
        <v>0</v>
      </c>
      <c r="T628" s="93"/>
      <c r="U628" s="95"/>
      <c r="V628" s="95"/>
      <c r="W628" s="174"/>
      <c r="X628" s="174"/>
    </row>
    <row r="629" spans="16:24" ht="16.95" customHeight="1" x14ac:dyDescent="0.35">
      <c r="P629" s="46">
        <v>7</v>
      </c>
      <c r="Q629" s="65" t="s">
        <v>56</v>
      </c>
      <c r="R629" s="98">
        <f>'Confirm PMs'!C197</f>
        <v>0</v>
      </c>
      <c r="S629" s="5">
        <f t="shared" si="77"/>
        <v>0</v>
      </c>
      <c r="T629" s="91">
        <f>MEDIAN(S629:S631)</f>
        <v>0</v>
      </c>
      <c r="U629" s="92" t="e">
        <f>T629/$T$584</f>
        <v>#DIV/0!</v>
      </c>
      <c r="V629" s="92" t="e">
        <f>IF(U629&gt;1.5,"LT","RECENT")</f>
        <v>#DIV/0!</v>
      </c>
      <c r="W629" s="174"/>
      <c r="X629" s="174"/>
    </row>
    <row r="630" spans="16:24" ht="16.95" customHeight="1" x14ac:dyDescent="0.35">
      <c r="P630" s="46">
        <v>7</v>
      </c>
      <c r="Q630" s="65" t="s">
        <v>57</v>
      </c>
      <c r="R630" s="97"/>
      <c r="S630" s="5">
        <f t="shared" ref="S630:S637" si="78">IF(ISTEXT(H76),$F$5,IF(H76&gt;$F$5,$F$5,H76))</f>
        <v>0</v>
      </c>
      <c r="T630" s="81"/>
      <c r="U630" s="92"/>
      <c r="V630" s="92"/>
      <c r="W630" s="174"/>
      <c r="X630" s="174"/>
    </row>
    <row r="631" spans="16:24" ht="16.95" customHeight="1" x14ac:dyDescent="0.35">
      <c r="P631" s="46">
        <v>7</v>
      </c>
      <c r="Q631" s="65" t="s">
        <v>58</v>
      </c>
      <c r="R631" s="97"/>
      <c r="S631" s="5">
        <f t="shared" si="78"/>
        <v>0</v>
      </c>
      <c r="T631" s="81"/>
      <c r="U631" s="92"/>
      <c r="V631" s="92"/>
      <c r="W631" s="174"/>
      <c r="X631" s="174"/>
    </row>
    <row r="632" spans="16:24" ht="16.95" customHeight="1" x14ac:dyDescent="0.35">
      <c r="P632" s="46">
        <v>7</v>
      </c>
      <c r="Q632" s="65" t="s">
        <v>59</v>
      </c>
      <c r="R632" s="96">
        <f>'Confirm PMs'!C198</f>
        <v>0</v>
      </c>
      <c r="S632" s="5">
        <f t="shared" si="78"/>
        <v>0</v>
      </c>
      <c r="T632" s="94">
        <f>MEDIAN(S632:S634)</f>
        <v>0</v>
      </c>
      <c r="U632" s="95" t="e">
        <f>T632/$T$584</f>
        <v>#DIV/0!</v>
      </c>
      <c r="V632" s="95" t="e">
        <f>IF(U632&gt;1.5,"LT","RECENT")</f>
        <v>#DIV/0!</v>
      </c>
      <c r="W632" s="174"/>
      <c r="X632" s="174"/>
    </row>
    <row r="633" spans="16:24" ht="16.95" customHeight="1" x14ac:dyDescent="0.35">
      <c r="P633" s="46">
        <v>7</v>
      </c>
      <c r="Q633" s="65" t="s">
        <v>60</v>
      </c>
      <c r="R633" s="96"/>
      <c r="S633" s="5">
        <f t="shared" si="78"/>
        <v>0</v>
      </c>
      <c r="T633" s="93"/>
      <c r="U633" s="95"/>
      <c r="V633" s="95"/>
      <c r="W633" s="174"/>
      <c r="X633" s="174"/>
    </row>
    <row r="634" spans="16:24" ht="16.95" customHeight="1" x14ac:dyDescent="0.35">
      <c r="P634" s="46">
        <v>7</v>
      </c>
      <c r="Q634" s="65" t="s">
        <v>61</v>
      </c>
      <c r="R634" s="96"/>
      <c r="S634" s="5">
        <f t="shared" si="78"/>
        <v>0</v>
      </c>
      <c r="T634" s="93"/>
      <c r="U634" s="95"/>
      <c r="V634" s="95"/>
      <c r="W634" s="174"/>
      <c r="X634" s="174"/>
    </row>
    <row r="635" spans="16:24" ht="16.95" customHeight="1" x14ac:dyDescent="0.35">
      <c r="P635" s="46">
        <v>7</v>
      </c>
      <c r="Q635" s="65" t="s">
        <v>62</v>
      </c>
      <c r="R635" s="98">
        <f>'Confirm PMs'!C199</f>
        <v>0</v>
      </c>
      <c r="S635" s="5">
        <f t="shared" si="78"/>
        <v>0</v>
      </c>
      <c r="T635" s="91">
        <f>MEDIAN(S635:S637)</f>
        <v>0</v>
      </c>
      <c r="U635" s="92" t="e">
        <f>T635/$T$584</f>
        <v>#DIV/0!</v>
      </c>
      <c r="V635" s="92" t="e">
        <f>IF(U635&gt;1.5,"LT","RECENT")</f>
        <v>#DIV/0!</v>
      </c>
      <c r="W635" s="174"/>
      <c r="X635" s="174"/>
    </row>
    <row r="636" spans="16:24" ht="16.95" customHeight="1" x14ac:dyDescent="0.35">
      <c r="P636" s="46">
        <v>7</v>
      </c>
      <c r="Q636" s="65" t="s">
        <v>63</v>
      </c>
      <c r="R636" s="97"/>
      <c r="S636" s="5">
        <f t="shared" si="78"/>
        <v>0</v>
      </c>
      <c r="T636" s="81"/>
      <c r="U636" s="92"/>
      <c r="V636" s="92"/>
      <c r="W636" s="174"/>
      <c r="X636" s="174"/>
    </row>
    <row r="637" spans="16:24" ht="16.95" customHeight="1" x14ac:dyDescent="0.35">
      <c r="P637" s="46">
        <v>7</v>
      </c>
      <c r="Q637" s="65" t="s">
        <v>64</v>
      </c>
      <c r="R637" s="97"/>
      <c r="S637" s="5">
        <f t="shared" si="78"/>
        <v>0</v>
      </c>
      <c r="T637" s="81"/>
      <c r="U637" s="92"/>
      <c r="V637" s="92"/>
      <c r="W637" s="174"/>
      <c r="X637" s="174"/>
    </row>
    <row r="638" spans="16:24" ht="16.95" customHeight="1" x14ac:dyDescent="0.35">
      <c r="P638" s="46">
        <v>7</v>
      </c>
      <c r="Q638" s="65" t="s">
        <v>65</v>
      </c>
      <c r="R638" s="96">
        <f>'Confirm PMs'!C200</f>
        <v>0</v>
      </c>
      <c r="S638" s="5">
        <f t="shared" ref="S638:S645" si="79">IF(ISTEXT(I76),$F$5,IF(I76&gt;$F$5,$F$5,I76))</f>
        <v>0</v>
      </c>
      <c r="T638" s="94">
        <f>MEDIAN(S638:S640)</f>
        <v>0</v>
      </c>
      <c r="U638" s="95" t="e">
        <f>T638/$T$584</f>
        <v>#DIV/0!</v>
      </c>
      <c r="V638" s="95" t="e">
        <f>IF(U638&gt;1.5,"LT","RECENT")</f>
        <v>#DIV/0!</v>
      </c>
      <c r="W638" s="174"/>
      <c r="X638" s="174"/>
    </row>
    <row r="639" spans="16:24" ht="16.95" customHeight="1" x14ac:dyDescent="0.35">
      <c r="P639" s="46">
        <v>7</v>
      </c>
      <c r="Q639" s="65" t="s">
        <v>66</v>
      </c>
      <c r="R639" s="96"/>
      <c r="S639" s="5">
        <f t="shared" si="79"/>
        <v>0</v>
      </c>
      <c r="T639" s="93"/>
      <c r="U639" s="95"/>
      <c r="V639" s="95"/>
      <c r="W639" s="174"/>
      <c r="X639" s="174"/>
    </row>
    <row r="640" spans="16:24" ht="16.95" customHeight="1" x14ac:dyDescent="0.35">
      <c r="P640" s="46">
        <v>7</v>
      </c>
      <c r="Q640" s="65" t="s">
        <v>67</v>
      </c>
      <c r="R640" s="96"/>
      <c r="S640" s="5">
        <f t="shared" si="79"/>
        <v>0</v>
      </c>
      <c r="T640" s="93"/>
      <c r="U640" s="95"/>
      <c r="V640" s="95"/>
      <c r="W640" s="174"/>
      <c r="X640" s="174"/>
    </row>
    <row r="641" spans="16:24" ht="16.95" customHeight="1" x14ac:dyDescent="0.35">
      <c r="P641" s="46">
        <v>7</v>
      </c>
      <c r="Q641" s="65" t="s">
        <v>68</v>
      </c>
      <c r="R641" s="98">
        <f>'Confirm PMs'!C201</f>
        <v>0</v>
      </c>
      <c r="S641" s="5">
        <f t="shared" si="79"/>
        <v>0</v>
      </c>
      <c r="T641" s="91">
        <f>MEDIAN(S641:S643)</f>
        <v>0</v>
      </c>
      <c r="U641" s="92" t="e">
        <f>T641/$T$584</f>
        <v>#DIV/0!</v>
      </c>
      <c r="V641" s="92" t="e">
        <f>IF(U641&gt;1.5,"LT","RECENT")</f>
        <v>#DIV/0!</v>
      </c>
      <c r="W641" s="174"/>
      <c r="X641" s="174"/>
    </row>
    <row r="642" spans="16:24" ht="16.95" customHeight="1" x14ac:dyDescent="0.35">
      <c r="P642" s="46">
        <v>7</v>
      </c>
      <c r="Q642" s="65" t="s">
        <v>69</v>
      </c>
      <c r="R642" s="97"/>
      <c r="S642" s="5">
        <f t="shared" si="79"/>
        <v>0</v>
      </c>
      <c r="T642" s="81"/>
      <c r="U642" s="92"/>
      <c r="V642" s="92"/>
      <c r="W642" s="174"/>
      <c r="X642" s="174"/>
    </row>
    <row r="643" spans="16:24" ht="16.95" customHeight="1" x14ac:dyDescent="0.35">
      <c r="P643" s="46">
        <v>7</v>
      </c>
      <c r="Q643" s="65" t="s">
        <v>70</v>
      </c>
      <c r="R643" s="97"/>
      <c r="S643" s="5">
        <f t="shared" si="79"/>
        <v>0</v>
      </c>
      <c r="T643" s="81"/>
      <c r="U643" s="92"/>
      <c r="V643" s="92"/>
      <c r="W643" s="174"/>
      <c r="X643" s="174"/>
    </row>
    <row r="644" spans="16:24" ht="16.95" customHeight="1" x14ac:dyDescent="0.35">
      <c r="P644" s="46">
        <v>7</v>
      </c>
      <c r="Q644" s="65" t="s">
        <v>71</v>
      </c>
      <c r="R644" s="96">
        <f>'Confirm PMs'!C202</f>
        <v>0</v>
      </c>
      <c r="S644" s="5">
        <f t="shared" si="79"/>
        <v>0</v>
      </c>
      <c r="T644" s="94">
        <f>MEDIAN(S644:S646)</f>
        <v>0</v>
      </c>
      <c r="U644" s="95" t="e">
        <f>T644/$T$584</f>
        <v>#DIV/0!</v>
      </c>
      <c r="V644" s="95" t="e">
        <f>IF(U644&gt;1.5,"LT","RECENT")</f>
        <v>#DIV/0!</v>
      </c>
      <c r="W644" s="174"/>
      <c r="X644" s="174"/>
    </row>
    <row r="645" spans="16:24" ht="16.95" customHeight="1" x14ac:dyDescent="0.35">
      <c r="P645" s="46">
        <v>7</v>
      </c>
      <c r="Q645" s="65" t="s">
        <v>72</v>
      </c>
      <c r="R645" s="96"/>
      <c r="S645" s="5">
        <f t="shared" si="79"/>
        <v>0</v>
      </c>
      <c r="T645" s="93"/>
      <c r="U645" s="95"/>
      <c r="V645" s="95"/>
      <c r="W645" s="174"/>
      <c r="X645" s="174"/>
    </row>
    <row r="646" spans="16:24" ht="16.95" customHeight="1" x14ac:dyDescent="0.35">
      <c r="P646" s="46">
        <v>7</v>
      </c>
      <c r="Q646" s="65" t="s">
        <v>73</v>
      </c>
      <c r="R646" s="96"/>
      <c r="S646" s="5">
        <f>IF(ISTEXT(J76),$F$5,IF(J76&gt;$F$5,$F$5,J76))</f>
        <v>0</v>
      </c>
      <c r="T646" s="93"/>
      <c r="U646" s="95"/>
      <c r="V646" s="95"/>
      <c r="W646" s="174"/>
      <c r="X646" s="174"/>
    </row>
    <row r="647" spans="16:24" ht="16.95" customHeight="1" x14ac:dyDescent="0.35">
      <c r="P647" s="46">
        <v>7</v>
      </c>
      <c r="Q647" s="65" t="s">
        <v>74</v>
      </c>
      <c r="R647" s="98">
        <f>'Confirm PMs'!C203</f>
        <v>0</v>
      </c>
      <c r="S647" s="5">
        <f t="shared" ref="S647:S653" si="80">IF(ISTEXT(J77),$F$5,IF(J77&gt;$F$5,$F$5,J77))</f>
        <v>0</v>
      </c>
      <c r="T647" s="91">
        <f>MEDIAN(S647:S649)</f>
        <v>0</v>
      </c>
      <c r="U647" s="92" t="e">
        <f>T647/$T$584</f>
        <v>#DIV/0!</v>
      </c>
      <c r="V647" s="92" t="e">
        <f>IF(U647&gt;1.5,"LT","RECENT")</f>
        <v>#DIV/0!</v>
      </c>
      <c r="W647" s="174"/>
      <c r="X647" s="174"/>
    </row>
    <row r="648" spans="16:24" ht="16.95" customHeight="1" x14ac:dyDescent="0.35">
      <c r="P648" s="46">
        <v>7</v>
      </c>
      <c r="Q648" s="65" t="s">
        <v>75</v>
      </c>
      <c r="R648" s="97"/>
      <c r="S648" s="5">
        <f t="shared" si="80"/>
        <v>0</v>
      </c>
      <c r="T648" s="81"/>
      <c r="U648" s="92"/>
      <c r="V648" s="92"/>
      <c r="W648" s="174"/>
      <c r="X648" s="174"/>
    </row>
    <row r="649" spans="16:24" ht="16.95" customHeight="1" x14ac:dyDescent="0.35">
      <c r="P649" s="46">
        <v>7</v>
      </c>
      <c r="Q649" s="65" t="s">
        <v>76</v>
      </c>
      <c r="R649" s="97"/>
      <c r="S649" s="5">
        <f t="shared" si="80"/>
        <v>0</v>
      </c>
      <c r="T649" s="81"/>
      <c r="U649" s="92"/>
      <c r="V649" s="92"/>
      <c r="W649" s="174"/>
      <c r="X649" s="174"/>
    </row>
    <row r="650" spans="16:24" ht="16.95" customHeight="1" x14ac:dyDescent="0.35">
      <c r="P650" s="46">
        <v>7</v>
      </c>
      <c r="Q650" s="65" t="s">
        <v>77</v>
      </c>
      <c r="R650" s="96">
        <f>'Confirm PMs'!C204</f>
        <v>0</v>
      </c>
      <c r="S650" s="5">
        <f t="shared" si="80"/>
        <v>0</v>
      </c>
      <c r="T650" s="94">
        <f>MEDIAN(S650:S652)</f>
        <v>0</v>
      </c>
      <c r="U650" s="95" t="e">
        <f>T650/$T$584</f>
        <v>#DIV/0!</v>
      </c>
      <c r="V650" s="95" t="e">
        <f>IF(U650&gt;1.5,"LT","RECENT")</f>
        <v>#DIV/0!</v>
      </c>
      <c r="W650" s="174"/>
      <c r="X650" s="174"/>
    </row>
    <row r="651" spans="16:24" ht="16.95" customHeight="1" x14ac:dyDescent="0.35">
      <c r="P651" s="46">
        <v>7</v>
      </c>
      <c r="Q651" s="65" t="s">
        <v>78</v>
      </c>
      <c r="R651" s="96"/>
      <c r="S651" s="5">
        <f t="shared" si="80"/>
        <v>0</v>
      </c>
      <c r="T651" s="93"/>
      <c r="U651" s="95"/>
      <c r="V651" s="95"/>
      <c r="W651" s="174"/>
      <c r="X651" s="174"/>
    </row>
    <row r="652" spans="16:24" ht="16.95" customHeight="1" x14ac:dyDescent="0.35">
      <c r="P652" s="46">
        <v>7</v>
      </c>
      <c r="Q652" s="65" t="s">
        <v>79</v>
      </c>
      <c r="R652" s="96"/>
      <c r="S652" s="5">
        <f t="shared" si="80"/>
        <v>0</v>
      </c>
      <c r="T652" s="93"/>
      <c r="U652" s="95"/>
      <c r="V652" s="95"/>
      <c r="W652" s="174"/>
      <c r="X652" s="174"/>
    </row>
    <row r="653" spans="16:24" ht="16.95" customHeight="1" x14ac:dyDescent="0.35">
      <c r="P653" s="46">
        <v>7</v>
      </c>
      <c r="Q653" s="65" t="s">
        <v>80</v>
      </c>
      <c r="R653" s="98">
        <f>'Confirm PMs'!C205</f>
        <v>0</v>
      </c>
      <c r="S653" s="5">
        <f t="shared" si="80"/>
        <v>0</v>
      </c>
      <c r="T653" s="91">
        <f>MEDIAN(S653:S655)</f>
        <v>0</v>
      </c>
      <c r="U653" s="92" t="e">
        <f>T653/$T$584</f>
        <v>#DIV/0!</v>
      </c>
      <c r="V653" s="92" t="e">
        <f>IF(U653&gt;1.5,"LT","RECENT")</f>
        <v>#DIV/0!</v>
      </c>
      <c r="W653" s="174"/>
      <c r="X653" s="174"/>
    </row>
    <row r="654" spans="16:24" ht="16.95" customHeight="1" x14ac:dyDescent="0.35">
      <c r="P654" s="46">
        <v>7</v>
      </c>
      <c r="Q654" s="65" t="s">
        <v>81</v>
      </c>
      <c r="R654" s="97"/>
      <c r="S654" s="5">
        <f t="shared" ref="S654:S661" si="81">IF(ISTEXT(K76),$F$5,IF(K76&gt;$F$5,$F$5,K76))</f>
        <v>0</v>
      </c>
      <c r="T654" s="81"/>
      <c r="U654" s="92"/>
      <c r="V654" s="92"/>
      <c r="W654" s="174"/>
      <c r="X654" s="174"/>
    </row>
    <row r="655" spans="16:24" ht="16.95" customHeight="1" x14ac:dyDescent="0.35">
      <c r="P655" s="46">
        <v>7</v>
      </c>
      <c r="Q655" s="65" t="s">
        <v>82</v>
      </c>
      <c r="R655" s="97"/>
      <c r="S655" s="5">
        <f t="shared" si="81"/>
        <v>0</v>
      </c>
      <c r="T655" s="81"/>
      <c r="U655" s="92"/>
      <c r="V655" s="92"/>
      <c r="W655" s="174"/>
      <c r="X655" s="174"/>
    </row>
    <row r="656" spans="16:24" ht="16.95" customHeight="1" x14ac:dyDescent="0.35">
      <c r="P656" s="46">
        <v>7</v>
      </c>
      <c r="Q656" s="65" t="s">
        <v>83</v>
      </c>
      <c r="R656" s="96">
        <f>'Confirm PMs'!C206</f>
        <v>0</v>
      </c>
      <c r="S656" s="5">
        <f t="shared" si="81"/>
        <v>0</v>
      </c>
      <c r="T656" s="94">
        <f>MEDIAN(S656:S658)</f>
        <v>0</v>
      </c>
      <c r="U656" s="95" t="e">
        <f>T656/$T$584</f>
        <v>#DIV/0!</v>
      </c>
      <c r="V656" s="95" t="e">
        <f>IF(U656&gt;1.5,"LT","RECENT")</f>
        <v>#DIV/0!</v>
      </c>
      <c r="W656" s="174"/>
      <c r="X656" s="174"/>
    </row>
    <row r="657" spans="16:24" ht="16.95" customHeight="1" x14ac:dyDescent="0.35">
      <c r="P657" s="46">
        <v>7</v>
      </c>
      <c r="Q657" s="65" t="s">
        <v>84</v>
      </c>
      <c r="R657" s="96"/>
      <c r="S657" s="5">
        <f t="shared" si="81"/>
        <v>0</v>
      </c>
      <c r="T657" s="93"/>
      <c r="U657" s="95"/>
      <c r="V657" s="95"/>
      <c r="W657" s="174"/>
      <c r="X657" s="174"/>
    </row>
    <row r="658" spans="16:24" ht="16.95" customHeight="1" x14ac:dyDescent="0.35">
      <c r="P658" s="46">
        <v>7</v>
      </c>
      <c r="Q658" s="65" t="s">
        <v>85</v>
      </c>
      <c r="R658" s="96"/>
      <c r="S658" s="5">
        <f t="shared" si="81"/>
        <v>0</v>
      </c>
      <c r="T658" s="93"/>
      <c r="U658" s="95"/>
      <c r="V658" s="95"/>
      <c r="W658" s="174"/>
      <c r="X658" s="174"/>
    </row>
    <row r="659" spans="16:24" ht="16.95" customHeight="1" x14ac:dyDescent="0.35">
      <c r="P659" s="46">
        <v>7</v>
      </c>
      <c r="Q659" s="65" t="s">
        <v>86</v>
      </c>
      <c r="R659" s="98">
        <f>'Confirm PMs'!C207</f>
        <v>0</v>
      </c>
      <c r="S659" s="5">
        <f t="shared" si="81"/>
        <v>0</v>
      </c>
      <c r="T659" s="91">
        <f>MEDIAN(S659:S661)</f>
        <v>0</v>
      </c>
      <c r="U659" s="92" t="e">
        <f>T659/$T$584</f>
        <v>#DIV/0!</v>
      </c>
      <c r="V659" s="92" t="e">
        <f>IF(U659&gt;1.5,"LT","RECENT")</f>
        <v>#DIV/0!</v>
      </c>
      <c r="W659" s="174"/>
      <c r="X659" s="174"/>
    </row>
    <row r="660" spans="16:24" ht="16.95" customHeight="1" x14ac:dyDescent="0.35">
      <c r="P660" s="46">
        <v>7</v>
      </c>
      <c r="Q660" s="65" t="s">
        <v>87</v>
      </c>
      <c r="R660" s="97"/>
      <c r="S660" s="5">
        <f t="shared" si="81"/>
        <v>0</v>
      </c>
      <c r="T660" s="81"/>
      <c r="U660" s="92"/>
      <c r="V660" s="92"/>
      <c r="W660" s="174"/>
      <c r="X660" s="174"/>
    </row>
    <row r="661" spans="16:24" ht="16.95" customHeight="1" x14ac:dyDescent="0.35">
      <c r="P661" s="46">
        <v>7</v>
      </c>
      <c r="Q661" s="65" t="s">
        <v>88</v>
      </c>
      <c r="R661" s="97"/>
      <c r="S661" s="5">
        <f t="shared" si="81"/>
        <v>0</v>
      </c>
      <c r="T661" s="81"/>
      <c r="U661" s="92"/>
      <c r="V661" s="92"/>
      <c r="W661" s="174"/>
      <c r="X661" s="174"/>
    </row>
    <row r="662" spans="16:24" ht="16.95" customHeight="1" x14ac:dyDescent="0.35">
      <c r="P662" s="46">
        <v>7</v>
      </c>
      <c r="Q662" s="65" t="s">
        <v>89</v>
      </c>
      <c r="R662" s="96">
        <f>'Confirm PMs'!C208</f>
        <v>0</v>
      </c>
      <c r="S662" s="5">
        <f t="shared" ref="S662:S669" si="82">IF(ISTEXT(L76),$F$5,IF(L76&gt;$F$5,$F$5,L76))</f>
        <v>0</v>
      </c>
      <c r="T662" s="94">
        <f>MEDIAN(S662:S664)</f>
        <v>0</v>
      </c>
      <c r="U662" s="95" t="e">
        <f>T662/$T$584</f>
        <v>#DIV/0!</v>
      </c>
      <c r="V662" s="95" t="e">
        <f>IF(U662&gt;1.5,"LT","RECENT")</f>
        <v>#DIV/0!</v>
      </c>
      <c r="W662" s="174"/>
      <c r="X662" s="174"/>
    </row>
    <row r="663" spans="16:24" ht="16.95" customHeight="1" x14ac:dyDescent="0.35">
      <c r="P663" s="46">
        <v>7</v>
      </c>
      <c r="Q663" s="65" t="s">
        <v>90</v>
      </c>
      <c r="R663" s="96"/>
      <c r="S663" s="5">
        <f t="shared" si="82"/>
        <v>0</v>
      </c>
      <c r="T663" s="93"/>
      <c r="U663" s="95"/>
      <c r="V663" s="95"/>
      <c r="W663" s="174"/>
      <c r="X663" s="174"/>
    </row>
    <row r="664" spans="16:24" ht="16.95" customHeight="1" x14ac:dyDescent="0.35">
      <c r="P664" s="46">
        <v>7</v>
      </c>
      <c r="Q664" s="65" t="s">
        <v>91</v>
      </c>
      <c r="R664" s="96"/>
      <c r="S664" s="5">
        <f t="shared" si="82"/>
        <v>0</v>
      </c>
      <c r="T664" s="93"/>
      <c r="U664" s="95"/>
      <c r="V664" s="95"/>
      <c r="W664" s="174"/>
      <c r="X664" s="174"/>
    </row>
    <row r="665" spans="16:24" ht="16.95" customHeight="1" x14ac:dyDescent="0.35">
      <c r="P665" s="46">
        <v>7</v>
      </c>
      <c r="Q665" s="65" t="s">
        <v>92</v>
      </c>
      <c r="R665" s="98">
        <f>'Confirm PMs'!C209</f>
        <v>0</v>
      </c>
      <c r="S665" s="5">
        <f t="shared" si="82"/>
        <v>0</v>
      </c>
      <c r="T665" s="91">
        <f>MEDIAN(S665:S667)</f>
        <v>0</v>
      </c>
      <c r="U665" s="92" t="e">
        <f>T665/$T$584</f>
        <v>#DIV/0!</v>
      </c>
      <c r="V665" s="92" t="e">
        <f>IF(U665&gt;1.5,"LT","RECENT")</f>
        <v>#DIV/0!</v>
      </c>
      <c r="W665" s="174"/>
      <c r="X665" s="174"/>
    </row>
    <row r="666" spans="16:24" ht="16.95" customHeight="1" x14ac:dyDescent="0.35">
      <c r="P666" s="46">
        <v>7</v>
      </c>
      <c r="Q666" s="65" t="s">
        <v>93</v>
      </c>
      <c r="R666" s="97"/>
      <c r="S666" s="5">
        <f t="shared" si="82"/>
        <v>0</v>
      </c>
      <c r="T666" s="81"/>
      <c r="U666" s="92"/>
      <c r="V666" s="92"/>
      <c r="W666" s="174"/>
      <c r="X666" s="174"/>
    </row>
    <row r="667" spans="16:24" ht="16.95" customHeight="1" x14ac:dyDescent="0.35">
      <c r="P667" s="46">
        <v>7</v>
      </c>
      <c r="Q667" s="65" t="s">
        <v>94</v>
      </c>
      <c r="R667" s="97"/>
      <c r="S667" s="5">
        <f t="shared" si="82"/>
        <v>0</v>
      </c>
      <c r="T667" s="81"/>
      <c r="U667" s="92"/>
      <c r="V667" s="92"/>
      <c r="W667" s="174"/>
      <c r="X667" s="174"/>
    </row>
    <row r="668" spans="16:24" ht="16.95" customHeight="1" x14ac:dyDescent="0.35">
      <c r="P668" s="46">
        <v>7</v>
      </c>
      <c r="Q668" s="65" t="s">
        <v>95</v>
      </c>
      <c r="R668" s="96">
        <f>'Confirm PMs'!C210</f>
        <v>0</v>
      </c>
      <c r="S668" s="5">
        <f t="shared" si="82"/>
        <v>0</v>
      </c>
      <c r="T668" s="94">
        <f>MEDIAN(S668:S670)</f>
        <v>0</v>
      </c>
      <c r="U668" s="95" t="e">
        <f>T668/$T$584</f>
        <v>#DIV/0!</v>
      </c>
      <c r="V668" s="95" t="e">
        <f>IF(U668&gt;1.5,"LT","RECENT")</f>
        <v>#DIV/0!</v>
      </c>
      <c r="W668" s="174"/>
      <c r="X668" s="174"/>
    </row>
    <row r="669" spans="16:24" ht="16.95" customHeight="1" x14ac:dyDescent="0.35">
      <c r="P669" s="46">
        <v>7</v>
      </c>
      <c r="Q669" s="65" t="s">
        <v>96</v>
      </c>
      <c r="R669" s="96"/>
      <c r="S669" s="5">
        <f t="shared" si="82"/>
        <v>0</v>
      </c>
      <c r="T669" s="93"/>
      <c r="U669" s="95"/>
      <c r="V669" s="95"/>
      <c r="W669" s="174"/>
      <c r="X669" s="174"/>
    </row>
    <row r="670" spans="16:24" ht="16.95" customHeight="1" x14ac:dyDescent="0.35">
      <c r="P670" s="46">
        <v>7</v>
      </c>
      <c r="Q670" s="65" t="s">
        <v>97</v>
      </c>
      <c r="R670" s="96"/>
      <c r="S670" s="5">
        <f t="shared" ref="S670:S677" si="83">IF(ISTEXT(M76),$F$5,IF(M76&gt;$F$5,$F$5,M76))</f>
        <v>0</v>
      </c>
      <c r="T670" s="93"/>
      <c r="U670" s="95"/>
      <c r="V670" s="95"/>
      <c r="W670" s="174"/>
      <c r="X670" s="174"/>
    </row>
    <row r="671" spans="16:24" ht="16.95" customHeight="1" x14ac:dyDescent="0.35">
      <c r="P671" s="46">
        <v>7</v>
      </c>
      <c r="Q671" s="65" t="s">
        <v>98</v>
      </c>
      <c r="R671" s="98">
        <f>'Confirm PMs'!C211</f>
        <v>0</v>
      </c>
      <c r="S671" s="5">
        <f t="shared" si="83"/>
        <v>0</v>
      </c>
      <c r="T671" s="91">
        <f>MEDIAN(S671:S673)</f>
        <v>0</v>
      </c>
      <c r="U671" s="92" t="e">
        <f>T671/$T$584</f>
        <v>#DIV/0!</v>
      </c>
      <c r="V671" s="92" t="e">
        <f>IF(U671&gt;1.5,"LT","RECENT")</f>
        <v>#DIV/0!</v>
      </c>
      <c r="W671" s="174"/>
      <c r="X671" s="174"/>
    </row>
    <row r="672" spans="16:24" ht="16.95" customHeight="1" x14ac:dyDescent="0.35">
      <c r="P672" s="46">
        <v>7</v>
      </c>
      <c r="Q672" s="65" t="s">
        <v>99</v>
      </c>
      <c r="R672" s="97"/>
      <c r="S672" s="5">
        <f t="shared" si="83"/>
        <v>0</v>
      </c>
      <c r="T672" s="81"/>
      <c r="U672" s="92"/>
      <c r="V672" s="92"/>
      <c r="W672" s="174"/>
      <c r="X672" s="174"/>
    </row>
    <row r="673" spans="16:24" ht="16.95" customHeight="1" x14ac:dyDescent="0.35">
      <c r="P673" s="46">
        <v>7</v>
      </c>
      <c r="Q673" s="65" t="s">
        <v>100</v>
      </c>
      <c r="R673" s="97"/>
      <c r="S673" s="5">
        <f t="shared" si="83"/>
        <v>0</v>
      </c>
      <c r="T673" s="81"/>
      <c r="U673" s="92"/>
      <c r="V673" s="92"/>
      <c r="W673" s="174"/>
      <c r="X673" s="174"/>
    </row>
    <row r="674" spans="16:24" ht="16.95" customHeight="1" x14ac:dyDescent="0.35">
      <c r="P674" s="46">
        <v>7</v>
      </c>
      <c r="Q674" s="65" t="s">
        <v>101</v>
      </c>
      <c r="R674" s="96">
        <f>'Confirm PMs'!C212</f>
        <v>0</v>
      </c>
      <c r="S674" s="5">
        <f t="shared" si="83"/>
        <v>0</v>
      </c>
      <c r="T674" s="94">
        <f>MEDIAN(S674:S676)</f>
        <v>0</v>
      </c>
      <c r="U674" s="95" t="e">
        <f>T674/$T$584</f>
        <v>#DIV/0!</v>
      </c>
      <c r="V674" s="95" t="e">
        <f>IF(U674&gt;1.5,"LT","RECENT")</f>
        <v>#DIV/0!</v>
      </c>
      <c r="W674" s="174"/>
      <c r="X674" s="174"/>
    </row>
    <row r="675" spans="16:24" ht="16.95" customHeight="1" x14ac:dyDescent="0.35">
      <c r="P675" s="46">
        <v>7</v>
      </c>
      <c r="Q675" s="65" t="s">
        <v>102</v>
      </c>
      <c r="R675" s="96"/>
      <c r="S675" s="5">
        <f t="shared" si="83"/>
        <v>0</v>
      </c>
      <c r="T675" s="93"/>
      <c r="U675" s="95"/>
      <c r="V675" s="95"/>
      <c r="W675" s="174"/>
      <c r="X675" s="174"/>
    </row>
    <row r="676" spans="16:24" ht="16.95" customHeight="1" x14ac:dyDescent="0.35">
      <c r="P676" s="46">
        <v>7</v>
      </c>
      <c r="Q676" s="65" t="s">
        <v>103</v>
      </c>
      <c r="R676" s="96"/>
      <c r="S676" s="5">
        <f t="shared" si="83"/>
        <v>0</v>
      </c>
      <c r="T676" s="93"/>
      <c r="U676" s="95"/>
      <c r="V676" s="95"/>
      <c r="W676" s="174"/>
      <c r="X676" s="174"/>
    </row>
    <row r="677" spans="16:24" ht="16.95" customHeight="1" x14ac:dyDescent="0.35">
      <c r="P677" s="46">
        <v>7</v>
      </c>
      <c r="Q677" s="65" t="s">
        <v>104</v>
      </c>
      <c r="R677" s="79" t="s">
        <v>148</v>
      </c>
      <c r="S677" s="5">
        <f t="shared" si="83"/>
        <v>0</v>
      </c>
      <c r="T677" s="79"/>
      <c r="U677" s="92"/>
      <c r="V677" s="80"/>
      <c r="W677" s="174"/>
      <c r="X677" s="174"/>
    </row>
    <row r="678" spans="16:24" ht="16.95" customHeight="1" x14ac:dyDescent="0.4">
      <c r="P678" s="46">
        <v>8</v>
      </c>
      <c r="Q678" s="65" t="s">
        <v>9</v>
      </c>
      <c r="R678" s="54" t="s">
        <v>234</v>
      </c>
      <c r="S678" s="5">
        <f>IF(ISTEXT(B87),$F$5,IF(B87&gt;$F$5,$F$5,B87))</f>
        <v>0</v>
      </c>
      <c r="T678" s="56">
        <f>MEDIAN(S678:S679)</f>
        <v>0</v>
      </c>
      <c r="U678" s="56" t="e">
        <f>T678/$T$680</f>
        <v>#DIV/0!</v>
      </c>
      <c r="V678" s="53" t="str">
        <f>IF(T678&gt;0,IF(T678&lt;$AA$7, "INVALID OD", IF(T678&gt;$AA$8,"INVALID OD", "VALID OD")),"")</f>
        <v/>
      </c>
      <c r="W678" s="174"/>
      <c r="X678" s="174"/>
    </row>
    <row r="679" spans="16:24" ht="16.95" customHeight="1" x14ac:dyDescent="0.4">
      <c r="P679" s="46">
        <v>8</v>
      </c>
      <c r="Q679" s="65" t="s">
        <v>10</v>
      </c>
      <c r="R679" s="54" t="s">
        <v>235</v>
      </c>
      <c r="S679" s="5">
        <f t="shared" ref="S679:S685" si="84">IF(ISTEXT(B88),$F$5,IF(B88&gt;$F$5,$F$5,B88))</f>
        <v>0</v>
      </c>
      <c r="T679" s="57"/>
      <c r="U679" s="57"/>
      <c r="V679" s="53" t="str">
        <f>IF(T678&gt;0,IF(U678&lt;$AA$9, "INVALID ODn", IF(U678&gt;$AA$10,"INVALID ODn", "VALID ODn")),"")</f>
        <v/>
      </c>
      <c r="W679" s="174"/>
      <c r="X679" s="174"/>
    </row>
    <row r="680" spans="16:24" ht="16.95" customHeight="1" x14ac:dyDescent="0.4">
      <c r="P680" s="46">
        <v>8</v>
      </c>
      <c r="Q680" s="65" t="s">
        <v>11</v>
      </c>
      <c r="R680" s="74" t="s">
        <v>236</v>
      </c>
      <c r="S680" s="5">
        <f t="shared" si="84"/>
        <v>0</v>
      </c>
      <c r="T680" s="59">
        <f>MEDIAN(S680:S682)</f>
        <v>0</v>
      </c>
      <c r="U680" s="59" t="e">
        <f>T680/$T$680</f>
        <v>#DIV/0!</v>
      </c>
      <c r="V680" s="53" t="str">
        <f>IF(T680&gt;0, IF(T680&lt;$AB$7, "INVALID OD", IF(T680&gt;$AB$8,"INVALID OD", "VALID OD")), "")</f>
        <v/>
      </c>
      <c r="W680" s="174"/>
      <c r="X680" s="174"/>
    </row>
    <row r="681" spans="16:24" ht="16.95" customHeight="1" x14ac:dyDescent="0.4">
      <c r="P681" s="46">
        <v>8</v>
      </c>
      <c r="Q681" s="65" t="s">
        <v>12</v>
      </c>
      <c r="R681" s="74" t="s">
        <v>237</v>
      </c>
      <c r="S681" s="5">
        <f t="shared" si="84"/>
        <v>0</v>
      </c>
      <c r="T681" s="60"/>
      <c r="U681" s="61"/>
      <c r="V681" s="53" t="str">
        <f>IF(T680&gt;0,IF(U680&lt;1, "INVALID ODn", IF(U680&gt;1,"INVALID ODn", "VALID ODn")),"")</f>
        <v/>
      </c>
      <c r="W681" s="174"/>
      <c r="X681" s="174"/>
    </row>
    <row r="682" spans="16:24" ht="16.95" customHeight="1" x14ac:dyDescent="0.4">
      <c r="P682" s="46">
        <v>8</v>
      </c>
      <c r="Q682" s="65" t="s">
        <v>13</v>
      </c>
      <c r="R682" s="74" t="s">
        <v>238</v>
      </c>
      <c r="S682" s="5">
        <f t="shared" si="84"/>
        <v>0</v>
      </c>
      <c r="T682" s="60"/>
      <c r="U682" s="61"/>
      <c r="V682" s="53"/>
      <c r="W682" s="174"/>
      <c r="X682" s="174"/>
    </row>
    <row r="683" spans="16:24" ht="16.95" customHeight="1" x14ac:dyDescent="0.4">
      <c r="P683" s="46">
        <v>8</v>
      </c>
      <c r="Q683" s="65" t="s">
        <v>14</v>
      </c>
      <c r="R683" s="75" t="s">
        <v>239</v>
      </c>
      <c r="S683" s="5">
        <f t="shared" si="84"/>
        <v>0</v>
      </c>
      <c r="T683" s="62">
        <f>MEDIAN(S683:S685)</f>
        <v>0</v>
      </c>
      <c r="U683" s="62" t="e">
        <f>T683/$T$680</f>
        <v>#DIV/0!</v>
      </c>
      <c r="V683" s="53" t="str">
        <f>IF(T683&gt;0, IF(T683&lt;$AC$7, "INVALID OD", IF(T683&gt;$AC$8,"INVALID OD", "VALID OD")), "")</f>
        <v/>
      </c>
      <c r="W683" s="174"/>
      <c r="X683" s="174"/>
    </row>
    <row r="684" spans="16:24" ht="16.95" customHeight="1" x14ac:dyDescent="0.4">
      <c r="P684" s="46">
        <v>8</v>
      </c>
      <c r="Q684" s="65" t="s">
        <v>15</v>
      </c>
      <c r="R684" s="75" t="s">
        <v>240</v>
      </c>
      <c r="S684" s="5">
        <f t="shared" si="84"/>
        <v>0</v>
      </c>
      <c r="T684" s="60"/>
      <c r="U684" s="61"/>
      <c r="V684" s="53" t="str">
        <f>IF(T683&gt;0,IF(U683&lt;$AC$9, "INVALID ODn", IF(U683&gt;$AC$10,"INVALID ODn", "VALID ODn")),"")</f>
        <v/>
      </c>
      <c r="W684" s="174"/>
      <c r="X684" s="174"/>
    </row>
    <row r="685" spans="16:24" ht="16.95" customHeight="1" x14ac:dyDescent="0.4">
      <c r="P685" s="46">
        <v>8</v>
      </c>
      <c r="Q685" s="65" t="s">
        <v>16</v>
      </c>
      <c r="R685" s="75" t="s">
        <v>241</v>
      </c>
      <c r="S685" s="5">
        <f t="shared" si="84"/>
        <v>0</v>
      </c>
      <c r="T685" s="60"/>
      <c r="U685" s="61"/>
      <c r="V685" s="147"/>
      <c r="W685" s="174"/>
      <c r="X685" s="174"/>
    </row>
    <row r="686" spans="16:24" ht="16.95" customHeight="1" x14ac:dyDescent="0.4">
      <c r="P686" s="46">
        <v>8</v>
      </c>
      <c r="Q686" s="65" t="s">
        <v>17</v>
      </c>
      <c r="R686" s="76" t="s">
        <v>242</v>
      </c>
      <c r="S686" s="5">
        <f t="shared" ref="S686:S693" si="85">IF(ISTEXT(C87),$F$5,IF(C87&gt;$F$5,$F$5,C87))</f>
        <v>0</v>
      </c>
      <c r="T686" s="64">
        <f>MEDIAN(S686:S688)</f>
        <v>0</v>
      </c>
      <c r="U686" s="64" t="e">
        <f>T686/$T$680</f>
        <v>#DIV/0!</v>
      </c>
      <c r="V686" s="53" t="str">
        <f>IF(T686&gt;0, IF(T686&lt;$AD$7, "INVALID OD", IF(T686&gt;$AD$8,"INVALID OD", "VALID OD")), "")</f>
        <v/>
      </c>
      <c r="W686" s="174"/>
      <c r="X686" s="174"/>
    </row>
    <row r="687" spans="16:24" ht="16.95" customHeight="1" x14ac:dyDescent="0.4">
      <c r="P687" s="46">
        <v>8</v>
      </c>
      <c r="Q687" s="65" t="s">
        <v>18</v>
      </c>
      <c r="R687" s="76" t="s">
        <v>243</v>
      </c>
      <c r="S687" s="5">
        <f t="shared" si="85"/>
        <v>0</v>
      </c>
      <c r="T687" s="60"/>
      <c r="U687" s="61"/>
      <c r="V687" s="53" t="str">
        <f>IF(T686&gt;0,IF(U686&lt;$AD$9, "INVALID ODn", IF(U686&gt;$AD$10,"INVALID ODn", "VALID ODn")),"")</f>
        <v/>
      </c>
      <c r="W687" s="174"/>
      <c r="X687" s="174"/>
    </row>
    <row r="688" spans="16:24" ht="16.95" customHeight="1" x14ac:dyDescent="0.4">
      <c r="P688" s="46">
        <v>8</v>
      </c>
      <c r="Q688" s="65" t="s">
        <v>19</v>
      </c>
      <c r="R688" s="76" t="s">
        <v>244</v>
      </c>
      <c r="S688" s="5">
        <f t="shared" si="85"/>
        <v>0</v>
      </c>
      <c r="T688" s="60"/>
      <c r="U688" s="61"/>
      <c r="V688" s="53"/>
      <c r="W688" s="174"/>
      <c r="X688" s="174"/>
    </row>
    <row r="689" spans="16:24" ht="16.95" customHeight="1" x14ac:dyDescent="0.35">
      <c r="P689" s="46">
        <v>8</v>
      </c>
      <c r="Q689" s="65" t="s">
        <v>20</v>
      </c>
      <c r="R689" s="98">
        <f>'Confirm PMs'!C213</f>
        <v>0</v>
      </c>
      <c r="S689" s="5">
        <f t="shared" si="85"/>
        <v>0</v>
      </c>
      <c r="T689" s="91">
        <f>MEDIAN(S689:S691)</f>
        <v>0</v>
      </c>
      <c r="U689" s="92" t="e">
        <f>T689/$T$680</f>
        <v>#DIV/0!</v>
      </c>
      <c r="V689" s="92" t="e">
        <f>IF(U689&gt;1.5,"LT","RECENT")</f>
        <v>#DIV/0!</v>
      </c>
      <c r="W689" s="174"/>
      <c r="X689" s="174"/>
    </row>
    <row r="690" spans="16:24" ht="16.95" customHeight="1" x14ac:dyDescent="0.35">
      <c r="P690" s="46">
        <v>8</v>
      </c>
      <c r="Q690" s="65" t="s">
        <v>21</v>
      </c>
      <c r="R690" s="97"/>
      <c r="S690" s="5">
        <f t="shared" si="85"/>
        <v>0</v>
      </c>
      <c r="T690" s="81"/>
      <c r="U690" s="92"/>
      <c r="V690" s="92"/>
      <c r="W690" s="174"/>
      <c r="X690" s="174"/>
    </row>
    <row r="691" spans="16:24" ht="16.95" customHeight="1" x14ac:dyDescent="0.35">
      <c r="P691" s="46">
        <v>8</v>
      </c>
      <c r="Q691" s="65" t="s">
        <v>22</v>
      </c>
      <c r="R691" s="97"/>
      <c r="S691" s="5">
        <f t="shared" si="85"/>
        <v>0</v>
      </c>
      <c r="T691" s="81"/>
      <c r="U691" s="92"/>
      <c r="V691" s="92"/>
      <c r="W691" s="174"/>
      <c r="X691" s="174"/>
    </row>
    <row r="692" spans="16:24" ht="16.95" customHeight="1" x14ac:dyDescent="0.35">
      <c r="P692" s="46">
        <v>8</v>
      </c>
      <c r="Q692" s="65" t="s">
        <v>23</v>
      </c>
      <c r="R692" s="96">
        <f>'Confirm PMs'!C214</f>
        <v>0</v>
      </c>
      <c r="S692" s="5">
        <f t="shared" si="85"/>
        <v>0</v>
      </c>
      <c r="T692" s="94">
        <f>MEDIAN(S692:S694)</f>
        <v>0</v>
      </c>
      <c r="U692" s="95" t="e">
        <f>T692/$T$680</f>
        <v>#DIV/0!</v>
      </c>
      <c r="V692" s="95" t="e">
        <f>IF(U692&gt;1.5,"LT","RECENT")</f>
        <v>#DIV/0!</v>
      </c>
      <c r="W692" s="174"/>
      <c r="X692" s="174"/>
    </row>
    <row r="693" spans="16:24" ht="16.95" customHeight="1" x14ac:dyDescent="0.35">
      <c r="P693" s="46">
        <v>8</v>
      </c>
      <c r="Q693" s="65" t="s">
        <v>24</v>
      </c>
      <c r="R693" s="96"/>
      <c r="S693" s="5">
        <f t="shared" si="85"/>
        <v>0</v>
      </c>
      <c r="T693" s="93"/>
      <c r="U693" s="95"/>
      <c r="V693" s="95"/>
      <c r="W693" s="174"/>
      <c r="X693" s="174"/>
    </row>
    <row r="694" spans="16:24" ht="16.95" customHeight="1" x14ac:dyDescent="0.35">
      <c r="P694" s="46">
        <v>8</v>
      </c>
      <c r="Q694" s="65" t="s">
        <v>25</v>
      </c>
      <c r="R694" s="96"/>
      <c r="S694" s="5">
        <f t="shared" ref="S694:S701" si="86">IF(ISTEXT(D87),$F$5,IF(D87&gt;$F$5,$F$5,D87))</f>
        <v>0</v>
      </c>
      <c r="T694" s="93"/>
      <c r="U694" s="95"/>
      <c r="V694" s="95"/>
      <c r="W694" s="174"/>
      <c r="X694" s="174"/>
    </row>
    <row r="695" spans="16:24" ht="16.95" customHeight="1" x14ac:dyDescent="0.35">
      <c r="P695" s="46">
        <v>8</v>
      </c>
      <c r="Q695" s="65" t="s">
        <v>26</v>
      </c>
      <c r="R695" s="98">
        <f>'Confirm PMs'!C215</f>
        <v>0</v>
      </c>
      <c r="S695" s="5">
        <f t="shared" si="86"/>
        <v>0</v>
      </c>
      <c r="T695" s="91">
        <f>MEDIAN(S695:S697)</f>
        <v>0</v>
      </c>
      <c r="U695" s="92" t="e">
        <f>T695/$T$680</f>
        <v>#DIV/0!</v>
      </c>
      <c r="V695" s="92" t="e">
        <f>IF(U695&gt;1.5,"LT","RECENT")</f>
        <v>#DIV/0!</v>
      </c>
      <c r="W695" s="174"/>
      <c r="X695" s="174"/>
    </row>
    <row r="696" spans="16:24" ht="16.95" customHeight="1" x14ac:dyDescent="0.35">
      <c r="P696" s="46">
        <v>8</v>
      </c>
      <c r="Q696" s="65" t="s">
        <v>27</v>
      </c>
      <c r="R696" s="97"/>
      <c r="S696" s="5">
        <f t="shared" si="86"/>
        <v>0</v>
      </c>
      <c r="T696" s="81"/>
      <c r="U696" s="92"/>
      <c r="V696" s="92"/>
      <c r="W696" s="174"/>
      <c r="X696" s="174"/>
    </row>
    <row r="697" spans="16:24" ht="16.95" customHeight="1" x14ac:dyDescent="0.35">
      <c r="P697" s="46">
        <v>8</v>
      </c>
      <c r="Q697" s="65" t="s">
        <v>28</v>
      </c>
      <c r="R697" s="97"/>
      <c r="S697" s="5">
        <f t="shared" si="86"/>
        <v>0</v>
      </c>
      <c r="T697" s="81"/>
      <c r="U697" s="92"/>
      <c r="V697" s="92"/>
      <c r="W697" s="174"/>
      <c r="X697" s="174"/>
    </row>
    <row r="698" spans="16:24" ht="16.95" customHeight="1" x14ac:dyDescent="0.35">
      <c r="P698" s="46">
        <v>8</v>
      </c>
      <c r="Q698" s="65" t="s">
        <v>29</v>
      </c>
      <c r="R698" s="96">
        <f>'Confirm PMs'!C216</f>
        <v>0</v>
      </c>
      <c r="S698" s="5">
        <f t="shared" si="86"/>
        <v>0</v>
      </c>
      <c r="T698" s="94">
        <f>MEDIAN(S698:S700)</f>
        <v>0</v>
      </c>
      <c r="U698" s="95" t="e">
        <f>T698/$T$680</f>
        <v>#DIV/0!</v>
      </c>
      <c r="V698" s="95" t="e">
        <f>IF(U698&gt;1.5,"LT","RECENT")</f>
        <v>#DIV/0!</v>
      </c>
      <c r="W698" s="174"/>
      <c r="X698" s="174"/>
    </row>
    <row r="699" spans="16:24" ht="16.95" customHeight="1" x14ac:dyDescent="0.35">
      <c r="P699" s="46">
        <v>8</v>
      </c>
      <c r="Q699" s="65" t="s">
        <v>30</v>
      </c>
      <c r="R699" s="96"/>
      <c r="S699" s="5">
        <f t="shared" si="86"/>
        <v>0</v>
      </c>
      <c r="T699" s="93"/>
      <c r="U699" s="95"/>
      <c r="V699" s="95"/>
      <c r="W699" s="174"/>
      <c r="X699" s="174"/>
    </row>
    <row r="700" spans="16:24" ht="16.95" customHeight="1" x14ac:dyDescent="0.35">
      <c r="P700" s="46">
        <v>8</v>
      </c>
      <c r="Q700" s="65" t="s">
        <v>31</v>
      </c>
      <c r="R700" s="96"/>
      <c r="S700" s="5">
        <f t="shared" si="86"/>
        <v>0</v>
      </c>
      <c r="T700" s="93"/>
      <c r="U700" s="95"/>
      <c r="V700" s="95"/>
      <c r="W700" s="174"/>
      <c r="X700" s="174"/>
    </row>
    <row r="701" spans="16:24" ht="16.95" customHeight="1" x14ac:dyDescent="0.35">
      <c r="P701" s="46">
        <v>8</v>
      </c>
      <c r="Q701" s="65" t="s">
        <v>32</v>
      </c>
      <c r="R701" s="98">
        <f>'Confirm PMs'!C217</f>
        <v>0</v>
      </c>
      <c r="S701" s="5">
        <f t="shared" si="86"/>
        <v>0</v>
      </c>
      <c r="T701" s="91">
        <f>MEDIAN(S701:S703)</f>
        <v>0</v>
      </c>
      <c r="U701" s="92" t="e">
        <f>T701/$T$680</f>
        <v>#DIV/0!</v>
      </c>
      <c r="V701" s="92" t="e">
        <f>IF(U701&gt;1.5,"LT","RECENT")</f>
        <v>#DIV/0!</v>
      </c>
      <c r="W701" s="174"/>
      <c r="X701" s="174"/>
    </row>
    <row r="702" spans="16:24" ht="16.95" customHeight="1" x14ac:dyDescent="0.35">
      <c r="P702" s="46">
        <v>8</v>
      </c>
      <c r="Q702" s="65" t="s">
        <v>33</v>
      </c>
      <c r="R702" s="97"/>
      <c r="S702" s="5">
        <f t="shared" ref="S702:S709" si="87">IF(ISTEXT(E87),$F$5,IF(E87&gt;$F$5,$F$5,E87))</f>
        <v>0</v>
      </c>
      <c r="T702" s="81"/>
      <c r="U702" s="92"/>
      <c r="V702" s="92"/>
      <c r="W702" s="174"/>
      <c r="X702" s="174"/>
    </row>
    <row r="703" spans="16:24" ht="16.95" customHeight="1" x14ac:dyDescent="0.35">
      <c r="P703" s="46">
        <v>8</v>
      </c>
      <c r="Q703" s="65" t="s">
        <v>34</v>
      </c>
      <c r="R703" s="97"/>
      <c r="S703" s="5">
        <f t="shared" si="87"/>
        <v>0</v>
      </c>
      <c r="T703" s="81"/>
      <c r="U703" s="92"/>
      <c r="V703" s="92"/>
      <c r="W703" s="174"/>
      <c r="X703" s="174"/>
    </row>
    <row r="704" spans="16:24" ht="16.95" customHeight="1" x14ac:dyDescent="0.35">
      <c r="P704" s="46">
        <v>8</v>
      </c>
      <c r="Q704" s="65" t="s">
        <v>35</v>
      </c>
      <c r="R704" s="96">
        <f>'Confirm PMs'!C218</f>
        <v>0</v>
      </c>
      <c r="S704" s="5">
        <f t="shared" si="87"/>
        <v>0</v>
      </c>
      <c r="T704" s="94">
        <f>MEDIAN(S704:S706)</f>
        <v>0</v>
      </c>
      <c r="U704" s="95" t="e">
        <f>T704/$T$680</f>
        <v>#DIV/0!</v>
      </c>
      <c r="V704" s="95" t="e">
        <f>IF(U704&gt;1.5,"LT","RECENT")</f>
        <v>#DIV/0!</v>
      </c>
      <c r="W704" s="174"/>
      <c r="X704" s="174"/>
    </row>
    <row r="705" spans="16:24" ht="16.95" customHeight="1" x14ac:dyDescent="0.35">
      <c r="P705" s="46">
        <v>8</v>
      </c>
      <c r="Q705" s="65" t="s">
        <v>36</v>
      </c>
      <c r="R705" s="96"/>
      <c r="S705" s="5">
        <f t="shared" si="87"/>
        <v>0</v>
      </c>
      <c r="T705" s="93"/>
      <c r="U705" s="95"/>
      <c r="V705" s="95"/>
      <c r="W705" s="174"/>
      <c r="X705" s="174"/>
    </row>
    <row r="706" spans="16:24" ht="16.95" customHeight="1" x14ac:dyDescent="0.35">
      <c r="P706" s="46">
        <v>8</v>
      </c>
      <c r="Q706" s="65" t="s">
        <v>37</v>
      </c>
      <c r="R706" s="96"/>
      <c r="S706" s="5">
        <f t="shared" si="87"/>
        <v>0</v>
      </c>
      <c r="T706" s="93"/>
      <c r="U706" s="95"/>
      <c r="V706" s="95"/>
      <c r="W706" s="174"/>
      <c r="X706" s="174"/>
    </row>
    <row r="707" spans="16:24" ht="16.95" customHeight="1" x14ac:dyDescent="0.35">
      <c r="P707" s="46">
        <v>8</v>
      </c>
      <c r="Q707" s="65" t="s">
        <v>38</v>
      </c>
      <c r="R707" s="98">
        <f>'Confirm PMs'!C219</f>
        <v>0</v>
      </c>
      <c r="S707" s="5">
        <f t="shared" si="87"/>
        <v>0</v>
      </c>
      <c r="T707" s="91">
        <f>MEDIAN(S707:S709)</f>
        <v>0</v>
      </c>
      <c r="U707" s="92" t="e">
        <f>T707/$T$680</f>
        <v>#DIV/0!</v>
      </c>
      <c r="V707" s="92" t="e">
        <f>IF(U707&gt;1.5,"LT","RECENT")</f>
        <v>#DIV/0!</v>
      </c>
      <c r="W707" s="174"/>
      <c r="X707" s="174"/>
    </row>
    <row r="708" spans="16:24" ht="16.95" customHeight="1" x14ac:dyDescent="0.35">
      <c r="P708" s="46">
        <v>8</v>
      </c>
      <c r="Q708" s="65" t="s">
        <v>39</v>
      </c>
      <c r="R708" s="97"/>
      <c r="S708" s="5">
        <f t="shared" si="87"/>
        <v>0</v>
      </c>
      <c r="T708" s="81"/>
      <c r="U708" s="92"/>
      <c r="V708" s="92"/>
      <c r="W708" s="174"/>
      <c r="X708" s="174"/>
    </row>
    <row r="709" spans="16:24" ht="16.95" customHeight="1" x14ac:dyDescent="0.35">
      <c r="P709" s="46">
        <v>8</v>
      </c>
      <c r="Q709" s="65" t="s">
        <v>40</v>
      </c>
      <c r="R709" s="97"/>
      <c r="S709" s="5">
        <f t="shared" si="87"/>
        <v>0</v>
      </c>
      <c r="T709" s="81"/>
      <c r="U709" s="92"/>
      <c r="V709" s="92"/>
      <c r="W709" s="174"/>
      <c r="X709" s="174"/>
    </row>
    <row r="710" spans="16:24" ht="16.95" customHeight="1" x14ac:dyDescent="0.35">
      <c r="P710" s="46">
        <v>8</v>
      </c>
      <c r="Q710" s="65" t="s">
        <v>41</v>
      </c>
      <c r="R710" s="96">
        <f>'Confirm PMs'!C220</f>
        <v>0</v>
      </c>
      <c r="S710" s="5">
        <f t="shared" ref="S710:S717" si="88">IF(ISTEXT(F87),$F$5,IF(F87&gt;$F$5,$F$5,F87))</f>
        <v>0</v>
      </c>
      <c r="T710" s="94">
        <f>MEDIAN(S710:S712)</f>
        <v>0</v>
      </c>
      <c r="U710" s="95" t="e">
        <f>T710/$T$680</f>
        <v>#DIV/0!</v>
      </c>
      <c r="V710" s="95" t="e">
        <f>IF(U710&gt;1.5,"LT","RECENT")</f>
        <v>#DIV/0!</v>
      </c>
      <c r="W710" s="174"/>
      <c r="X710" s="174"/>
    </row>
    <row r="711" spans="16:24" ht="16.95" customHeight="1" x14ac:dyDescent="0.35">
      <c r="P711" s="46">
        <v>8</v>
      </c>
      <c r="Q711" s="65" t="s">
        <v>42</v>
      </c>
      <c r="R711" s="96"/>
      <c r="S711" s="5">
        <f t="shared" si="88"/>
        <v>0</v>
      </c>
      <c r="T711" s="93"/>
      <c r="U711" s="95"/>
      <c r="V711" s="95"/>
      <c r="W711" s="174"/>
      <c r="X711" s="174"/>
    </row>
    <row r="712" spans="16:24" ht="16.95" customHeight="1" x14ac:dyDescent="0.35">
      <c r="P712" s="46">
        <v>8</v>
      </c>
      <c r="Q712" s="65" t="s">
        <v>43</v>
      </c>
      <c r="R712" s="96"/>
      <c r="S712" s="5">
        <f t="shared" si="88"/>
        <v>0</v>
      </c>
      <c r="T712" s="93"/>
      <c r="U712" s="95"/>
      <c r="V712" s="95"/>
      <c r="W712" s="174"/>
      <c r="X712" s="174"/>
    </row>
    <row r="713" spans="16:24" ht="16.95" customHeight="1" x14ac:dyDescent="0.35">
      <c r="P713" s="46">
        <v>8</v>
      </c>
      <c r="Q713" s="65" t="s">
        <v>44</v>
      </c>
      <c r="R713" s="98">
        <f>'Confirm PMs'!C221</f>
        <v>0</v>
      </c>
      <c r="S713" s="5">
        <f t="shared" si="88"/>
        <v>0</v>
      </c>
      <c r="T713" s="91">
        <f>MEDIAN(S713:S715)</f>
        <v>0</v>
      </c>
      <c r="U713" s="92" t="e">
        <f>T713/$T$680</f>
        <v>#DIV/0!</v>
      </c>
      <c r="V713" s="92" t="e">
        <f>IF(U713&gt;1.5,"LT","RECENT")</f>
        <v>#DIV/0!</v>
      </c>
      <c r="W713" s="174"/>
      <c r="X713" s="174"/>
    </row>
    <row r="714" spans="16:24" ht="16.95" customHeight="1" x14ac:dyDescent="0.35">
      <c r="P714" s="46">
        <v>8</v>
      </c>
      <c r="Q714" s="65" t="s">
        <v>45</v>
      </c>
      <c r="R714" s="97"/>
      <c r="S714" s="5">
        <f t="shared" si="88"/>
        <v>0</v>
      </c>
      <c r="T714" s="81"/>
      <c r="U714" s="92"/>
      <c r="V714" s="92"/>
      <c r="W714" s="174"/>
      <c r="X714" s="174"/>
    </row>
    <row r="715" spans="16:24" ht="16.95" customHeight="1" x14ac:dyDescent="0.35">
      <c r="P715" s="46">
        <v>8</v>
      </c>
      <c r="Q715" s="65" t="s">
        <v>46</v>
      </c>
      <c r="R715" s="97"/>
      <c r="S715" s="5">
        <f t="shared" si="88"/>
        <v>0</v>
      </c>
      <c r="T715" s="81"/>
      <c r="U715" s="92"/>
      <c r="V715" s="92"/>
      <c r="W715" s="174"/>
      <c r="X715" s="174"/>
    </row>
    <row r="716" spans="16:24" ht="16.95" customHeight="1" x14ac:dyDescent="0.35">
      <c r="P716" s="46">
        <v>8</v>
      </c>
      <c r="Q716" s="65" t="s">
        <v>47</v>
      </c>
      <c r="R716" s="96">
        <f>'Confirm PMs'!C222</f>
        <v>0</v>
      </c>
      <c r="S716" s="5">
        <f t="shared" si="88"/>
        <v>0</v>
      </c>
      <c r="T716" s="94">
        <f>MEDIAN(S716:S718)</f>
        <v>0</v>
      </c>
      <c r="U716" s="95" t="e">
        <f>T716/$T$680</f>
        <v>#DIV/0!</v>
      </c>
      <c r="V716" s="95" t="e">
        <f>IF(U716&gt;1.5,"LT","RECENT")</f>
        <v>#DIV/0!</v>
      </c>
      <c r="W716" s="174"/>
      <c r="X716" s="174"/>
    </row>
    <row r="717" spans="16:24" ht="16.95" customHeight="1" x14ac:dyDescent="0.35">
      <c r="P717" s="46">
        <v>8</v>
      </c>
      <c r="Q717" s="65" t="s">
        <v>48</v>
      </c>
      <c r="R717" s="96"/>
      <c r="S717" s="5">
        <f t="shared" si="88"/>
        <v>0</v>
      </c>
      <c r="T717" s="93"/>
      <c r="U717" s="95"/>
      <c r="V717" s="95"/>
      <c r="W717" s="174"/>
      <c r="X717" s="174"/>
    </row>
    <row r="718" spans="16:24" ht="16.95" customHeight="1" x14ac:dyDescent="0.35">
      <c r="P718" s="46">
        <v>8</v>
      </c>
      <c r="Q718" s="65" t="s">
        <v>49</v>
      </c>
      <c r="R718" s="96"/>
      <c r="S718" s="5">
        <f t="shared" ref="S718:S725" si="89">IF(ISTEXT(G87),$F$5,IF(G87&gt;$F$5,$F$5,G87))</f>
        <v>0</v>
      </c>
      <c r="T718" s="93"/>
      <c r="U718" s="95"/>
      <c r="V718" s="95"/>
      <c r="W718" s="174"/>
      <c r="X718" s="174"/>
    </row>
    <row r="719" spans="16:24" ht="16.95" customHeight="1" x14ac:dyDescent="0.35">
      <c r="P719" s="46">
        <v>8</v>
      </c>
      <c r="Q719" s="65" t="s">
        <v>50</v>
      </c>
      <c r="R719" s="98">
        <f>'Confirm PMs'!C223</f>
        <v>0</v>
      </c>
      <c r="S719" s="5">
        <f t="shared" si="89"/>
        <v>0</v>
      </c>
      <c r="T719" s="91">
        <f>MEDIAN(S719:S721)</f>
        <v>0</v>
      </c>
      <c r="U719" s="92" t="e">
        <f>T719/$T$680</f>
        <v>#DIV/0!</v>
      </c>
      <c r="V719" s="92" t="e">
        <f>IF(U719&gt;1.5,"LT","RECENT")</f>
        <v>#DIV/0!</v>
      </c>
      <c r="W719" s="174"/>
      <c r="X719" s="174"/>
    </row>
    <row r="720" spans="16:24" ht="16.95" customHeight="1" x14ac:dyDescent="0.35">
      <c r="P720" s="46">
        <v>8</v>
      </c>
      <c r="Q720" s="65" t="s">
        <v>51</v>
      </c>
      <c r="R720" s="97"/>
      <c r="S720" s="5">
        <f t="shared" si="89"/>
        <v>0</v>
      </c>
      <c r="T720" s="81"/>
      <c r="U720" s="92"/>
      <c r="V720" s="92"/>
      <c r="W720" s="174"/>
      <c r="X720" s="174"/>
    </row>
    <row r="721" spans="16:24" ht="16.95" customHeight="1" x14ac:dyDescent="0.35">
      <c r="P721" s="46">
        <v>8</v>
      </c>
      <c r="Q721" s="65" t="s">
        <v>52</v>
      </c>
      <c r="R721" s="97"/>
      <c r="S721" s="5">
        <f t="shared" si="89"/>
        <v>0</v>
      </c>
      <c r="T721" s="81"/>
      <c r="U721" s="92"/>
      <c r="V721" s="92"/>
      <c r="W721" s="174"/>
      <c r="X721" s="174"/>
    </row>
    <row r="722" spans="16:24" ht="16.95" customHeight="1" x14ac:dyDescent="0.35">
      <c r="P722" s="46">
        <v>8</v>
      </c>
      <c r="Q722" s="65" t="s">
        <v>53</v>
      </c>
      <c r="R722" s="96">
        <f>'Confirm PMs'!C224</f>
        <v>0</v>
      </c>
      <c r="S722" s="5">
        <f t="shared" si="89"/>
        <v>0</v>
      </c>
      <c r="T722" s="94">
        <f>MEDIAN(S722:S724)</f>
        <v>0</v>
      </c>
      <c r="U722" s="95" t="e">
        <f>T722/$T$680</f>
        <v>#DIV/0!</v>
      </c>
      <c r="V722" s="95" t="e">
        <f>IF(U722&gt;1.5,"LT","RECENT")</f>
        <v>#DIV/0!</v>
      </c>
      <c r="W722" s="174"/>
      <c r="X722" s="174"/>
    </row>
    <row r="723" spans="16:24" ht="16.95" customHeight="1" x14ac:dyDescent="0.35">
      <c r="P723" s="46">
        <v>8</v>
      </c>
      <c r="Q723" s="65" t="s">
        <v>54</v>
      </c>
      <c r="R723" s="96"/>
      <c r="S723" s="5">
        <f t="shared" si="89"/>
        <v>0</v>
      </c>
      <c r="T723" s="93"/>
      <c r="U723" s="95"/>
      <c r="V723" s="95"/>
      <c r="W723" s="174"/>
      <c r="X723" s="174"/>
    </row>
    <row r="724" spans="16:24" ht="16.95" customHeight="1" x14ac:dyDescent="0.35">
      <c r="P724" s="46">
        <v>8</v>
      </c>
      <c r="Q724" s="65" t="s">
        <v>55</v>
      </c>
      <c r="R724" s="96"/>
      <c r="S724" s="5">
        <f t="shared" si="89"/>
        <v>0</v>
      </c>
      <c r="T724" s="93"/>
      <c r="U724" s="95"/>
      <c r="V724" s="95"/>
      <c r="W724" s="174"/>
      <c r="X724" s="174"/>
    </row>
    <row r="725" spans="16:24" ht="16.95" customHeight="1" x14ac:dyDescent="0.35">
      <c r="P725" s="46">
        <v>8</v>
      </c>
      <c r="Q725" s="65" t="s">
        <v>56</v>
      </c>
      <c r="R725" s="98">
        <f>'Confirm PMs'!C225</f>
        <v>0</v>
      </c>
      <c r="S725" s="5">
        <f t="shared" si="89"/>
        <v>0</v>
      </c>
      <c r="T725" s="91">
        <f>MEDIAN(S725:S727)</f>
        <v>0</v>
      </c>
      <c r="U725" s="92" t="e">
        <f>T725/$T$680</f>
        <v>#DIV/0!</v>
      </c>
      <c r="V725" s="92" t="e">
        <f>IF(U725&gt;1.5,"LT","RECENT")</f>
        <v>#DIV/0!</v>
      </c>
      <c r="W725" s="174"/>
      <c r="X725" s="174"/>
    </row>
    <row r="726" spans="16:24" ht="16.95" customHeight="1" x14ac:dyDescent="0.35">
      <c r="P726" s="46">
        <v>8</v>
      </c>
      <c r="Q726" s="65" t="s">
        <v>57</v>
      </c>
      <c r="R726" s="97"/>
      <c r="S726" s="5">
        <f t="shared" ref="S726:S733" si="90">IF(ISTEXT(H87),$F$5,IF(H87&gt;$F$5,$F$5,H87))</f>
        <v>0</v>
      </c>
      <c r="T726" s="81"/>
      <c r="U726" s="92"/>
      <c r="V726" s="92"/>
      <c r="W726" s="174"/>
      <c r="X726" s="174"/>
    </row>
    <row r="727" spans="16:24" ht="16.95" customHeight="1" x14ac:dyDescent="0.35">
      <c r="P727" s="46">
        <v>8</v>
      </c>
      <c r="Q727" s="65" t="s">
        <v>58</v>
      </c>
      <c r="R727" s="97"/>
      <c r="S727" s="5">
        <f t="shared" si="90"/>
        <v>0</v>
      </c>
      <c r="T727" s="81"/>
      <c r="U727" s="92"/>
      <c r="V727" s="92"/>
      <c r="W727" s="174"/>
      <c r="X727" s="174"/>
    </row>
    <row r="728" spans="16:24" ht="16.95" customHeight="1" x14ac:dyDescent="0.35">
      <c r="P728" s="46">
        <v>8</v>
      </c>
      <c r="Q728" s="65" t="s">
        <v>59</v>
      </c>
      <c r="R728" s="96">
        <f>'Confirm PMs'!C226</f>
        <v>0</v>
      </c>
      <c r="S728" s="5">
        <f t="shared" si="90"/>
        <v>0</v>
      </c>
      <c r="T728" s="94">
        <f>MEDIAN(S728:S730)</f>
        <v>0</v>
      </c>
      <c r="U728" s="95" t="e">
        <f>T728/$T$680</f>
        <v>#DIV/0!</v>
      </c>
      <c r="V728" s="95" t="e">
        <f>IF(U728&gt;1.5,"LT","RECENT")</f>
        <v>#DIV/0!</v>
      </c>
      <c r="W728" s="174"/>
      <c r="X728" s="174"/>
    </row>
    <row r="729" spans="16:24" ht="16.95" customHeight="1" x14ac:dyDescent="0.35">
      <c r="P729" s="46">
        <v>8</v>
      </c>
      <c r="Q729" s="65" t="s">
        <v>60</v>
      </c>
      <c r="R729" s="96"/>
      <c r="S729" s="5">
        <f t="shared" si="90"/>
        <v>0</v>
      </c>
      <c r="T729" s="93"/>
      <c r="U729" s="95"/>
      <c r="V729" s="95"/>
      <c r="W729" s="174"/>
      <c r="X729" s="174"/>
    </row>
    <row r="730" spans="16:24" ht="16.95" customHeight="1" x14ac:dyDescent="0.35">
      <c r="P730" s="46">
        <v>8</v>
      </c>
      <c r="Q730" s="65" t="s">
        <v>61</v>
      </c>
      <c r="R730" s="96"/>
      <c r="S730" s="5">
        <f t="shared" si="90"/>
        <v>0</v>
      </c>
      <c r="T730" s="93"/>
      <c r="U730" s="95"/>
      <c r="V730" s="95"/>
      <c r="W730" s="174"/>
      <c r="X730" s="174"/>
    </row>
    <row r="731" spans="16:24" ht="16.95" customHeight="1" x14ac:dyDescent="0.35">
      <c r="P731" s="46">
        <v>8</v>
      </c>
      <c r="Q731" s="65" t="s">
        <v>62</v>
      </c>
      <c r="R731" s="98">
        <f>'Confirm PMs'!C227</f>
        <v>0</v>
      </c>
      <c r="S731" s="5">
        <f t="shared" si="90"/>
        <v>0</v>
      </c>
      <c r="T731" s="91">
        <f>MEDIAN(S731:S733)</f>
        <v>0</v>
      </c>
      <c r="U731" s="92" t="e">
        <f>T731/$T$680</f>
        <v>#DIV/0!</v>
      </c>
      <c r="V731" s="92" t="e">
        <f>IF(U731&gt;1.5,"LT","RECENT")</f>
        <v>#DIV/0!</v>
      </c>
      <c r="W731" s="174"/>
      <c r="X731" s="174"/>
    </row>
    <row r="732" spans="16:24" ht="16.95" customHeight="1" x14ac:dyDescent="0.35">
      <c r="P732" s="46">
        <v>8</v>
      </c>
      <c r="Q732" s="65" t="s">
        <v>63</v>
      </c>
      <c r="R732" s="97"/>
      <c r="S732" s="5">
        <f t="shared" si="90"/>
        <v>0</v>
      </c>
      <c r="T732" s="81"/>
      <c r="U732" s="92"/>
      <c r="V732" s="92"/>
      <c r="W732" s="174"/>
      <c r="X732" s="174"/>
    </row>
    <row r="733" spans="16:24" ht="16.95" customHeight="1" x14ac:dyDescent="0.35">
      <c r="P733" s="46">
        <v>8</v>
      </c>
      <c r="Q733" s="65" t="s">
        <v>64</v>
      </c>
      <c r="R733" s="97"/>
      <c r="S733" s="5">
        <f t="shared" si="90"/>
        <v>0</v>
      </c>
      <c r="T733" s="81"/>
      <c r="U733" s="92"/>
      <c r="V733" s="92"/>
      <c r="W733" s="174"/>
      <c r="X733" s="174"/>
    </row>
    <row r="734" spans="16:24" ht="16.95" customHeight="1" x14ac:dyDescent="0.35">
      <c r="P734" s="46">
        <v>8</v>
      </c>
      <c r="Q734" s="65" t="s">
        <v>65</v>
      </c>
      <c r="R734" s="96">
        <f>'Confirm PMs'!C228</f>
        <v>0</v>
      </c>
      <c r="S734" s="5">
        <f t="shared" ref="S734:S741" si="91">IF(ISTEXT(I87),$F$5,IF(I87&gt;$F$5,$F$5,I87))</f>
        <v>0</v>
      </c>
      <c r="T734" s="94">
        <f>MEDIAN(S734:S736)</f>
        <v>0</v>
      </c>
      <c r="U734" s="95" t="e">
        <f>T734/$T$680</f>
        <v>#DIV/0!</v>
      </c>
      <c r="V734" s="95" t="e">
        <f>IF(U734&gt;1.5,"LT","RECENT")</f>
        <v>#DIV/0!</v>
      </c>
      <c r="W734" s="174"/>
      <c r="X734" s="174"/>
    </row>
    <row r="735" spans="16:24" ht="16.95" customHeight="1" x14ac:dyDescent="0.35">
      <c r="P735" s="46">
        <v>8</v>
      </c>
      <c r="Q735" s="65" t="s">
        <v>66</v>
      </c>
      <c r="R735" s="96"/>
      <c r="S735" s="5">
        <f t="shared" si="91"/>
        <v>0</v>
      </c>
      <c r="T735" s="93"/>
      <c r="U735" s="95"/>
      <c r="V735" s="95"/>
      <c r="W735" s="174"/>
      <c r="X735" s="174"/>
    </row>
    <row r="736" spans="16:24" ht="16.95" customHeight="1" x14ac:dyDescent="0.35">
      <c r="P736" s="46">
        <v>8</v>
      </c>
      <c r="Q736" s="65" t="s">
        <v>67</v>
      </c>
      <c r="R736" s="96"/>
      <c r="S736" s="5">
        <f t="shared" si="91"/>
        <v>0</v>
      </c>
      <c r="T736" s="93"/>
      <c r="U736" s="95"/>
      <c r="V736" s="95"/>
      <c r="W736" s="174"/>
      <c r="X736" s="174"/>
    </row>
    <row r="737" spans="16:24" ht="16.95" customHeight="1" x14ac:dyDescent="0.35">
      <c r="P737" s="46">
        <v>8</v>
      </c>
      <c r="Q737" s="65" t="s">
        <v>68</v>
      </c>
      <c r="R737" s="98">
        <f>'Confirm PMs'!C229</f>
        <v>0</v>
      </c>
      <c r="S737" s="5">
        <f t="shared" si="91"/>
        <v>0</v>
      </c>
      <c r="T737" s="91">
        <f>MEDIAN(S737:S739)</f>
        <v>0</v>
      </c>
      <c r="U737" s="92" t="e">
        <f>T737/$T$680</f>
        <v>#DIV/0!</v>
      </c>
      <c r="V737" s="92" t="e">
        <f>IF(U737&gt;1.5,"LT","RECENT")</f>
        <v>#DIV/0!</v>
      </c>
      <c r="W737" s="174"/>
      <c r="X737" s="174"/>
    </row>
    <row r="738" spans="16:24" ht="16.95" customHeight="1" x14ac:dyDescent="0.35">
      <c r="P738" s="46">
        <v>8</v>
      </c>
      <c r="Q738" s="65" t="s">
        <v>69</v>
      </c>
      <c r="R738" s="97"/>
      <c r="S738" s="5">
        <f t="shared" si="91"/>
        <v>0</v>
      </c>
      <c r="T738" s="81"/>
      <c r="U738" s="92"/>
      <c r="V738" s="92"/>
      <c r="W738" s="174"/>
      <c r="X738" s="174"/>
    </row>
    <row r="739" spans="16:24" ht="16.95" customHeight="1" x14ac:dyDescent="0.35">
      <c r="P739" s="46">
        <v>8</v>
      </c>
      <c r="Q739" s="65" t="s">
        <v>70</v>
      </c>
      <c r="R739" s="97"/>
      <c r="S739" s="5">
        <f t="shared" si="91"/>
        <v>0</v>
      </c>
      <c r="T739" s="81"/>
      <c r="U739" s="92"/>
      <c r="V739" s="92"/>
      <c r="W739" s="174"/>
      <c r="X739" s="174"/>
    </row>
    <row r="740" spans="16:24" ht="16.95" customHeight="1" x14ac:dyDescent="0.35">
      <c r="P740" s="46">
        <v>8</v>
      </c>
      <c r="Q740" s="65" t="s">
        <v>71</v>
      </c>
      <c r="R740" s="96">
        <f>'Confirm PMs'!C230</f>
        <v>0</v>
      </c>
      <c r="S740" s="5">
        <f t="shared" si="91"/>
        <v>0</v>
      </c>
      <c r="T740" s="94">
        <f>MEDIAN(S740:S742)</f>
        <v>0</v>
      </c>
      <c r="U740" s="95" t="e">
        <f>T740/$T$680</f>
        <v>#DIV/0!</v>
      </c>
      <c r="V740" s="95" t="e">
        <f>IF(U740&gt;1.5,"LT","RECENT")</f>
        <v>#DIV/0!</v>
      </c>
      <c r="W740" s="174"/>
      <c r="X740" s="174"/>
    </row>
    <row r="741" spans="16:24" ht="16.95" customHeight="1" x14ac:dyDescent="0.35">
      <c r="P741" s="46">
        <v>8</v>
      </c>
      <c r="Q741" s="65" t="s">
        <v>72</v>
      </c>
      <c r="R741" s="96"/>
      <c r="S741" s="5">
        <f t="shared" si="91"/>
        <v>0</v>
      </c>
      <c r="T741" s="93"/>
      <c r="U741" s="95"/>
      <c r="V741" s="95"/>
      <c r="W741" s="174"/>
      <c r="X741" s="174"/>
    </row>
    <row r="742" spans="16:24" ht="16.95" customHeight="1" x14ac:dyDescent="0.35">
      <c r="P742" s="46">
        <v>8</v>
      </c>
      <c r="Q742" s="65" t="s">
        <v>73</v>
      </c>
      <c r="R742" s="96"/>
      <c r="S742" s="5">
        <f t="shared" ref="S742:S749" si="92">IF(ISTEXT(J87),$F$5,IF(J87&gt;$F$5,$F$5,J87))</f>
        <v>0</v>
      </c>
      <c r="T742" s="93"/>
      <c r="U742" s="95"/>
      <c r="V742" s="95"/>
      <c r="W742" s="174"/>
      <c r="X742" s="174"/>
    </row>
    <row r="743" spans="16:24" ht="16.95" customHeight="1" x14ac:dyDescent="0.35">
      <c r="P743" s="46">
        <v>8</v>
      </c>
      <c r="Q743" s="65" t="s">
        <v>74</v>
      </c>
      <c r="R743" s="98">
        <f>'Confirm PMs'!C231</f>
        <v>0</v>
      </c>
      <c r="S743" s="5">
        <f t="shared" si="92"/>
        <v>0</v>
      </c>
      <c r="T743" s="91">
        <f>MEDIAN(S743:S745)</f>
        <v>0</v>
      </c>
      <c r="U743" s="92" t="e">
        <f>T743/$T$680</f>
        <v>#DIV/0!</v>
      </c>
      <c r="V743" s="92" t="e">
        <f>IF(U743&gt;1.5,"LT","RECENT")</f>
        <v>#DIV/0!</v>
      </c>
      <c r="W743" s="174"/>
      <c r="X743" s="174"/>
    </row>
    <row r="744" spans="16:24" ht="16.95" customHeight="1" x14ac:dyDescent="0.35">
      <c r="P744" s="46">
        <v>8</v>
      </c>
      <c r="Q744" s="65" t="s">
        <v>75</v>
      </c>
      <c r="R744" s="97"/>
      <c r="S744" s="5">
        <f t="shared" si="92"/>
        <v>0</v>
      </c>
      <c r="T744" s="81"/>
      <c r="U744" s="92"/>
      <c r="V744" s="92"/>
      <c r="W744" s="174"/>
      <c r="X744" s="174"/>
    </row>
    <row r="745" spans="16:24" ht="16.95" customHeight="1" x14ac:dyDescent="0.35">
      <c r="P745" s="46">
        <v>8</v>
      </c>
      <c r="Q745" s="65" t="s">
        <v>76</v>
      </c>
      <c r="R745" s="97"/>
      <c r="S745" s="5">
        <f t="shared" si="92"/>
        <v>0</v>
      </c>
      <c r="T745" s="81"/>
      <c r="U745" s="92"/>
      <c r="V745" s="92"/>
      <c r="W745" s="174"/>
      <c r="X745" s="174"/>
    </row>
    <row r="746" spans="16:24" ht="16.95" customHeight="1" x14ac:dyDescent="0.35">
      <c r="P746" s="46">
        <v>8</v>
      </c>
      <c r="Q746" s="65" t="s">
        <v>77</v>
      </c>
      <c r="R746" s="96">
        <f>'Confirm PMs'!C232</f>
        <v>0</v>
      </c>
      <c r="S746" s="5">
        <f t="shared" si="92"/>
        <v>0</v>
      </c>
      <c r="T746" s="94">
        <f>MEDIAN(S746:S748)</f>
        <v>0</v>
      </c>
      <c r="U746" s="95" t="e">
        <f>T746/$T$680</f>
        <v>#DIV/0!</v>
      </c>
      <c r="V746" s="95" t="e">
        <f>IF(U746&gt;1.5,"LT","RECENT")</f>
        <v>#DIV/0!</v>
      </c>
      <c r="W746" s="174"/>
      <c r="X746" s="174"/>
    </row>
    <row r="747" spans="16:24" ht="16.95" customHeight="1" x14ac:dyDescent="0.35">
      <c r="P747" s="46">
        <v>8</v>
      </c>
      <c r="Q747" s="65" t="s">
        <v>78</v>
      </c>
      <c r="R747" s="96"/>
      <c r="S747" s="5">
        <f t="shared" si="92"/>
        <v>0</v>
      </c>
      <c r="T747" s="93"/>
      <c r="U747" s="95"/>
      <c r="V747" s="95"/>
      <c r="W747" s="174"/>
      <c r="X747" s="174"/>
    </row>
    <row r="748" spans="16:24" ht="16.95" customHeight="1" x14ac:dyDescent="0.35">
      <c r="P748" s="46">
        <v>8</v>
      </c>
      <c r="Q748" s="65" t="s">
        <v>79</v>
      </c>
      <c r="R748" s="96"/>
      <c r="S748" s="5">
        <f t="shared" si="92"/>
        <v>0</v>
      </c>
      <c r="T748" s="93"/>
      <c r="U748" s="95"/>
      <c r="V748" s="95"/>
      <c r="W748" s="174"/>
      <c r="X748" s="174"/>
    </row>
    <row r="749" spans="16:24" ht="16.95" customHeight="1" x14ac:dyDescent="0.35">
      <c r="P749" s="46">
        <v>8</v>
      </c>
      <c r="Q749" s="65" t="s">
        <v>80</v>
      </c>
      <c r="R749" s="98">
        <f>'Confirm PMs'!C233</f>
        <v>0</v>
      </c>
      <c r="S749" s="5">
        <f t="shared" si="92"/>
        <v>0</v>
      </c>
      <c r="T749" s="91">
        <f>MEDIAN(S749:S751)</f>
        <v>0</v>
      </c>
      <c r="U749" s="92" t="e">
        <f>T749/$T$680</f>
        <v>#DIV/0!</v>
      </c>
      <c r="V749" s="92" t="e">
        <f>IF(U749&gt;1.5,"LT","RECENT")</f>
        <v>#DIV/0!</v>
      </c>
      <c r="W749" s="174"/>
      <c r="X749" s="174"/>
    </row>
    <row r="750" spans="16:24" ht="16.95" customHeight="1" x14ac:dyDescent="0.35">
      <c r="P750" s="46">
        <v>8</v>
      </c>
      <c r="Q750" s="65" t="s">
        <v>81</v>
      </c>
      <c r="R750" s="97"/>
      <c r="S750" s="5">
        <f t="shared" ref="S750:S757" si="93">IF(ISTEXT(K87),$F$5,IF(K87&gt;$F$5,$F$5,K87))</f>
        <v>0</v>
      </c>
      <c r="T750" s="81"/>
      <c r="U750" s="92"/>
      <c r="V750" s="92"/>
      <c r="W750" s="174"/>
      <c r="X750" s="174"/>
    </row>
    <row r="751" spans="16:24" ht="16.95" customHeight="1" x14ac:dyDescent="0.35">
      <c r="P751" s="46">
        <v>8</v>
      </c>
      <c r="Q751" s="65" t="s">
        <v>82</v>
      </c>
      <c r="R751" s="97"/>
      <c r="S751" s="5">
        <f t="shared" si="93"/>
        <v>0</v>
      </c>
      <c r="T751" s="81"/>
      <c r="U751" s="92"/>
      <c r="V751" s="92"/>
      <c r="W751" s="174"/>
      <c r="X751" s="174"/>
    </row>
    <row r="752" spans="16:24" ht="16.95" customHeight="1" x14ac:dyDescent="0.35">
      <c r="P752" s="46">
        <v>8</v>
      </c>
      <c r="Q752" s="65" t="s">
        <v>83</v>
      </c>
      <c r="R752" s="96">
        <f>'Confirm PMs'!C234</f>
        <v>0</v>
      </c>
      <c r="S752" s="5">
        <f t="shared" si="93"/>
        <v>0</v>
      </c>
      <c r="T752" s="94">
        <f>MEDIAN(S752:S754)</f>
        <v>0</v>
      </c>
      <c r="U752" s="95" t="e">
        <f>T752/$T$680</f>
        <v>#DIV/0!</v>
      </c>
      <c r="V752" s="95" t="e">
        <f>IF(U752&gt;1.5,"LT","RECENT")</f>
        <v>#DIV/0!</v>
      </c>
      <c r="W752" s="174"/>
      <c r="X752" s="174"/>
    </row>
    <row r="753" spans="16:24" ht="16.95" customHeight="1" x14ac:dyDescent="0.35">
      <c r="P753" s="46">
        <v>8</v>
      </c>
      <c r="Q753" s="65" t="s">
        <v>84</v>
      </c>
      <c r="R753" s="96"/>
      <c r="S753" s="5">
        <f t="shared" si="93"/>
        <v>0</v>
      </c>
      <c r="T753" s="93"/>
      <c r="U753" s="95"/>
      <c r="V753" s="95"/>
      <c r="W753" s="174"/>
      <c r="X753" s="174"/>
    </row>
    <row r="754" spans="16:24" ht="16.95" customHeight="1" x14ac:dyDescent="0.35">
      <c r="P754" s="46">
        <v>8</v>
      </c>
      <c r="Q754" s="65" t="s">
        <v>85</v>
      </c>
      <c r="R754" s="96"/>
      <c r="S754" s="5">
        <f t="shared" si="93"/>
        <v>0</v>
      </c>
      <c r="T754" s="93"/>
      <c r="U754" s="95"/>
      <c r="V754" s="95"/>
      <c r="W754" s="174"/>
      <c r="X754" s="174"/>
    </row>
    <row r="755" spans="16:24" ht="16.95" customHeight="1" x14ac:dyDescent="0.35">
      <c r="P755" s="46">
        <v>8</v>
      </c>
      <c r="Q755" s="65" t="s">
        <v>86</v>
      </c>
      <c r="R755" s="98">
        <f>'Confirm PMs'!C235</f>
        <v>0</v>
      </c>
      <c r="S755" s="5">
        <f t="shared" si="93"/>
        <v>0</v>
      </c>
      <c r="T755" s="91">
        <f>MEDIAN(S755:S757)</f>
        <v>0</v>
      </c>
      <c r="U755" s="92" t="e">
        <f>T755/$T$680</f>
        <v>#DIV/0!</v>
      </c>
      <c r="V755" s="92" t="e">
        <f>IF(U755&gt;1.5,"LT","RECENT")</f>
        <v>#DIV/0!</v>
      </c>
      <c r="W755" s="174"/>
      <c r="X755" s="174"/>
    </row>
    <row r="756" spans="16:24" ht="16.95" customHeight="1" x14ac:dyDescent="0.35">
      <c r="P756" s="46">
        <v>8</v>
      </c>
      <c r="Q756" s="65" t="s">
        <v>87</v>
      </c>
      <c r="R756" s="97"/>
      <c r="S756" s="5">
        <f t="shared" si="93"/>
        <v>0</v>
      </c>
      <c r="T756" s="81"/>
      <c r="U756" s="92"/>
      <c r="V756" s="92"/>
      <c r="W756" s="174"/>
      <c r="X756" s="174"/>
    </row>
    <row r="757" spans="16:24" ht="16.95" customHeight="1" x14ac:dyDescent="0.35">
      <c r="P757" s="46">
        <v>8</v>
      </c>
      <c r="Q757" s="65" t="s">
        <v>88</v>
      </c>
      <c r="R757" s="97"/>
      <c r="S757" s="5">
        <f t="shared" si="93"/>
        <v>0</v>
      </c>
      <c r="T757" s="81"/>
      <c r="U757" s="92"/>
      <c r="V757" s="92"/>
      <c r="W757" s="174"/>
      <c r="X757" s="174"/>
    </row>
    <row r="758" spans="16:24" ht="16.95" customHeight="1" x14ac:dyDescent="0.35">
      <c r="P758" s="46">
        <v>8</v>
      </c>
      <c r="Q758" s="65" t="s">
        <v>89</v>
      </c>
      <c r="R758" s="96">
        <f>'Confirm PMs'!C236</f>
        <v>0</v>
      </c>
      <c r="S758" s="5">
        <f t="shared" ref="S758:S765" si="94">IF(ISTEXT(L87),$F$5,IF(L87&gt;$F$5,$F$5,L87))</f>
        <v>0</v>
      </c>
      <c r="T758" s="94">
        <f>MEDIAN(S758:S760)</f>
        <v>0</v>
      </c>
      <c r="U758" s="95" t="e">
        <f>T758/$T$680</f>
        <v>#DIV/0!</v>
      </c>
      <c r="V758" s="95" t="e">
        <f>IF(U758&gt;1.5,"LT","RECENT")</f>
        <v>#DIV/0!</v>
      </c>
      <c r="W758" s="174"/>
      <c r="X758" s="174"/>
    </row>
    <row r="759" spans="16:24" ht="16.95" customHeight="1" x14ac:dyDescent="0.35">
      <c r="P759" s="46">
        <v>8</v>
      </c>
      <c r="Q759" s="65" t="s">
        <v>90</v>
      </c>
      <c r="R759" s="96"/>
      <c r="S759" s="5">
        <f t="shared" si="94"/>
        <v>0</v>
      </c>
      <c r="T759" s="93"/>
      <c r="U759" s="95"/>
      <c r="V759" s="95"/>
      <c r="W759" s="174"/>
      <c r="X759" s="174"/>
    </row>
    <row r="760" spans="16:24" ht="16.95" customHeight="1" x14ac:dyDescent="0.35">
      <c r="P760" s="46">
        <v>8</v>
      </c>
      <c r="Q760" s="65" t="s">
        <v>91</v>
      </c>
      <c r="R760" s="96"/>
      <c r="S760" s="5">
        <f t="shared" si="94"/>
        <v>0</v>
      </c>
      <c r="T760" s="93"/>
      <c r="U760" s="95"/>
      <c r="V760" s="95"/>
      <c r="W760" s="174"/>
      <c r="X760" s="174"/>
    </row>
    <row r="761" spans="16:24" ht="16.95" customHeight="1" x14ac:dyDescent="0.35">
      <c r="P761" s="46">
        <v>8</v>
      </c>
      <c r="Q761" s="65" t="s">
        <v>92</v>
      </c>
      <c r="R761" s="98">
        <f>'Confirm PMs'!C237</f>
        <v>0</v>
      </c>
      <c r="S761" s="5">
        <f t="shared" si="94"/>
        <v>0</v>
      </c>
      <c r="T761" s="91">
        <f>MEDIAN(S761:S763)</f>
        <v>0</v>
      </c>
      <c r="U761" s="92" t="e">
        <f>T761/$T$680</f>
        <v>#DIV/0!</v>
      </c>
      <c r="V761" s="92" t="e">
        <f>IF(U761&gt;1.5,"LT","RECENT")</f>
        <v>#DIV/0!</v>
      </c>
      <c r="W761" s="174"/>
      <c r="X761" s="174"/>
    </row>
    <row r="762" spans="16:24" ht="16.95" customHeight="1" x14ac:dyDescent="0.35">
      <c r="P762" s="46">
        <v>8</v>
      </c>
      <c r="Q762" s="65" t="s">
        <v>93</v>
      </c>
      <c r="R762" s="97"/>
      <c r="S762" s="5">
        <f t="shared" si="94"/>
        <v>0</v>
      </c>
      <c r="T762" s="81"/>
      <c r="U762" s="92"/>
      <c r="V762" s="92"/>
      <c r="W762" s="174"/>
      <c r="X762" s="174"/>
    </row>
    <row r="763" spans="16:24" ht="16.95" customHeight="1" x14ac:dyDescent="0.35">
      <c r="P763" s="46">
        <v>8</v>
      </c>
      <c r="Q763" s="65" t="s">
        <v>94</v>
      </c>
      <c r="R763" s="97"/>
      <c r="S763" s="5">
        <f t="shared" si="94"/>
        <v>0</v>
      </c>
      <c r="T763" s="81"/>
      <c r="U763" s="92"/>
      <c r="V763" s="92"/>
      <c r="W763" s="174"/>
      <c r="X763" s="174"/>
    </row>
    <row r="764" spans="16:24" ht="16.95" customHeight="1" x14ac:dyDescent="0.35">
      <c r="P764" s="46">
        <v>8</v>
      </c>
      <c r="Q764" s="65" t="s">
        <v>95</v>
      </c>
      <c r="R764" s="96">
        <f>'Confirm PMs'!C238</f>
        <v>0</v>
      </c>
      <c r="S764" s="5">
        <f t="shared" si="94"/>
        <v>0</v>
      </c>
      <c r="T764" s="94">
        <f>MEDIAN(S764:S766)</f>
        <v>0</v>
      </c>
      <c r="U764" s="95" t="e">
        <f>T764/$T$680</f>
        <v>#DIV/0!</v>
      </c>
      <c r="V764" s="95" t="e">
        <f>IF(U764&gt;1.5,"LT","RECENT")</f>
        <v>#DIV/0!</v>
      </c>
      <c r="W764" s="174"/>
      <c r="X764" s="174"/>
    </row>
    <row r="765" spans="16:24" ht="16.95" customHeight="1" x14ac:dyDescent="0.35">
      <c r="P765" s="46">
        <v>8</v>
      </c>
      <c r="Q765" s="65" t="s">
        <v>96</v>
      </c>
      <c r="R765" s="96"/>
      <c r="S765" s="5">
        <f t="shared" si="94"/>
        <v>0</v>
      </c>
      <c r="T765" s="93"/>
      <c r="U765" s="95"/>
      <c r="V765" s="95"/>
      <c r="W765" s="174"/>
      <c r="X765" s="174"/>
    </row>
    <row r="766" spans="16:24" ht="16.95" customHeight="1" x14ac:dyDescent="0.35">
      <c r="P766" s="46">
        <v>8</v>
      </c>
      <c r="Q766" s="65" t="s">
        <v>97</v>
      </c>
      <c r="R766" s="96"/>
      <c r="S766" s="5">
        <f t="shared" ref="S766:S773" si="95">IF(ISTEXT(M87),$F$5,IF(M87&gt;$F$5,$F$5,M87))</f>
        <v>0</v>
      </c>
      <c r="T766" s="93"/>
      <c r="U766" s="95"/>
      <c r="V766" s="95"/>
      <c r="W766" s="174"/>
      <c r="X766" s="174"/>
    </row>
    <row r="767" spans="16:24" ht="16.95" customHeight="1" x14ac:dyDescent="0.35">
      <c r="P767" s="46">
        <v>8</v>
      </c>
      <c r="Q767" s="65" t="s">
        <v>98</v>
      </c>
      <c r="R767" s="98">
        <f>'Confirm PMs'!C239</f>
        <v>0</v>
      </c>
      <c r="S767" s="5">
        <f t="shared" si="95"/>
        <v>0</v>
      </c>
      <c r="T767" s="91">
        <f>MEDIAN(S767:S769)</f>
        <v>0</v>
      </c>
      <c r="U767" s="92" t="e">
        <f>T767/$T$680</f>
        <v>#DIV/0!</v>
      </c>
      <c r="V767" s="92" t="e">
        <f>IF(U767&gt;1.5,"LT","RECENT")</f>
        <v>#DIV/0!</v>
      </c>
      <c r="W767" s="174"/>
      <c r="X767" s="174"/>
    </row>
    <row r="768" spans="16:24" ht="16.95" customHeight="1" x14ac:dyDescent="0.35">
      <c r="P768" s="46">
        <v>8</v>
      </c>
      <c r="Q768" s="65" t="s">
        <v>99</v>
      </c>
      <c r="R768" s="97"/>
      <c r="S768" s="5">
        <f t="shared" si="95"/>
        <v>0</v>
      </c>
      <c r="T768" s="81"/>
      <c r="U768" s="92"/>
      <c r="V768" s="92"/>
      <c r="W768" s="174"/>
      <c r="X768" s="174"/>
    </row>
    <row r="769" spans="16:24" ht="16.95" customHeight="1" x14ac:dyDescent="0.35">
      <c r="P769" s="46">
        <v>8</v>
      </c>
      <c r="Q769" s="65" t="s">
        <v>100</v>
      </c>
      <c r="R769" s="97"/>
      <c r="S769" s="5">
        <f t="shared" si="95"/>
        <v>0</v>
      </c>
      <c r="T769" s="81"/>
      <c r="U769" s="92"/>
      <c r="V769" s="92"/>
      <c r="W769" s="174"/>
      <c r="X769" s="174"/>
    </row>
    <row r="770" spans="16:24" ht="16.95" customHeight="1" x14ac:dyDescent="0.35">
      <c r="P770" s="46">
        <v>8</v>
      </c>
      <c r="Q770" s="65" t="s">
        <v>101</v>
      </c>
      <c r="R770" s="96">
        <f>'Confirm PMs'!C240</f>
        <v>0</v>
      </c>
      <c r="S770" s="5">
        <f t="shared" si="95"/>
        <v>0</v>
      </c>
      <c r="T770" s="94">
        <f>MEDIAN(S770:S772)</f>
        <v>0</v>
      </c>
      <c r="U770" s="95" t="e">
        <f>T770/$T$680</f>
        <v>#DIV/0!</v>
      </c>
      <c r="V770" s="95" t="e">
        <f>IF(U770&gt;1.5,"LT","RECENT")</f>
        <v>#DIV/0!</v>
      </c>
      <c r="W770" s="174"/>
      <c r="X770" s="174"/>
    </row>
    <row r="771" spans="16:24" ht="16.95" customHeight="1" x14ac:dyDescent="0.35">
      <c r="P771" s="46">
        <v>8</v>
      </c>
      <c r="Q771" s="65" t="s">
        <v>102</v>
      </c>
      <c r="R771" s="96"/>
      <c r="S771" s="5">
        <f t="shared" si="95"/>
        <v>0</v>
      </c>
      <c r="T771" s="93"/>
      <c r="U771" s="95"/>
      <c r="V771" s="95"/>
      <c r="W771" s="174"/>
      <c r="X771" s="174"/>
    </row>
    <row r="772" spans="16:24" ht="16.95" customHeight="1" x14ac:dyDescent="0.35">
      <c r="P772" s="46">
        <v>8</v>
      </c>
      <c r="Q772" s="65" t="s">
        <v>103</v>
      </c>
      <c r="R772" s="96"/>
      <c r="S772" s="5">
        <f t="shared" si="95"/>
        <v>0</v>
      </c>
      <c r="T772" s="93"/>
      <c r="U772" s="95"/>
      <c r="V772" s="95"/>
      <c r="W772" s="174"/>
      <c r="X772" s="174"/>
    </row>
    <row r="773" spans="16:24" ht="16.95" customHeight="1" x14ac:dyDescent="0.35">
      <c r="P773" s="46">
        <v>8</v>
      </c>
      <c r="Q773" s="65" t="s">
        <v>104</v>
      </c>
      <c r="R773" s="79" t="s">
        <v>148</v>
      </c>
      <c r="S773" s="5">
        <f t="shared" si="95"/>
        <v>0</v>
      </c>
      <c r="T773" s="79"/>
      <c r="U773" s="92"/>
      <c r="V773" s="80"/>
      <c r="W773" s="174"/>
      <c r="X773" s="174"/>
    </row>
    <row r="774" spans="16:24" ht="16.95" customHeight="1" x14ac:dyDescent="0.4">
      <c r="P774" s="46">
        <v>9</v>
      </c>
      <c r="Q774" s="65" t="s">
        <v>9</v>
      </c>
      <c r="R774" s="54" t="s">
        <v>245</v>
      </c>
      <c r="S774" s="5">
        <f>IF(ISTEXT(B98),$F$5,IF(B98&gt;$F$5,$F$5,B98))</f>
        <v>0</v>
      </c>
      <c r="T774" s="56">
        <f>MEDIAN(S774:S775)</f>
        <v>0</v>
      </c>
      <c r="U774" s="56" t="e">
        <f>T774/$T$776</f>
        <v>#DIV/0!</v>
      </c>
      <c r="V774" s="53" t="str">
        <f>IF(T774&gt;0,IF(T774&lt;$AA$7, "INVALID OD", IF(T774&gt;$AA$8,"INVALID OD", "VALID OD")),"")</f>
        <v/>
      </c>
      <c r="W774" s="174"/>
      <c r="X774" s="174"/>
    </row>
    <row r="775" spans="16:24" ht="16.95" customHeight="1" x14ac:dyDescent="0.4">
      <c r="P775" s="46">
        <v>9</v>
      </c>
      <c r="Q775" s="65" t="s">
        <v>10</v>
      </c>
      <c r="R775" s="54" t="s">
        <v>246</v>
      </c>
      <c r="S775" s="5">
        <f t="shared" ref="S775:S781" si="96">IF(ISTEXT(B99),$F$5,IF(B99&gt;$F$5,$F$5,B99))</f>
        <v>0</v>
      </c>
      <c r="T775" s="57"/>
      <c r="U775" s="57"/>
      <c r="V775" s="53" t="str">
        <f>IF(T774&gt;0,IF(U774&lt;$AA$9, "INVALID ODn", IF(U774&gt;$AA$10,"INVALID ODn", "VALID ODn")),"")</f>
        <v/>
      </c>
      <c r="W775" s="174"/>
      <c r="X775" s="174"/>
    </row>
    <row r="776" spans="16:24" ht="16.95" customHeight="1" x14ac:dyDescent="0.4">
      <c r="P776" s="46">
        <v>9</v>
      </c>
      <c r="Q776" s="65" t="s">
        <v>11</v>
      </c>
      <c r="R776" s="74" t="s">
        <v>247</v>
      </c>
      <c r="S776" s="5">
        <f t="shared" si="96"/>
        <v>0</v>
      </c>
      <c r="T776" s="59">
        <f>MEDIAN(S776:S778)</f>
        <v>0</v>
      </c>
      <c r="U776" s="59" t="e">
        <f>T776/$T$776</f>
        <v>#DIV/0!</v>
      </c>
      <c r="V776" s="53" t="str">
        <f>IF(T776&gt;0, IF(T776&lt;$AB$7, "INVALID OD", IF(T776&gt;$AB$8,"INVALID OD", "VALID OD")), "")</f>
        <v/>
      </c>
      <c r="W776" s="174"/>
      <c r="X776" s="174"/>
    </row>
    <row r="777" spans="16:24" ht="16.95" customHeight="1" x14ac:dyDescent="0.4">
      <c r="P777" s="46">
        <v>9</v>
      </c>
      <c r="Q777" s="65" t="s">
        <v>12</v>
      </c>
      <c r="R777" s="74" t="s">
        <v>248</v>
      </c>
      <c r="S777" s="5">
        <f t="shared" si="96"/>
        <v>0</v>
      </c>
      <c r="T777" s="60"/>
      <c r="U777" s="61"/>
      <c r="V777" s="53" t="str">
        <f>IF(T776&gt;0,IF(U776&lt;1, "INVALID ODn", IF(U776&gt;1,"INVALID ODn", "VALID ODn")),"")</f>
        <v/>
      </c>
      <c r="W777" s="174"/>
      <c r="X777" s="174"/>
    </row>
    <row r="778" spans="16:24" ht="16.95" customHeight="1" x14ac:dyDescent="0.4">
      <c r="P778" s="46">
        <v>9</v>
      </c>
      <c r="Q778" s="65" t="s">
        <v>13</v>
      </c>
      <c r="R778" s="74" t="s">
        <v>249</v>
      </c>
      <c r="S778" s="5">
        <f t="shared" si="96"/>
        <v>0</v>
      </c>
      <c r="T778" s="60"/>
      <c r="U778" s="61"/>
      <c r="V778" s="53"/>
      <c r="W778" s="174"/>
      <c r="X778" s="174"/>
    </row>
    <row r="779" spans="16:24" ht="16.95" customHeight="1" x14ac:dyDescent="0.4">
      <c r="P779" s="46">
        <v>9</v>
      </c>
      <c r="Q779" s="65" t="s">
        <v>14</v>
      </c>
      <c r="R779" s="75" t="s">
        <v>250</v>
      </c>
      <c r="S779" s="5">
        <f t="shared" si="96"/>
        <v>0</v>
      </c>
      <c r="T779" s="62">
        <f>MEDIAN(S779:S781)</f>
        <v>0</v>
      </c>
      <c r="U779" s="62" t="e">
        <f>T779/$T$776</f>
        <v>#DIV/0!</v>
      </c>
      <c r="V779" s="53" t="str">
        <f>IF(T779&gt;0, IF(T779&lt;$AC$7, "INVALID OD", IF(T779&gt;$AC$8,"INVALID OD", "VALID OD")), "")</f>
        <v/>
      </c>
      <c r="W779" s="174"/>
      <c r="X779" s="174"/>
    </row>
    <row r="780" spans="16:24" ht="16.95" customHeight="1" x14ac:dyDescent="0.4">
      <c r="P780" s="46">
        <v>9</v>
      </c>
      <c r="Q780" s="65" t="s">
        <v>15</v>
      </c>
      <c r="R780" s="75" t="s">
        <v>251</v>
      </c>
      <c r="S780" s="5">
        <f t="shared" si="96"/>
        <v>0</v>
      </c>
      <c r="T780" s="60"/>
      <c r="U780" s="61"/>
      <c r="V780" s="53" t="str">
        <f>IF(T779&gt;0,IF(U779&lt;$AC$9, "INVALID ODn", IF(U779&gt;$AC$10,"INVALID ODn", "VALID ODn")),"")</f>
        <v/>
      </c>
      <c r="W780" s="174"/>
      <c r="X780" s="174"/>
    </row>
    <row r="781" spans="16:24" ht="16.95" customHeight="1" x14ac:dyDescent="0.4">
      <c r="P781" s="46">
        <v>9</v>
      </c>
      <c r="Q781" s="65" t="s">
        <v>16</v>
      </c>
      <c r="R781" s="75" t="s">
        <v>252</v>
      </c>
      <c r="S781" s="5">
        <f t="shared" si="96"/>
        <v>0</v>
      </c>
      <c r="T781" s="60"/>
      <c r="U781" s="61"/>
      <c r="V781" s="147"/>
      <c r="W781" s="174"/>
      <c r="X781" s="174"/>
    </row>
    <row r="782" spans="16:24" ht="16.95" customHeight="1" x14ac:dyDescent="0.4">
      <c r="P782" s="46">
        <v>9</v>
      </c>
      <c r="Q782" s="65" t="s">
        <v>17</v>
      </c>
      <c r="R782" s="76" t="s">
        <v>253</v>
      </c>
      <c r="S782" s="5">
        <f t="shared" ref="S782:S789" si="97">IF(ISTEXT(C98),$F$5,IF(C98&gt;$F$5,$F$5,C98))</f>
        <v>0</v>
      </c>
      <c r="T782" s="64">
        <f>MEDIAN(S782:S784)</f>
        <v>0</v>
      </c>
      <c r="U782" s="64" t="e">
        <f>T782/$T$776</f>
        <v>#DIV/0!</v>
      </c>
      <c r="V782" s="53" t="str">
        <f>IF(T782&gt;0, IF(T782&lt;$AD$7, "INVALID OD", IF(T782&gt;$AD$8,"INVALID OD", "VALID OD")), "")</f>
        <v/>
      </c>
      <c r="W782" s="174"/>
      <c r="X782" s="174"/>
    </row>
    <row r="783" spans="16:24" ht="16.95" customHeight="1" x14ac:dyDescent="0.4">
      <c r="P783" s="46">
        <v>9</v>
      </c>
      <c r="Q783" s="65" t="s">
        <v>18</v>
      </c>
      <c r="R783" s="76" t="s">
        <v>254</v>
      </c>
      <c r="S783" s="5">
        <f t="shared" si="97"/>
        <v>0</v>
      </c>
      <c r="T783" s="60"/>
      <c r="U783" s="61"/>
      <c r="V783" s="53" t="str">
        <f>IF(T782&gt;0,IF(U782&lt;$AD$9, "INVALID ODn", IF(U782&gt;$AD$10,"INVALID ODn", "VALID ODn")),"")</f>
        <v/>
      </c>
      <c r="W783" s="174"/>
      <c r="X783" s="174"/>
    </row>
    <row r="784" spans="16:24" ht="16.95" customHeight="1" x14ac:dyDescent="0.4">
      <c r="P784" s="46">
        <v>9</v>
      </c>
      <c r="Q784" s="65" t="s">
        <v>19</v>
      </c>
      <c r="R784" s="76" t="s">
        <v>255</v>
      </c>
      <c r="S784" s="5">
        <f t="shared" si="97"/>
        <v>0</v>
      </c>
      <c r="T784" s="60"/>
      <c r="U784" s="61"/>
      <c r="V784" s="53"/>
      <c r="W784" s="174"/>
      <c r="X784" s="174"/>
    </row>
    <row r="785" spans="16:24" ht="16.95" customHeight="1" x14ac:dyDescent="0.35">
      <c r="P785" s="46">
        <v>9</v>
      </c>
      <c r="Q785" s="65" t="s">
        <v>20</v>
      </c>
      <c r="R785" s="98">
        <f>'Confirm PMs'!C241</f>
        <v>0</v>
      </c>
      <c r="S785" s="5">
        <f t="shared" si="97"/>
        <v>0</v>
      </c>
      <c r="T785" s="91">
        <f>MEDIAN(S785:S787)</f>
        <v>0</v>
      </c>
      <c r="U785" s="92" t="e">
        <f>T785/$T$776</f>
        <v>#DIV/0!</v>
      </c>
      <c r="V785" s="92" t="e">
        <f>IF(U785&gt;1.5,"LT","RECENT")</f>
        <v>#DIV/0!</v>
      </c>
      <c r="W785" s="174"/>
      <c r="X785" s="174"/>
    </row>
    <row r="786" spans="16:24" ht="16.95" customHeight="1" x14ac:dyDescent="0.35">
      <c r="P786" s="46">
        <v>9</v>
      </c>
      <c r="Q786" s="65" t="s">
        <v>21</v>
      </c>
      <c r="R786" s="97"/>
      <c r="S786" s="5">
        <f t="shared" si="97"/>
        <v>0</v>
      </c>
      <c r="T786" s="81"/>
      <c r="U786" s="92"/>
      <c r="V786" s="92"/>
      <c r="W786" s="174"/>
      <c r="X786" s="174"/>
    </row>
    <row r="787" spans="16:24" ht="16.95" customHeight="1" x14ac:dyDescent="0.35">
      <c r="P787" s="46">
        <v>9</v>
      </c>
      <c r="Q787" s="65" t="s">
        <v>22</v>
      </c>
      <c r="R787" s="97"/>
      <c r="S787" s="5">
        <f t="shared" si="97"/>
        <v>0</v>
      </c>
      <c r="T787" s="81"/>
      <c r="U787" s="92"/>
      <c r="V787" s="92"/>
      <c r="W787" s="174"/>
      <c r="X787" s="174"/>
    </row>
    <row r="788" spans="16:24" ht="16.95" customHeight="1" x14ac:dyDescent="0.35">
      <c r="P788" s="46">
        <v>9</v>
      </c>
      <c r="Q788" s="65" t="s">
        <v>23</v>
      </c>
      <c r="R788" s="96">
        <f>'Confirm PMs'!C242</f>
        <v>0</v>
      </c>
      <c r="S788" s="5">
        <f t="shared" si="97"/>
        <v>0</v>
      </c>
      <c r="T788" s="94">
        <f>MEDIAN(S788:S790)</f>
        <v>0</v>
      </c>
      <c r="U788" s="95" t="e">
        <f>T788/$T$776</f>
        <v>#DIV/0!</v>
      </c>
      <c r="V788" s="95" t="e">
        <f>IF(U788&gt;1.5,"LT","RECENT")</f>
        <v>#DIV/0!</v>
      </c>
      <c r="W788" s="174"/>
      <c r="X788" s="174"/>
    </row>
    <row r="789" spans="16:24" ht="16.95" customHeight="1" x14ac:dyDescent="0.35">
      <c r="P789" s="46">
        <v>9</v>
      </c>
      <c r="Q789" s="65" t="s">
        <v>24</v>
      </c>
      <c r="R789" s="96"/>
      <c r="S789" s="5">
        <f t="shared" si="97"/>
        <v>0</v>
      </c>
      <c r="T789" s="93"/>
      <c r="U789" s="95"/>
      <c r="V789" s="95"/>
      <c r="W789" s="174"/>
      <c r="X789" s="174"/>
    </row>
    <row r="790" spans="16:24" ht="16.95" customHeight="1" x14ac:dyDescent="0.35">
      <c r="P790" s="46">
        <v>9</v>
      </c>
      <c r="Q790" s="65" t="s">
        <v>25</v>
      </c>
      <c r="R790" s="96"/>
      <c r="S790" s="5">
        <f t="shared" ref="S790:S797" si="98">IF(ISTEXT(D98),$F$5,IF(D98&gt;$F$5,$F$5,D98))</f>
        <v>0</v>
      </c>
      <c r="T790" s="93"/>
      <c r="U790" s="95"/>
      <c r="V790" s="95"/>
      <c r="W790" s="174"/>
      <c r="X790" s="174"/>
    </row>
    <row r="791" spans="16:24" ht="16.95" customHeight="1" x14ac:dyDescent="0.35">
      <c r="P791" s="46">
        <v>9</v>
      </c>
      <c r="Q791" s="65" t="s">
        <v>26</v>
      </c>
      <c r="R791" s="98">
        <f>'Confirm PMs'!C243</f>
        <v>0</v>
      </c>
      <c r="S791" s="5">
        <f t="shared" si="98"/>
        <v>0</v>
      </c>
      <c r="T791" s="91">
        <f>MEDIAN(S791:S793)</f>
        <v>0</v>
      </c>
      <c r="U791" s="92" t="e">
        <f>T791/$T$776</f>
        <v>#DIV/0!</v>
      </c>
      <c r="V791" s="92" t="e">
        <f>IF(U791&gt;1.5,"LT","RECENT")</f>
        <v>#DIV/0!</v>
      </c>
      <c r="W791" s="174"/>
      <c r="X791" s="174"/>
    </row>
    <row r="792" spans="16:24" ht="16.95" customHeight="1" x14ac:dyDescent="0.35">
      <c r="P792" s="46">
        <v>9</v>
      </c>
      <c r="Q792" s="65" t="s">
        <v>27</v>
      </c>
      <c r="R792" s="97"/>
      <c r="S792" s="5">
        <f t="shared" si="98"/>
        <v>0</v>
      </c>
      <c r="T792" s="81"/>
      <c r="U792" s="92"/>
      <c r="V792" s="92"/>
      <c r="W792" s="174"/>
      <c r="X792" s="174"/>
    </row>
    <row r="793" spans="16:24" ht="16.95" customHeight="1" x14ac:dyDescent="0.35">
      <c r="P793" s="46">
        <v>9</v>
      </c>
      <c r="Q793" s="65" t="s">
        <v>28</v>
      </c>
      <c r="R793" s="97"/>
      <c r="S793" s="5">
        <f t="shared" si="98"/>
        <v>0</v>
      </c>
      <c r="T793" s="81"/>
      <c r="U793" s="92"/>
      <c r="V793" s="92"/>
      <c r="W793" s="174"/>
      <c r="X793" s="174"/>
    </row>
    <row r="794" spans="16:24" ht="16.95" customHeight="1" x14ac:dyDescent="0.35">
      <c r="P794" s="46">
        <v>9</v>
      </c>
      <c r="Q794" s="65" t="s">
        <v>29</v>
      </c>
      <c r="R794" s="96">
        <f>'Confirm PMs'!C244</f>
        <v>0</v>
      </c>
      <c r="S794" s="5">
        <f t="shared" si="98"/>
        <v>0</v>
      </c>
      <c r="T794" s="94">
        <f>MEDIAN(S794:S796)</f>
        <v>0</v>
      </c>
      <c r="U794" s="95" t="e">
        <f>T794/$T$776</f>
        <v>#DIV/0!</v>
      </c>
      <c r="V794" s="95" t="e">
        <f>IF(U794&gt;1.5,"LT","RECENT")</f>
        <v>#DIV/0!</v>
      </c>
      <c r="W794" s="174"/>
      <c r="X794" s="174"/>
    </row>
    <row r="795" spans="16:24" ht="16.95" customHeight="1" x14ac:dyDescent="0.35">
      <c r="P795" s="46">
        <v>9</v>
      </c>
      <c r="Q795" s="65" t="s">
        <v>30</v>
      </c>
      <c r="R795" s="96"/>
      <c r="S795" s="5">
        <f t="shared" si="98"/>
        <v>0</v>
      </c>
      <c r="T795" s="93"/>
      <c r="U795" s="95"/>
      <c r="V795" s="95"/>
      <c r="W795" s="174"/>
      <c r="X795" s="174"/>
    </row>
    <row r="796" spans="16:24" ht="16.95" customHeight="1" x14ac:dyDescent="0.35">
      <c r="P796" s="46">
        <v>9</v>
      </c>
      <c r="Q796" s="65" t="s">
        <v>31</v>
      </c>
      <c r="R796" s="96"/>
      <c r="S796" s="5">
        <f t="shared" si="98"/>
        <v>0</v>
      </c>
      <c r="T796" s="93"/>
      <c r="U796" s="95"/>
      <c r="V796" s="95"/>
      <c r="W796" s="174"/>
      <c r="X796" s="174"/>
    </row>
    <row r="797" spans="16:24" ht="16.95" customHeight="1" x14ac:dyDescent="0.35">
      <c r="P797" s="46">
        <v>9</v>
      </c>
      <c r="Q797" s="65" t="s">
        <v>32</v>
      </c>
      <c r="R797" s="98">
        <f>'Confirm PMs'!C245</f>
        <v>0</v>
      </c>
      <c r="S797" s="5">
        <f t="shared" si="98"/>
        <v>0</v>
      </c>
      <c r="T797" s="91">
        <f>MEDIAN(S797:S799)</f>
        <v>0</v>
      </c>
      <c r="U797" s="92" t="e">
        <f>T797/$T$776</f>
        <v>#DIV/0!</v>
      </c>
      <c r="V797" s="92" t="e">
        <f>IF(U797&gt;1.5,"LT","RECENT")</f>
        <v>#DIV/0!</v>
      </c>
      <c r="W797" s="174"/>
      <c r="X797" s="174"/>
    </row>
    <row r="798" spans="16:24" ht="16.95" customHeight="1" x14ac:dyDescent="0.35">
      <c r="P798" s="46">
        <v>9</v>
      </c>
      <c r="Q798" s="65" t="s">
        <v>33</v>
      </c>
      <c r="R798" s="97"/>
      <c r="S798" s="5">
        <f t="shared" ref="S798:S805" si="99">IF(ISTEXT(E98),$F$5,IF(E98&gt;$F$5,$F$5,E98))</f>
        <v>0</v>
      </c>
      <c r="T798" s="81"/>
      <c r="U798" s="92"/>
      <c r="V798" s="92"/>
      <c r="W798" s="174"/>
      <c r="X798" s="174"/>
    </row>
    <row r="799" spans="16:24" ht="16.95" customHeight="1" x14ac:dyDescent="0.35">
      <c r="P799" s="46">
        <v>9</v>
      </c>
      <c r="Q799" s="65" t="s">
        <v>34</v>
      </c>
      <c r="R799" s="97"/>
      <c r="S799" s="5">
        <f t="shared" si="99"/>
        <v>0</v>
      </c>
      <c r="T799" s="81"/>
      <c r="U799" s="92"/>
      <c r="V799" s="92"/>
      <c r="W799" s="174"/>
      <c r="X799" s="174"/>
    </row>
    <row r="800" spans="16:24" ht="16.95" customHeight="1" x14ac:dyDescent="0.35">
      <c r="P800" s="46">
        <v>9</v>
      </c>
      <c r="Q800" s="65" t="s">
        <v>35</v>
      </c>
      <c r="R800" s="96">
        <f>'Confirm PMs'!C246</f>
        <v>0</v>
      </c>
      <c r="S800" s="5">
        <f t="shared" si="99"/>
        <v>0</v>
      </c>
      <c r="T800" s="94">
        <f>MEDIAN(S800:S802)</f>
        <v>0</v>
      </c>
      <c r="U800" s="95" t="e">
        <f>T800/$T$776</f>
        <v>#DIV/0!</v>
      </c>
      <c r="V800" s="95" t="e">
        <f>IF(U800&gt;1.5,"LT","RECENT")</f>
        <v>#DIV/0!</v>
      </c>
      <c r="W800" s="174"/>
      <c r="X800" s="174"/>
    </row>
    <row r="801" spans="16:24" ht="16.95" customHeight="1" x14ac:dyDescent="0.35">
      <c r="P801" s="46">
        <v>9</v>
      </c>
      <c r="Q801" s="65" t="s">
        <v>36</v>
      </c>
      <c r="R801" s="96"/>
      <c r="S801" s="5">
        <f t="shared" si="99"/>
        <v>0</v>
      </c>
      <c r="T801" s="93"/>
      <c r="U801" s="95"/>
      <c r="V801" s="95"/>
      <c r="W801" s="174"/>
      <c r="X801" s="174"/>
    </row>
    <row r="802" spans="16:24" ht="16.95" customHeight="1" x14ac:dyDescent="0.35">
      <c r="P802" s="46">
        <v>9</v>
      </c>
      <c r="Q802" s="65" t="s">
        <v>37</v>
      </c>
      <c r="R802" s="96"/>
      <c r="S802" s="5">
        <f t="shared" si="99"/>
        <v>0</v>
      </c>
      <c r="T802" s="93"/>
      <c r="U802" s="95"/>
      <c r="V802" s="95"/>
      <c r="W802" s="174"/>
      <c r="X802" s="174"/>
    </row>
    <row r="803" spans="16:24" ht="16.95" customHeight="1" x14ac:dyDescent="0.35">
      <c r="P803" s="46">
        <v>9</v>
      </c>
      <c r="Q803" s="65" t="s">
        <v>38</v>
      </c>
      <c r="R803" s="98">
        <f>'Confirm PMs'!C247</f>
        <v>0</v>
      </c>
      <c r="S803" s="5">
        <f t="shared" si="99"/>
        <v>0</v>
      </c>
      <c r="T803" s="91">
        <f>MEDIAN(S803:S805)</f>
        <v>0</v>
      </c>
      <c r="U803" s="92" t="e">
        <f>T803/$T$776</f>
        <v>#DIV/0!</v>
      </c>
      <c r="V803" s="92" t="e">
        <f>IF(U803&gt;1.5,"LT","RECENT")</f>
        <v>#DIV/0!</v>
      </c>
      <c r="W803" s="174"/>
      <c r="X803" s="174"/>
    </row>
    <row r="804" spans="16:24" ht="16.95" customHeight="1" x14ac:dyDescent="0.35">
      <c r="P804" s="46">
        <v>9</v>
      </c>
      <c r="Q804" s="65" t="s">
        <v>39</v>
      </c>
      <c r="R804" s="97"/>
      <c r="S804" s="5">
        <f t="shared" si="99"/>
        <v>0</v>
      </c>
      <c r="T804" s="81"/>
      <c r="U804" s="92"/>
      <c r="V804" s="92"/>
      <c r="W804" s="174"/>
      <c r="X804" s="174"/>
    </row>
    <row r="805" spans="16:24" ht="16.95" customHeight="1" x14ac:dyDescent="0.35">
      <c r="P805" s="46">
        <v>9</v>
      </c>
      <c r="Q805" s="65" t="s">
        <v>40</v>
      </c>
      <c r="R805" s="97"/>
      <c r="S805" s="5">
        <f t="shared" si="99"/>
        <v>0</v>
      </c>
      <c r="T805" s="81"/>
      <c r="U805" s="92"/>
      <c r="V805" s="92"/>
      <c r="W805" s="174"/>
      <c r="X805" s="174"/>
    </row>
    <row r="806" spans="16:24" ht="16.95" customHeight="1" x14ac:dyDescent="0.35">
      <c r="P806" s="46">
        <v>9</v>
      </c>
      <c r="Q806" s="65" t="s">
        <v>41</v>
      </c>
      <c r="R806" s="96">
        <f>'Confirm PMs'!C248</f>
        <v>0</v>
      </c>
      <c r="S806" s="5">
        <f t="shared" ref="S806:S813" si="100">IF(ISTEXT(F98),$F$5,IF(F98&gt;$F$5,$F$5,F98))</f>
        <v>0</v>
      </c>
      <c r="T806" s="94">
        <f>MEDIAN(S806:S808)</f>
        <v>0</v>
      </c>
      <c r="U806" s="95" t="e">
        <f>T806/$T$776</f>
        <v>#DIV/0!</v>
      </c>
      <c r="V806" s="95" t="e">
        <f>IF(U806&gt;1.5,"LT","RECENT")</f>
        <v>#DIV/0!</v>
      </c>
      <c r="W806" s="174"/>
      <c r="X806" s="174"/>
    </row>
    <row r="807" spans="16:24" ht="16.95" customHeight="1" x14ac:dyDescent="0.35">
      <c r="P807" s="46">
        <v>9</v>
      </c>
      <c r="Q807" s="65" t="s">
        <v>42</v>
      </c>
      <c r="R807" s="96"/>
      <c r="S807" s="5">
        <f t="shared" si="100"/>
        <v>0</v>
      </c>
      <c r="T807" s="93"/>
      <c r="U807" s="95"/>
      <c r="V807" s="95"/>
      <c r="W807" s="174"/>
      <c r="X807" s="174"/>
    </row>
    <row r="808" spans="16:24" ht="16.95" customHeight="1" x14ac:dyDescent="0.35">
      <c r="P808" s="46">
        <v>9</v>
      </c>
      <c r="Q808" s="65" t="s">
        <v>43</v>
      </c>
      <c r="R808" s="96"/>
      <c r="S808" s="5">
        <f t="shared" si="100"/>
        <v>0</v>
      </c>
      <c r="T808" s="93"/>
      <c r="U808" s="95"/>
      <c r="V808" s="95"/>
      <c r="W808" s="174"/>
      <c r="X808" s="174"/>
    </row>
    <row r="809" spans="16:24" ht="16.95" customHeight="1" x14ac:dyDescent="0.35">
      <c r="P809" s="46">
        <v>9</v>
      </c>
      <c r="Q809" s="65" t="s">
        <v>44</v>
      </c>
      <c r="R809" s="98">
        <f>'Confirm PMs'!C249</f>
        <v>0</v>
      </c>
      <c r="S809" s="5">
        <f t="shared" si="100"/>
        <v>0</v>
      </c>
      <c r="T809" s="91">
        <f>MEDIAN(S809:S811)</f>
        <v>0</v>
      </c>
      <c r="U809" s="92" t="e">
        <f>T809/$T$776</f>
        <v>#DIV/0!</v>
      </c>
      <c r="V809" s="92" t="e">
        <f>IF(U809&gt;1.5,"LT","RECENT")</f>
        <v>#DIV/0!</v>
      </c>
      <c r="W809" s="174"/>
      <c r="X809" s="174"/>
    </row>
    <row r="810" spans="16:24" ht="16.95" customHeight="1" x14ac:dyDescent="0.35">
      <c r="P810" s="46">
        <v>9</v>
      </c>
      <c r="Q810" s="65" t="s">
        <v>45</v>
      </c>
      <c r="R810" s="97"/>
      <c r="S810" s="5">
        <f t="shared" si="100"/>
        <v>0</v>
      </c>
      <c r="T810" s="81"/>
      <c r="U810" s="92"/>
      <c r="V810" s="92"/>
      <c r="W810" s="174"/>
      <c r="X810" s="174"/>
    </row>
    <row r="811" spans="16:24" ht="16.95" customHeight="1" x14ac:dyDescent="0.35">
      <c r="P811" s="46">
        <v>9</v>
      </c>
      <c r="Q811" s="65" t="s">
        <v>46</v>
      </c>
      <c r="R811" s="97"/>
      <c r="S811" s="5">
        <f t="shared" si="100"/>
        <v>0</v>
      </c>
      <c r="T811" s="81"/>
      <c r="U811" s="92"/>
      <c r="V811" s="92"/>
      <c r="W811" s="174"/>
      <c r="X811" s="174"/>
    </row>
    <row r="812" spans="16:24" ht="16.95" customHeight="1" x14ac:dyDescent="0.35">
      <c r="P812" s="46">
        <v>9</v>
      </c>
      <c r="Q812" s="65" t="s">
        <v>47</v>
      </c>
      <c r="R812" s="96">
        <f>'Confirm PMs'!C250</f>
        <v>0</v>
      </c>
      <c r="S812" s="5">
        <f t="shared" si="100"/>
        <v>0</v>
      </c>
      <c r="T812" s="94">
        <f>MEDIAN(S812:S814)</f>
        <v>0</v>
      </c>
      <c r="U812" s="95" t="e">
        <f>T812/$T$776</f>
        <v>#DIV/0!</v>
      </c>
      <c r="V812" s="95" t="e">
        <f>IF(U812&gt;1.5,"LT","RECENT")</f>
        <v>#DIV/0!</v>
      </c>
      <c r="W812" s="174"/>
      <c r="X812" s="174"/>
    </row>
    <row r="813" spans="16:24" ht="16.95" customHeight="1" x14ac:dyDescent="0.35">
      <c r="P813" s="46">
        <v>9</v>
      </c>
      <c r="Q813" s="65" t="s">
        <v>48</v>
      </c>
      <c r="R813" s="96"/>
      <c r="S813" s="5">
        <f t="shared" si="100"/>
        <v>0</v>
      </c>
      <c r="T813" s="93"/>
      <c r="U813" s="95"/>
      <c r="V813" s="95"/>
      <c r="W813" s="174"/>
      <c r="X813" s="174"/>
    </row>
    <row r="814" spans="16:24" ht="16.95" customHeight="1" x14ac:dyDescent="0.35">
      <c r="P814" s="46">
        <v>9</v>
      </c>
      <c r="Q814" s="65" t="s">
        <v>49</v>
      </c>
      <c r="R814" s="96"/>
      <c r="S814" s="5">
        <f t="shared" ref="S814:S821" si="101">IF(ISTEXT(G98),$F$5,IF(G98&gt;$F$5,$F$5,G98))</f>
        <v>0</v>
      </c>
      <c r="T814" s="93"/>
      <c r="U814" s="95"/>
      <c r="V814" s="95"/>
      <c r="W814" s="174"/>
      <c r="X814" s="174"/>
    </row>
    <row r="815" spans="16:24" ht="16.95" customHeight="1" x14ac:dyDescent="0.35">
      <c r="P815" s="46">
        <v>9</v>
      </c>
      <c r="Q815" s="65" t="s">
        <v>50</v>
      </c>
      <c r="R815" s="98">
        <f>'Confirm PMs'!C251</f>
        <v>0</v>
      </c>
      <c r="S815" s="5">
        <f t="shared" si="101"/>
        <v>0</v>
      </c>
      <c r="T815" s="91">
        <f>MEDIAN(S815:S817)</f>
        <v>0</v>
      </c>
      <c r="U815" s="92" t="e">
        <f>T815/$T$776</f>
        <v>#DIV/0!</v>
      </c>
      <c r="V815" s="92" t="e">
        <f>IF(U815&gt;1.5,"LT","RECENT")</f>
        <v>#DIV/0!</v>
      </c>
      <c r="W815" s="174"/>
      <c r="X815" s="174"/>
    </row>
    <row r="816" spans="16:24" ht="16.95" customHeight="1" x14ac:dyDescent="0.35">
      <c r="P816" s="46">
        <v>9</v>
      </c>
      <c r="Q816" s="65" t="s">
        <v>51</v>
      </c>
      <c r="R816" s="97"/>
      <c r="S816" s="5">
        <f t="shared" si="101"/>
        <v>0</v>
      </c>
      <c r="T816" s="81"/>
      <c r="U816" s="92"/>
      <c r="V816" s="92"/>
      <c r="W816" s="174"/>
      <c r="X816" s="174"/>
    </row>
    <row r="817" spans="15:24" ht="16.95" customHeight="1" x14ac:dyDescent="0.35">
      <c r="P817" s="46">
        <v>9</v>
      </c>
      <c r="Q817" s="65" t="s">
        <v>52</v>
      </c>
      <c r="R817" s="97"/>
      <c r="S817" s="5">
        <f t="shared" si="101"/>
        <v>0</v>
      </c>
      <c r="T817" s="81"/>
      <c r="U817" s="92"/>
      <c r="V817" s="92"/>
      <c r="W817" s="174"/>
      <c r="X817" s="174"/>
    </row>
    <row r="818" spans="15:24" ht="16.95" customHeight="1" x14ac:dyDescent="0.35">
      <c r="O818" s="98"/>
      <c r="P818" s="46">
        <v>9</v>
      </c>
      <c r="Q818" s="65" t="s">
        <v>53</v>
      </c>
      <c r="R818" s="96">
        <f>'Confirm PMs'!C252</f>
        <v>0</v>
      </c>
      <c r="S818" s="5">
        <f t="shared" si="101"/>
        <v>0</v>
      </c>
      <c r="T818" s="94">
        <f>MEDIAN(S818:S820)</f>
        <v>0</v>
      </c>
      <c r="U818" s="95" t="e">
        <f>T818/$T$776</f>
        <v>#DIV/0!</v>
      </c>
      <c r="V818" s="95" t="e">
        <f>IF(U818&gt;1.5,"LT","RECENT")</f>
        <v>#DIV/0!</v>
      </c>
      <c r="W818" s="174"/>
      <c r="X818" s="174"/>
    </row>
    <row r="819" spans="15:24" ht="16.95" customHeight="1" x14ac:dyDescent="0.35">
      <c r="P819" s="46">
        <v>9</v>
      </c>
      <c r="Q819" s="65" t="s">
        <v>54</v>
      </c>
      <c r="R819" s="96"/>
      <c r="S819" s="5">
        <f t="shared" si="101"/>
        <v>0</v>
      </c>
      <c r="T819" s="93"/>
      <c r="U819" s="95"/>
      <c r="V819" s="95"/>
      <c r="W819" s="174"/>
      <c r="X819" s="174"/>
    </row>
    <row r="820" spans="15:24" ht="16.95" customHeight="1" x14ac:dyDescent="0.35">
      <c r="P820" s="46">
        <v>9</v>
      </c>
      <c r="Q820" s="65" t="s">
        <v>55</v>
      </c>
      <c r="R820" s="96"/>
      <c r="S820" s="5">
        <f t="shared" si="101"/>
        <v>0</v>
      </c>
      <c r="T820" s="93"/>
      <c r="U820" s="95"/>
      <c r="V820" s="95"/>
      <c r="W820" s="174"/>
      <c r="X820" s="174"/>
    </row>
    <row r="821" spans="15:24" ht="16.95" customHeight="1" x14ac:dyDescent="0.35">
      <c r="P821" s="46">
        <v>9</v>
      </c>
      <c r="Q821" s="65" t="s">
        <v>56</v>
      </c>
      <c r="R821" s="98">
        <f>'Confirm PMs'!C253</f>
        <v>0</v>
      </c>
      <c r="S821" s="5">
        <f t="shared" si="101"/>
        <v>0</v>
      </c>
      <c r="T821" s="91">
        <f>MEDIAN(S821:S823)</f>
        <v>0</v>
      </c>
      <c r="U821" s="92" t="e">
        <f>T821/$T$776</f>
        <v>#DIV/0!</v>
      </c>
      <c r="V821" s="92" t="e">
        <f>IF(U821&gt;1.5,"LT","RECENT")</f>
        <v>#DIV/0!</v>
      </c>
      <c r="W821" s="174"/>
      <c r="X821" s="174"/>
    </row>
    <row r="822" spans="15:24" ht="16.95" customHeight="1" x14ac:dyDescent="0.35">
      <c r="P822" s="46">
        <v>9</v>
      </c>
      <c r="Q822" s="65" t="s">
        <v>57</v>
      </c>
      <c r="R822" s="97"/>
      <c r="S822" s="5">
        <f t="shared" ref="S822:S829" si="102">IF(ISTEXT(H98),$F$5,IF(H98&gt;$F$5,$F$5,H98))</f>
        <v>0</v>
      </c>
      <c r="T822" s="81"/>
      <c r="U822" s="92"/>
      <c r="V822" s="92"/>
      <c r="W822" s="174"/>
      <c r="X822" s="174"/>
    </row>
    <row r="823" spans="15:24" ht="16.95" customHeight="1" x14ac:dyDescent="0.35">
      <c r="P823" s="46">
        <v>9</v>
      </c>
      <c r="Q823" s="65" t="s">
        <v>58</v>
      </c>
      <c r="R823" s="97"/>
      <c r="S823" s="5">
        <f t="shared" si="102"/>
        <v>0</v>
      </c>
      <c r="T823" s="81"/>
      <c r="U823" s="92"/>
      <c r="V823" s="92"/>
      <c r="W823" s="174"/>
      <c r="X823" s="174"/>
    </row>
    <row r="824" spans="15:24" ht="16.95" customHeight="1" x14ac:dyDescent="0.35">
      <c r="P824" s="46">
        <v>9</v>
      </c>
      <c r="Q824" s="65" t="s">
        <v>59</v>
      </c>
      <c r="R824" s="96">
        <f>'Confirm PMs'!C254</f>
        <v>0</v>
      </c>
      <c r="S824" s="5">
        <f t="shared" si="102"/>
        <v>0</v>
      </c>
      <c r="T824" s="94">
        <f>MEDIAN(S824:S826)</f>
        <v>0</v>
      </c>
      <c r="U824" s="95" t="e">
        <f>T824/$T$776</f>
        <v>#DIV/0!</v>
      </c>
      <c r="V824" s="95" t="e">
        <f>IF(U824&gt;1.5,"LT","RECENT")</f>
        <v>#DIV/0!</v>
      </c>
      <c r="W824" s="174"/>
      <c r="X824" s="174"/>
    </row>
    <row r="825" spans="15:24" ht="16.95" customHeight="1" x14ac:dyDescent="0.35">
      <c r="P825" s="46">
        <v>9</v>
      </c>
      <c r="Q825" s="65" t="s">
        <v>60</v>
      </c>
      <c r="R825" s="96"/>
      <c r="S825" s="5">
        <f t="shared" si="102"/>
        <v>0</v>
      </c>
      <c r="T825" s="93"/>
      <c r="U825" s="95"/>
      <c r="V825" s="95"/>
      <c r="W825" s="174"/>
      <c r="X825" s="174"/>
    </row>
    <row r="826" spans="15:24" ht="16.95" customHeight="1" x14ac:dyDescent="0.35">
      <c r="P826" s="46">
        <v>9</v>
      </c>
      <c r="Q826" s="65" t="s">
        <v>61</v>
      </c>
      <c r="R826" s="96"/>
      <c r="S826" s="5">
        <f t="shared" si="102"/>
        <v>0</v>
      </c>
      <c r="T826" s="93"/>
      <c r="U826" s="95"/>
      <c r="V826" s="95"/>
      <c r="W826" s="174"/>
      <c r="X826" s="174"/>
    </row>
    <row r="827" spans="15:24" ht="16.95" customHeight="1" x14ac:dyDescent="0.35">
      <c r="P827" s="46">
        <v>9</v>
      </c>
      <c r="Q827" s="65" t="s">
        <v>62</v>
      </c>
      <c r="R827" s="98">
        <f>'Confirm PMs'!C255</f>
        <v>0</v>
      </c>
      <c r="S827" s="5">
        <f t="shared" si="102"/>
        <v>0</v>
      </c>
      <c r="T827" s="91">
        <f>MEDIAN(S827:S829)</f>
        <v>0</v>
      </c>
      <c r="U827" s="92" t="e">
        <f>T827/$T$776</f>
        <v>#DIV/0!</v>
      </c>
      <c r="V827" s="92" t="e">
        <f>IF(U827&gt;1.5,"LT","RECENT")</f>
        <v>#DIV/0!</v>
      </c>
      <c r="W827" s="174"/>
      <c r="X827" s="174"/>
    </row>
    <row r="828" spans="15:24" ht="16.95" customHeight="1" x14ac:dyDescent="0.35">
      <c r="P828" s="46">
        <v>9</v>
      </c>
      <c r="Q828" s="65" t="s">
        <v>63</v>
      </c>
      <c r="R828" s="97"/>
      <c r="S828" s="5">
        <f t="shared" si="102"/>
        <v>0</v>
      </c>
      <c r="T828" s="81"/>
      <c r="U828" s="92"/>
      <c r="V828" s="92"/>
      <c r="W828" s="174"/>
      <c r="X828" s="174"/>
    </row>
    <row r="829" spans="15:24" ht="16.95" customHeight="1" x14ac:dyDescent="0.35">
      <c r="P829" s="46">
        <v>9</v>
      </c>
      <c r="Q829" s="65" t="s">
        <v>64</v>
      </c>
      <c r="R829" s="97"/>
      <c r="S829" s="5">
        <f t="shared" si="102"/>
        <v>0</v>
      </c>
      <c r="T829" s="81"/>
      <c r="U829" s="92"/>
      <c r="V829" s="92"/>
      <c r="W829" s="174"/>
      <c r="X829" s="174"/>
    </row>
    <row r="830" spans="15:24" ht="16.95" customHeight="1" x14ac:dyDescent="0.35">
      <c r="P830" s="46">
        <v>9</v>
      </c>
      <c r="Q830" s="65" t="s">
        <v>65</v>
      </c>
      <c r="R830" s="96">
        <f>'Confirm PMs'!C256</f>
        <v>0</v>
      </c>
      <c r="S830" s="5">
        <f t="shared" ref="S830:S837" si="103">IF(ISTEXT(I98),$F$5,IF(I98&gt;$F$5,$F$5,I98))</f>
        <v>0</v>
      </c>
      <c r="T830" s="94">
        <f>MEDIAN(S830:S832)</f>
        <v>0</v>
      </c>
      <c r="U830" s="95" t="e">
        <f>T830/$T$776</f>
        <v>#DIV/0!</v>
      </c>
      <c r="V830" s="95" t="e">
        <f>IF(U830&gt;1.5,"LT","RECENT")</f>
        <v>#DIV/0!</v>
      </c>
      <c r="W830" s="174"/>
      <c r="X830" s="174"/>
    </row>
    <row r="831" spans="15:24" ht="16.95" customHeight="1" x14ac:dyDescent="0.35">
      <c r="P831" s="46">
        <v>9</v>
      </c>
      <c r="Q831" s="65" t="s">
        <v>66</v>
      </c>
      <c r="R831" s="96"/>
      <c r="S831" s="5">
        <f t="shared" si="103"/>
        <v>0</v>
      </c>
      <c r="T831" s="93"/>
      <c r="U831" s="95"/>
      <c r="V831" s="95"/>
      <c r="W831" s="174"/>
      <c r="X831" s="174"/>
    </row>
    <row r="832" spans="15:24" ht="16.95" customHeight="1" x14ac:dyDescent="0.35">
      <c r="P832" s="46">
        <v>9</v>
      </c>
      <c r="Q832" s="65" t="s">
        <v>67</v>
      </c>
      <c r="R832" s="96"/>
      <c r="S832" s="5">
        <f t="shared" si="103"/>
        <v>0</v>
      </c>
      <c r="T832" s="93"/>
      <c r="U832" s="95"/>
      <c r="V832" s="95"/>
      <c r="W832" s="174"/>
      <c r="X832" s="174"/>
    </row>
    <row r="833" spans="16:24" ht="16.95" customHeight="1" x14ac:dyDescent="0.35">
      <c r="P833" s="46">
        <v>9</v>
      </c>
      <c r="Q833" s="65" t="s">
        <v>68</v>
      </c>
      <c r="R833" s="98">
        <f>'Confirm PMs'!C257</f>
        <v>0</v>
      </c>
      <c r="S833" s="5">
        <f t="shared" si="103"/>
        <v>0</v>
      </c>
      <c r="T833" s="91">
        <f>MEDIAN(S833:S835)</f>
        <v>0</v>
      </c>
      <c r="U833" s="92" t="e">
        <f>T833/$T$776</f>
        <v>#DIV/0!</v>
      </c>
      <c r="V833" s="92" t="e">
        <f>IF(U833&gt;1.5,"LT","RECENT")</f>
        <v>#DIV/0!</v>
      </c>
      <c r="W833" s="174"/>
      <c r="X833" s="174"/>
    </row>
    <row r="834" spans="16:24" ht="16.95" customHeight="1" x14ac:dyDescent="0.35">
      <c r="P834" s="46">
        <v>9</v>
      </c>
      <c r="Q834" s="65" t="s">
        <v>69</v>
      </c>
      <c r="R834" s="97"/>
      <c r="S834" s="5">
        <f t="shared" si="103"/>
        <v>0</v>
      </c>
      <c r="T834" s="81"/>
      <c r="U834" s="92"/>
      <c r="V834" s="92"/>
      <c r="W834" s="174"/>
      <c r="X834" s="174"/>
    </row>
    <row r="835" spans="16:24" ht="16.95" customHeight="1" x14ac:dyDescent="0.35">
      <c r="P835" s="46">
        <v>9</v>
      </c>
      <c r="Q835" s="65" t="s">
        <v>70</v>
      </c>
      <c r="R835" s="97"/>
      <c r="S835" s="5">
        <f t="shared" si="103"/>
        <v>0</v>
      </c>
      <c r="T835" s="81"/>
      <c r="U835" s="92"/>
      <c r="V835" s="92"/>
      <c r="W835" s="174"/>
      <c r="X835" s="174"/>
    </row>
    <row r="836" spans="16:24" ht="16.95" customHeight="1" x14ac:dyDescent="0.35">
      <c r="P836" s="46">
        <v>9</v>
      </c>
      <c r="Q836" s="65" t="s">
        <v>71</v>
      </c>
      <c r="R836" s="96">
        <f>'Confirm PMs'!C258</f>
        <v>0</v>
      </c>
      <c r="S836" s="5">
        <f t="shared" si="103"/>
        <v>0</v>
      </c>
      <c r="T836" s="94">
        <f>MEDIAN(S836:S838)</f>
        <v>0</v>
      </c>
      <c r="U836" s="95" t="e">
        <f>T836/$T$776</f>
        <v>#DIV/0!</v>
      </c>
      <c r="V836" s="95" t="e">
        <f>IF(U836&gt;1.5,"LT","RECENT")</f>
        <v>#DIV/0!</v>
      </c>
      <c r="W836" s="174"/>
      <c r="X836" s="174"/>
    </row>
    <row r="837" spans="16:24" ht="16.95" customHeight="1" x14ac:dyDescent="0.35">
      <c r="P837" s="46">
        <v>9</v>
      </c>
      <c r="Q837" s="65" t="s">
        <v>72</v>
      </c>
      <c r="R837" s="96"/>
      <c r="S837" s="5">
        <f t="shared" si="103"/>
        <v>0</v>
      </c>
      <c r="T837" s="93"/>
      <c r="U837" s="95"/>
      <c r="V837" s="95"/>
      <c r="W837" s="174"/>
      <c r="X837" s="174"/>
    </row>
    <row r="838" spans="16:24" ht="16.95" customHeight="1" x14ac:dyDescent="0.35">
      <c r="P838" s="46">
        <v>9</v>
      </c>
      <c r="Q838" s="65" t="s">
        <v>73</v>
      </c>
      <c r="R838" s="96"/>
      <c r="S838" s="5">
        <f t="shared" ref="S838:S845" si="104">IF(ISTEXT(J98),$F$5,IF(J98&gt;$F$5,$F$5,J98))</f>
        <v>0</v>
      </c>
      <c r="T838" s="93"/>
      <c r="U838" s="95"/>
      <c r="V838" s="95"/>
      <c r="W838" s="174"/>
      <c r="X838" s="174"/>
    </row>
    <row r="839" spans="16:24" ht="16.95" customHeight="1" x14ac:dyDescent="0.35">
      <c r="P839" s="46">
        <v>9</v>
      </c>
      <c r="Q839" s="65" t="s">
        <v>74</v>
      </c>
      <c r="R839" s="98">
        <f>'Confirm PMs'!C259</f>
        <v>0</v>
      </c>
      <c r="S839" s="5">
        <f t="shared" si="104"/>
        <v>0</v>
      </c>
      <c r="T839" s="91">
        <f>MEDIAN(S839:S841)</f>
        <v>0</v>
      </c>
      <c r="U839" s="92" t="e">
        <f>T839/$T$776</f>
        <v>#DIV/0!</v>
      </c>
      <c r="V839" s="92" t="e">
        <f>IF(U839&gt;1.5,"LT","RECENT")</f>
        <v>#DIV/0!</v>
      </c>
      <c r="W839" s="174"/>
      <c r="X839" s="174"/>
    </row>
    <row r="840" spans="16:24" ht="16.95" customHeight="1" x14ac:dyDescent="0.35">
      <c r="P840" s="46">
        <v>9</v>
      </c>
      <c r="Q840" s="65" t="s">
        <v>75</v>
      </c>
      <c r="R840" s="97"/>
      <c r="S840" s="5">
        <f t="shared" si="104"/>
        <v>0</v>
      </c>
      <c r="T840" s="81"/>
      <c r="U840" s="92"/>
      <c r="V840" s="92"/>
      <c r="W840" s="174"/>
      <c r="X840" s="174"/>
    </row>
    <row r="841" spans="16:24" ht="16.95" customHeight="1" x14ac:dyDescent="0.35">
      <c r="P841" s="46">
        <v>9</v>
      </c>
      <c r="Q841" s="65" t="s">
        <v>76</v>
      </c>
      <c r="R841" s="97"/>
      <c r="S841" s="5">
        <f t="shared" si="104"/>
        <v>0</v>
      </c>
      <c r="T841" s="81"/>
      <c r="U841" s="92"/>
      <c r="V841" s="92"/>
      <c r="W841" s="174"/>
      <c r="X841" s="174"/>
    </row>
    <row r="842" spans="16:24" ht="16.95" customHeight="1" x14ac:dyDescent="0.35">
      <c r="P842" s="46">
        <v>9</v>
      </c>
      <c r="Q842" s="65" t="s">
        <v>77</v>
      </c>
      <c r="R842" s="96">
        <f>'Confirm PMs'!C260</f>
        <v>0</v>
      </c>
      <c r="S842" s="5">
        <f t="shared" si="104"/>
        <v>0</v>
      </c>
      <c r="T842" s="94">
        <f>MEDIAN(S842:S844)</f>
        <v>0</v>
      </c>
      <c r="U842" s="95" t="e">
        <f>T842/$T$776</f>
        <v>#DIV/0!</v>
      </c>
      <c r="V842" s="95" t="e">
        <f>IF(U842&gt;1.5,"LT","RECENT")</f>
        <v>#DIV/0!</v>
      </c>
      <c r="W842" s="174"/>
      <c r="X842" s="174"/>
    </row>
    <row r="843" spans="16:24" ht="16.95" customHeight="1" x14ac:dyDescent="0.35">
      <c r="P843" s="46">
        <v>9</v>
      </c>
      <c r="Q843" s="65" t="s">
        <v>78</v>
      </c>
      <c r="R843" s="96"/>
      <c r="S843" s="5">
        <f t="shared" si="104"/>
        <v>0</v>
      </c>
      <c r="T843" s="93"/>
      <c r="U843" s="95"/>
      <c r="V843" s="95"/>
      <c r="W843" s="174"/>
      <c r="X843" s="174"/>
    </row>
    <row r="844" spans="16:24" ht="16.95" customHeight="1" x14ac:dyDescent="0.35">
      <c r="P844" s="46">
        <v>9</v>
      </c>
      <c r="Q844" s="65" t="s">
        <v>79</v>
      </c>
      <c r="R844" s="96"/>
      <c r="S844" s="5">
        <f t="shared" si="104"/>
        <v>0</v>
      </c>
      <c r="T844" s="93"/>
      <c r="U844" s="95"/>
      <c r="V844" s="95"/>
      <c r="W844" s="174"/>
      <c r="X844" s="174"/>
    </row>
    <row r="845" spans="16:24" ht="16.95" customHeight="1" x14ac:dyDescent="0.35">
      <c r="P845" s="46">
        <v>9</v>
      </c>
      <c r="Q845" s="65" t="s">
        <v>80</v>
      </c>
      <c r="R845" s="98">
        <f>'Confirm PMs'!C261</f>
        <v>0</v>
      </c>
      <c r="S845" s="5">
        <f t="shared" si="104"/>
        <v>0</v>
      </c>
      <c r="T845" s="91">
        <f>MEDIAN(S845:S847)</f>
        <v>0</v>
      </c>
      <c r="U845" s="92" t="e">
        <f>T845/$T$776</f>
        <v>#DIV/0!</v>
      </c>
      <c r="V845" s="92" t="e">
        <f>IF(U845&gt;1.5,"LT","RECENT")</f>
        <v>#DIV/0!</v>
      </c>
      <c r="W845" s="174"/>
      <c r="X845" s="174"/>
    </row>
    <row r="846" spans="16:24" ht="16.95" customHeight="1" x14ac:dyDescent="0.35">
      <c r="P846" s="46">
        <v>9</v>
      </c>
      <c r="Q846" s="65" t="s">
        <v>81</v>
      </c>
      <c r="R846" s="97"/>
      <c r="S846" s="5">
        <f t="shared" ref="S846:S853" si="105">IF(ISTEXT(K98),$F$5,IF(K98&gt;$F$5,$F$5,K98))</f>
        <v>0</v>
      </c>
      <c r="T846" s="81"/>
      <c r="U846" s="92"/>
      <c r="V846" s="92"/>
      <c r="W846" s="174"/>
      <c r="X846" s="174"/>
    </row>
    <row r="847" spans="16:24" ht="16.95" customHeight="1" x14ac:dyDescent="0.35">
      <c r="P847" s="46">
        <v>9</v>
      </c>
      <c r="Q847" s="65" t="s">
        <v>82</v>
      </c>
      <c r="R847" s="97"/>
      <c r="S847" s="5">
        <f t="shared" si="105"/>
        <v>0</v>
      </c>
      <c r="T847" s="81"/>
      <c r="U847" s="92"/>
      <c r="V847" s="92"/>
      <c r="W847" s="174"/>
      <c r="X847" s="174"/>
    </row>
    <row r="848" spans="16:24" ht="16.95" customHeight="1" x14ac:dyDescent="0.35">
      <c r="P848" s="46">
        <v>9</v>
      </c>
      <c r="Q848" s="65" t="s">
        <v>83</v>
      </c>
      <c r="R848" s="96">
        <f>'Confirm PMs'!C262</f>
        <v>0</v>
      </c>
      <c r="S848" s="5">
        <f t="shared" si="105"/>
        <v>0</v>
      </c>
      <c r="T848" s="94">
        <f>MEDIAN(S848:S850)</f>
        <v>0</v>
      </c>
      <c r="U848" s="95" t="e">
        <f>T848/$T$776</f>
        <v>#DIV/0!</v>
      </c>
      <c r="V848" s="95" t="e">
        <f>IF(U848&gt;1.5,"LT","RECENT")</f>
        <v>#DIV/0!</v>
      </c>
      <c r="W848" s="174"/>
      <c r="X848" s="174"/>
    </row>
    <row r="849" spans="16:24" ht="16.95" customHeight="1" x14ac:dyDescent="0.35">
      <c r="P849" s="46">
        <v>9</v>
      </c>
      <c r="Q849" s="65" t="s">
        <v>84</v>
      </c>
      <c r="R849" s="96"/>
      <c r="S849" s="5">
        <f t="shared" si="105"/>
        <v>0</v>
      </c>
      <c r="T849" s="93"/>
      <c r="U849" s="95"/>
      <c r="V849" s="95"/>
      <c r="W849" s="174"/>
      <c r="X849" s="174"/>
    </row>
    <row r="850" spans="16:24" ht="16.95" customHeight="1" x14ac:dyDescent="0.35">
      <c r="P850" s="46">
        <v>9</v>
      </c>
      <c r="Q850" s="65" t="s">
        <v>85</v>
      </c>
      <c r="R850" s="96"/>
      <c r="S850" s="5">
        <f t="shared" si="105"/>
        <v>0</v>
      </c>
      <c r="T850" s="93"/>
      <c r="U850" s="95"/>
      <c r="V850" s="95"/>
      <c r="W850" s="174"/>
      <c r="X850" s="174"/>
    </row>
    <row r="851" spans="16:24" ht="16.95" customHeight="1" x14ac:dyDescent="0.35">
      <c r="P851" s="46">
        <v>9</v>
      </c>
      <c r="Q851" s="65" t="s">
        <v>86</v>
      </c>
      <c r="R851" s="98">
        <f>'Confirm PMs'!C263</f>
        <v>0</v>
      </c>
      <c r="S851" s="5">
        <f t="shared" si="105"/>
        <v>0</v>
      </c>
      <c r="T851" s="91">
        <f>MEDIAN(S851:S853)</f>
        <v>0</v>
      </c>
      <c r="U851" s="92" t="e">
        <f>T851/$T$776</f>
        <v>#DIV/0!</v>
      </c>
      <c r="V851" s="92" t="e">
        <f>IF(U851&gt;1.5,"LT","RECENT")</f>
        <v>#DIV/0!</v>
      </c>
      <c r="W851" s="174"/>
      <c r="X851" s="174"/>
    </row>
    <row r="852" spans="16:24" ht="16.95" customHeight="1" x14ac:dyDescent="0.35">
      <c r="P852" s="46">
        <v>9</v>
      </c>
      <c r="Q852" s="65" t="s">
        <v>87</v>
      </c>
      <c r="R852" s="97"/>
      <c r="S852" s="5">
        <f t="shared" si="105"/>
        <v>0</v>
      </c>
      <c r="T852" s="81"/>
      <c r="U852" s="92"/>
      <c r="V852" s="92"/>
      <c r="W852" s="174"/>
      <c r="X852" s="174"/>
    </row>
    <row r="853" spans="16:24" ht="16.95" customHeight="1" x14ac:dyDescent="0.35">
      <c r="P853" s="46">
        <v>9</v>
      </c>
      <c r="Q853" s="65" t="s">
        <v>88</v>
      </c>
      <c r="R853" s="97"/>
      <c r="S853" s="5">
        <f t="shared" si="105"/>
        <v>0</v>
      </c>
      <c r="T853" s="81"/>
      <c r="U853" s="92"/>
      <c r="V853" s="92"/>
      <c r="W853" s="174"/>
      <c r="X853" s="174"/>
    </row>
    <row r="854" spans="16:24" ht="16.95" customHeight="1" x14ac:dyDescent="0.35">
      <c r="P854" s="46">
        <v>9</v>
      </c>
      <c r="Q854" s="65" t="s">
        <v>89</v>
      </c>
      <c r="R854" s="96">
        <f>'Confirm PMs'!C264</f>
        <v>0</v>
      </c>
      <c r="S854" s="5">
        <f t="shared" ref="S854:S861" si="106">IF(ISTEXT(L98),$F$5,IF(L98&gt;$F$5,$F$5,L98))</f>
        <v>0</v>
      </c>
      <c r="T854" s="94">
        <f>MEDIAN(S854:S856)</f>
        <v>0</v>
      </c>
      <c r="U854" s="95" t="e">
        <f>T854/$T$776</f>
        <v>#DIV/0!</v>
      </c>
      <c r="V854" s="95" t="e">
        <f>IF(U854&gt;1.5,"LT","RECENT")</f>
        <v>#DIV/0!</v>
      </c>
      <c r="W854" s="174"/>
      <c r="X854" s="174"/>
    </row>
    <row r="855" spans="16:24" ht="16.95" customHeight="1" x14ac:dyDescent="0.35">
      <c r="P855" s="46">
        <v>9</v>
      </c>
      <c r="Q855" s="65" t="s">
        <v>90</v>
      </c>
      <c r="R855" s="96"/>
      <c r="S855" s="5">
        <f t="shared" si="106"/>
        <v>0</v>
      </c>
      <c r="T855" s="93"/>
      <c r="U855" s="95"/>
      <c r="V855" s="95"/>
      <c r="W855" s="174"/>
      <c r="X855" s="174"/>
    </row>
    <row r="856" spans="16:24" ht="16.95" customHeight="1" x14ac:dyDescent="0.35">
      <c r="P856" s="46">
        <v>9</v>
      </c>
      <c r="Q856" s="65" t="s">
        <v>91</v>
      </c>
      <c r="R856" s="96"/>
      <c r="S856" s="5">
        <f t="shared" si="106"/>
        <v>0</v>
      </c>
      <c r="T856" s="93"/>
      <c r="U856" s="95"/>
      <c r="V856" s="95"/>
      <c r="W856" s="174"/>
      <c r="X856" s="174"/>
    </row>
    <row r="857" spans="16:24" ht="16.95" customHeight="1" x14ac:dyDescent="0.35">
      <c r="P857" s="46">
        <v>9</v>
      </c>
      <c r="Q857" s="65" t="s">
        <v>92</v>
      </c>
      <c r="R857" s="98">
        <f>'Confirm PMs'!C265</f>
        <v>0</v>
      </c>
      <c r="S857" s="5">
        <f t="shared" si="106"/>
        <v>0</v>
      </c>
      <c r="T857" s="91">
        <f>MEDIAN(S857:S859)</f>
        <v>0</v>
      </c>
      <c r="U857" s="92" t="e">
        <f>T857/$T$776</f>
        <v>#DIV/0!</v>
      </c>
      <c r="V857" s="92" t="e">
        <f>IF(U857&gt;1.5,"LT","RECENT")</f>
        <v>#DIV/0!</v>
      </c>
      <c r="W857" s="174"/>
      <c r="X857" s="174"/>
    </row>
    <row r="858" spans="16:24" ht="16.95" customHeight="1" x14ac:dyDescent="0.35">
      <c r="P858" s="46">
        <v>9</v>
      </c>
      <c r="Q858" s="65" t="s">
        <v>93</v>
      </c>
      <c r="R858" s="97"/>
      <c r="S858" s="5">
        <f t="shared" si="106"/>
        <v>0</v>
      </c>
      <c r="T858" s="81"/>
      <c r="U858" s="92"/>
      <c r="V858" s="92"/>
      <c r="W858" s="174"/>
      <c r="X858" s="174"/>
    </row>
    <row r="859" spans="16:24" ht="16.95" customHeight="1" x14ac:dyDescent="0.35">
      <c r="P859" s="46">
        <v>9</v>
      </c>
      <c r="Q859" s="65" t="s">
        <v>94</v>
      </c>
      <c r="R859" s="97"/>
      <c r="S859" s="5">
        <f t="shared" si="106"/>
        <v>0</v>
      </c>
      <c r="T859" s="81"/>
      <c r="U859" s="92"/>
      <c r="V859" s="92"/>
      <c r="W859" s="174"/>
      <c r="X859" s="174"/>
    </row>
    <row r="860" spans="16:24" ht="16.95" customHeight="1" x14ac:dyDescent="0.35">
      <c r="P860" s="46">
        <v>9</v>
      </c>
      <c r="Q860" s="65" t="s">
        <v>95</v>
      </c>
      <c r="R860" s="96">
        <f>'Confirm PMs'!C266</f>
        <v>0</v>
      </c>
      <c r="S860" s="5">
        <f t="shared" si="106"/>
        <v>0</v>
      </c>
      <c r="T860" s="94">
        <f>MEDIAN(S860:S862)</f>
        <v>0</v>
      </c>
      <c r="U860" s="95" t="e">
        <f>T860/$T$776</f>
        <v>#DIV/0!</v>
      </c>
      <c r="V860" s="95" t="e">
        <f>IF(U860&gt;1.5,"LT","RECENT")</f>
        <v>#DIV/0!</v>
      </c>
      <c r="W860" s="174"/>
      <c r="X860" s="174"/>
    </row>
    <row r="861" spans="16:24" ht="16.95" customHeight="1" x14ac:dyDescent="0.35">
      <c r="P861" s="46">
        <v>9</v>
      </c>
      <c r="Q861" s="65" t="s">
        <v>96</v>
      </c>
      <c r="R861" s="96"/>
      <c r="S861" s="5">
        <f t="shared" si="106"/>
        <v>0</v>
      </c>
      <c r="T861" s="93"/>
      <c r="U861" s="95"/>
      <c r="V861" s="95"/>
      <c r="W861" s="174"/>
      <c r="X861" s="174"/>
    </row>
    <row r="862" spans="16:24" ht="16.95" customHeight="1" x14ac:dyDescent="0.35">
      <c r="P862" s="46">
        <v>9</v>
      </c>
      <c r="Q862" s="65" t="s">
        <v>97</v>
      </c>
      <c r="R862" s="96"/>
      <c r="S862" s="5">
        <f t="shared" ref="S862:S869" si="107">IF(ISTEXT(M98),$F$5,IF(M98&gt;$F$5,$F$5,M98))</f>
        <v>0</v>
      </c>
      <c r="T862" s="93"/>
      <c r="U862" s="95"/>
      <c r="V862" s="95"/>
      <c r="W862" s="174"/>
      <c r="X862" s="174"/>
    </row>
    <row r="863" spans="16:24" ht="16.95" customHeight="1" x14ac:dyDescent="0.35">
      <c r="P863" s="46">
        <v>9</v>
      </c>
      <c r="Q863" s="65" t="s">
        <v>98</v>
      </c>
      <c r="R863" s="98">
        <f>'Confirm PMs'!C267</f>
        <v>0</v>
      </c>
      <c r="S863" s="5">
        <f t="shared" si="107"/>
        <v>0</v>
      </c>
      <c r="T863" s="91">
        <f>MEDIAN(S863:S865)</f>
        <v>0</v>
      </c>
      <c r="U863" s="92" t="e">
        <f>T863/$T$776</f>
        <v>#DIV/0!</v>
      </c>
      <c r="V863" s="92" t="e">
        <f>IF(U863&gt;1.5,"LT","RECENT")</f>
        <v>#DIV/0!</v>
      </c>
      <c r="W863" s="174"/>
      <c r="X863" s="174"/>
    </row>
    <row r="864" spans="16:24" ht="16.95" customHeight="1" x14ac:dyDescent="0.35">
      <c r="P864" s="46">
        <v>9</v>
      </c>
      <c r="Q864" s="65" t="s">
        <v>99</v>
      </c>
      <c r="R864" s="97"/>
      <c r="S864" s="5">
        <f t="shared" si="107"/>
        <v>0</v>
      </c>
      <c r="T864" s="81"/>
      <c r="U864" s="92"/>
      <c r="V864" s="92"/>
      <c r="W864" s="174"/>
      <c r="X864" s="174"/>
    </row>
    <row r="865" spans="16:24" ht="16.95" customHeight="1" x14ac:dyDescent="0.35">
      <c r="P865" s="46">
        <v>9</v>
      </c>
      <c r="Q865" s="65" t="s">
        <v>100</v>
      </c>
      <c r="R865" s="97"/>
      <c r="S865" s="5">
        <f t="shared" si="107"/>
        <v>0</v>
      </c>
      <c r="T865" s="81"/>
      <c r="U865" s="92"/>
      <c r="V865" s="92"/>
      <c r="W865" s="174"/>
      <c r="X865" s="174"/>
    </row>
    <row r="866" spans="16:24" ht="16.95" customHeight="1" x14ac:dyDescent="0.35">
      <c r="P866" s="46">
        <v>9</v>
      </c>
      <c r="Q866" s="65" t="s">
        <v>101</v>
      </c>
      <c r="R866" s="96">
        <f>'Confirm PMs'!C268</f>
        <v>0</v>
      </c>
      <c r="S866" s="5">
        <f t="shared" si="107"/>
        <v>0</v>
      </c>
      <c r="T866" s="94">
        <f>MEDIAN(S866:S868)</f>
        <v>0</v>
      </c>
      <c r="U866" s="95" t="e">
        <f>T866/$T$776</f>
        <v>#DIV/0!</v>
      </c>
      <c r="V866" s="95" t="e">
        <f>IF(U866&gt;1.5,"LT","RECENT")</f>
        <v>#DIV/0!</v>
      </c>
      <c r="W866" s="174"/>
      <c r="X866" s="174"/>
    </row>
    <row r="867" spans="16:24" ht="16.95" customHeight="1" x14ac:dyDescent="0.35">
      <c r="P867" s="46">
        <v>9</v>
      </c>
      <c r="Q867" s="65" t="s">
        <v>102</v>
      </c>
      <c r="R867" s="96"/>
      <c r="S867" s="5">
        <f t="shared" si="107"/>
        <v>0</v>
      </c>
      <c r="T867" s="93"/>
      <c r="U867" s="95"/>
      <c r="V867" s="95"/>
      <c r="W867" s="174"/>
      <c r="X867" s="174"/>
    </row>
    <row r="868" spans="16:24" ht="16.95" customHeight="1" x14ac:dyDescent="0.35">
      <c r="P868" s="46">
        <v>9</v>
      </c>
      <c r="Q868" s="65" t="s">
        <v>103</v>
      </c>
      <c r="R868" s="96"/>
      <c r="S868" s="5">
        <f t="shared" si="107"/>
        <v>0</v>
      </c>
      <c r="T868" s="93"/>
      <c r="U868" s="95"/>
      <c r="V868" s="95"/>
      <c r="W868" s="174"/>
      <c r="X868" s="174"/>
    </row>
    <row r="869" spans="16:24" ht="16.95" customHeight="1" x14ac:dyDescent="0.35">
      <c r="P869" s="46">
        <v>9</v>
      </c>
      <c r="Q869" s="65" t="s">
        <v>104</v>
      </c>
      <c r="R869" s="79" t="s">
        <v>148</v>
      </c>
      <c r="S869" s="5">
        <f t="shared" si="107"/>
        <v>0</v>
      </c>
      <c r="T869" s="79"/>
      <c r="U869" s="92"/>
      <c r="V869" s="80"/>
      <c r="W869" s="174"/>
      <c r="X869" s="174"/>
    </row>
    <row r="870" spans="16:24" ht="16.95" customHeight="1" x14ac:dyDescent="0.4">
      <c r="P870" s="46">
        <v>10</v>
      </c>
      <c r="Q870" s="65" t="s">
        <v>9</v>
      </c>
      <c r="R870" s="54" t="s">
        <v>256</v>
      </c>
      <c r="S870" s="5">
        <f>IF(ISTEXT(B109),$F$5,IF(B109&gt;$F$5,$F$5,B109))</f>
        <v>0</v>
      </c>
      <c r="T870" s="56">
        <f>MEDIAN(S870:S871)</f>
        <v>0</v>
      </c>
      <c r="U870" s="56" t="e">
        <f>T870/$T$872</f>
        <v>#DIV/0!</v>
      </c>
      <c r="V870" s="53" t="str">
        <f>IF(T870&gt;0,IF(T870&lt;$AA$7, "INVALID OD", IF(T870&gt;$AA$8,"INVALID OD", "VALID OD")),"")</f>
        <v/>
      </c>
      <c r="W870" s="174"/>
      <c r="X870" s="174"/>
    </row>
    <row r="871" spans="16:24" ht="16.95" customHeight="1" x14ac:dyDescent="0.4">
      <c r="P871" s="46">
        <v>10</v>
      </c>
      <c r="Q871" s="65" t="s">
        <v>10</v>
      </c>
      <c r="R871" s="54" t="s">
        <v>257</v>
      </c>
      <c r="S871" s="5">
        <f t="shared" ref="S871:S877" si="108">IF(ISTEXT(B110),$F$5,IF(B110&gt;$F$5,$F$5,B110))</f>
        <v>0</v>
      </c>
      <c r="T871" s="57"/>
      <c r="U871" s="57"/>
      <c r="V871" s="53" t="str">
        <f>IF(T870&gt;0,IF(U870&lt;$AA$9, "INVALID ODn", IF(U870&gt;$AA$10,"INVALID ODn", "VALID ODn")),"")</f>
        <v/>
      </c>
      <c r="W871" s="174"/>
      <c r="X871" s="174"/>
    </row>
    <row r="872" spans="16:24" ht="16.95" customHeight="1" x14ac:dyDescent="0.4">
      <c r="P872" s="46">
        <v>10</v>
      </c>
      <c r="Q872" s="65" t="s">
        <v>11</v>
      </c>
      <c r="R872" s="74" t="s">
        <v>258</v>
      </c>
      <c r="S872" s="5">
        <f t="shared" si="108"/>
        <v>0</v>
      </c>
      <c r="T872" s="59">
        <f>MEDIAN(S872:S874)</f>
        <v>0</v>
      </c>
      <c r="U872" s="59" t="e">
        <f>T872/$T$872</f>
        <v>#DIV/0!</v>
      </c>
      <c r="V872" s="53" t="str">
        <f>IF(T872&gt;0, IF(T872&lt;$AB$7, "INVALID OD", IF(T872&gt;$AB$8,"INVALID OD", "VALID OD")), "")</f>
        <v/>
      </c>
      <c r="W872" s="174"/>
      <c r="X872" s="174"/>
    </row>
    <row r="873" spans="16:24" ht="16.95" customHeight="1" x14ac:dyDescent="0.4">
      <c r="P873" s="46">
        <v>10</v>
      </c>
      <c r="Q873" s="65" t="s">
        <v>12</v>
      </c>
      <c r="R873" s="74" t="s">
        <v>259</v>
      </c>
      <c r="S873" s="5">
        <f t="shared" si="108"/>
        <v>0</v>
      </c>
      <c r="T873" s="60"/>
      <c r="U873" s="61"/>
      <c r="V873" s="53" t="str">
        <f>IF(T872&gt;0,IF(U872&lt;1, "INVALID ODn", IF(U872&gt;1,"INVALID ODn", "VALID ODn")),"")</f>
        <v/>
      </c>
      <c r="W873" s="174"/>
      <c r="X873" s="174"/>
    </row>
    <row r="874" spans="16:24" ht="16.95" customHeight="1" x14ac:dyDescent="0.4">
      <c r="P874" s="46">
        <v>10</v>
      </c>
      <c r="Q874" s="65" t="s">
        <v>13</v>
      </c>
      <c r="R874" s="74" t="s">
        <v>260</v>
      </c>
      <c r="S874" s="5">
        <f t="shared" si="108"/>
        <v>0</v>
      </c>
      <c r="T874" s="60"/>
      <c r="U874" s="61"/>
      <c r="V874" s="53"/>
      <c r="W874" s="174"/>
      <c r="X874" s="174"/>
    </row>
    <row r="875" spans="16:24" ht="16.95" customHeight="1" x14ac:dyDescent="0.4">
      <c r="P875" s="46">
        <v>10</v>
      </c>
      <c r="Q875" s="65" t="s">
        <v>14</v>
      </c>
      <c r="R875" s="75" t="s">
        <v>261</v>
      </c>
      <c r="S875" s="5">
        <f t="shared" si="108"/>
        <v>0</v>
      </c>
      <c r="T875" s="62">
        <f>MEDIAN(S875:S877)</f>
        <v>0</v>
      </c>
      <c r="U875" s="62" t="e">
        <f>T875/$T$872</f>
        <v>#DIV/0!</v>
      </c>
      <c r="V875" s="53" t="str">
        <f>IF(T875&gt;0, IF(T875&lt;$AC$7, "INVALID OD", IF(T875&gt;$AC$8,"INVALID OD", "VALID OD")), "")</f>
        <v/>
      </c>
      <c r="W875" s="174"/>
      <c r="X875" s="174"/>
    </row>
    <row r="876" spans="16:24" ht="16.95" customHeight="1" x14ac:dyDescent="0.4">
      <c r="P876" s="46">
        <v>10</v>
      </c>
      <c r="Q876" s="65" t="s">
        <v>15</v>
      </c>
      <c r="R876" s="75" t="s">
        <v>262</v>
      </c>
      <c r="S876" s="5">
        <f t="shared" si="108"/>
        <v>0</v>
      </c>
      <c r="T876" s="60"/>
      <c r="U876" s="61"/>
      <c r="V876" s="53" t="str">
        <f>IF(T875&gt;0,IF(U875&lt;$AC$9, "INVALID ODn", IF(U875&gt;$AC$10,"INVALID ODn", "VALID ODn")),"")</f>
        <v/>
      </c>
      <c r="W876" s="174"/>
      <c r="X876" s="174"/>
    </row>
    <row r="877" spans="16:24" ht="16.95" customHeight="1" x14ac:dyDescent="0.4">
      <c r="P877" s="46">
        <v>10</v>
      </c>
      <c r="Q877" s="65" t="s">
        <v>16</v>
      </c>
      <c r="R877" s="75" t="s">
        <v>263</v>
      </c>
      <c r="S877" s="5">
        <f t="shared" si="108"/>
        <v>0</v>
      </c>
      <c r="T877" s="60"/>
      <c r="U877" s="61"/>
      <c r="V877" s="147"/>
      <c r="W877" s="174"/>
      <c r="X877" s="174"/>
    </row>
    <row r="878" spans="16:24" ht="16.95" customHeight="1" x14ac:dyDescent="0.4">
      <c r="P878" s="46">
        <v>10</v>
      </c>
      <c r="Q878" s="65" t="s">
        <v>17</v>
      </c>
      <c r="R878" s="76" t="s">
        <v>264</v>
      </c>
      <c r="S878" s="5">
        <f t="shared" ref="S878:S885" si="109">IF(ISTEXT(C109),$F$5,IF(C109&gt;$F$5,$F$5,C109))</f>
        <v>0</v>
      </c>
      <c r="T878" s="64">
        <f>MEDIAN(S878:S880)</f>
        <v>0</v>
      </c>
      <c r="U878" s="64" t="e">
        <f>T878/$T$872</f>
        <v>#DIV/0!</v>
      </c>
      <c r="V878" s="53" t="str">
        <f>IF(T878&gt;0, IF(T878&lt;$AD$7, "INVALID OD", IF(T878&gt;$AD$8,"INVALID OD", "VALID OD")), "")</f>
        <v/>
      </c>
      <c r="W878" s="174"/>
      <c r="X878" s="174"/>
    </row>
    <row r="879" spans="16:24" ht="16.95" customHeight="1" x14ac:dyDescent="0.4">
      <c r="P879" s="46">
        <v>10</v>
      </c>
      <c r="Q879" s="65" t="s">
        <v>18</v>
      </c>
      <c r="R879" s="76" t="s">
        <v>265</v>
      </c>
      <c r="S879" s="5">
        <f t="shared" si="109"/>
        <v>0</v>
      </c>
      <c r="T879" s="60"/>
      <c r="U879" s="61"/>
      <c r="V879" s="53" t="str">
        <f>IF(T878&gt;0,IF(U878&lt;$AD$9, "INVALID ODn", IF(U878&gt;$AD$10,"INVALID ODn", "VALID ODn")),"")</f>
        <v/>
      </c>
      <c r="W879" s="174"/>
      <c r="X879" s="174"/>
    </row>
    <row r="880" spans="16:24" ht="16.95" customHeight="1" x14ac:dyDescent="0.4">
      <c r="P880" s="46">
        <v>10</v>
      </c>
      <c r="Q880" s="65" t="s">
        <v>19</v>
      </c>
      <c r="R880" s="76" t="s">
        <v>266</v>
      </c>
      <c r="S880" s="5">
        <f t="shared" si="109"/>
        <v>0</v>
      </c>
      <c r="T880" s="60"/>
      <c r="U880" s="61"/>
      <c r="V880" s="53"/>
      <c r="W880" s="174"/>
      <c r="X880" s="174"/>
    </row>
    <row r="881" spans="16:24" ht="16.95" customHeight="1" x14ac:dyDescent="0.35">
      <c r="P881" s="46">
        <v>10</v>
      </c>
      <c r="Q881" s="65" t="s">
        <v>20</v>
      </c>
      <c r="R881" s="98">
        <f>'Confirm PMs'!C269</f>
        <v>0</v>
      </c>
      <c r="S881" s="5">
        <f t="shared" si="109"/>
        <v>0</v>
      </c>
      <c r="T881" s="91">
        <f>MEDIAN(S881:S883)</f>
        <v>0</v>
      </c>
      <c r="U881" s="92" t="e">
        <f>T881/$T$872</f>
        <v>#DIV/0!</v>
      </c>
      <c r="V881" s="92" t="e">
        <f>IF(U881&gt;1.5,"LT","RECENT")</f>
        <v>#DIV/0!</v>
      </c>
      <c r="W881" s="174"/>
      <c r="X881" s="174"/>
    </row>
    <row r="882" spans="16:24" ht="16.95" customHeight="1" x14ac:dyDescent="0.35">
      <c r="P882" s="46">
        <v>10</v>
      </c>
      <c r="Q882" s="65" t="s">
        <v>21</v>
      </c>
      <c r="R882" s="97"/>
      <c r="S882" s="5">
        <f t="shared" si="109"/>
        <v>0</v>
      </c>
      <c r="T882" s="81"/>
      <c r="U882" s="92"/>
      <c r="V882" s="92"/>
      <c r="W882" s="174"/>
      <c r="X882" s="174"/>
    </row>
    <row r="883" spans="16:24" ht="16.95" customHeight="1" x14ac:dyDescent="0.35">
      <c r="P883" s="46">
        <v>10</v>
      </c>
      <c r="Q883" s="65" t="s">
        <v>22</v>
      </c>
      <c r="R883" s="97"/>
      <c r="S883" s="5">
        <f t="shared" si="109"/>
        <v>0</v>
      </c>
      <c r="T883" s="81"/>
      <c r="U883" s="92"/>
      <c r="V883" s="92"/>
      <c r="W883" s="174"/>
      <c r="X883" s="174"/>
    </row>
    <row r="884" spans="16:24" ht="16.95" customHeight="1" x14ac:dyDescent="0.35">
      <c r="P884" s="46">
        <v>10</v>
      </c>
      <c r="Q884" s="65" t="s">
        <v>23</v>
      </c>
      <c r="R884" s="96">
        <f>'Confirm PMs'!C270</f>
        <v>0</v>
      </c>
      <c r="S884" s="5">
        <f t="shared" si="109"/>
        <v>0</v>
      </c>
      <c r="T884" s="94">
        <f>MEDIAN(S884:S886)</f>
        <v>0</v>
      </c>
      <c r="U884" s="95" t="e">
        <f>T884/$T$872</f>
        <v>#DIV/0!</v>
      </c>
      <c r="V884" s="95" t="e">
        <f>IF(U884&gt;1.5,"LT","RECENT")</f>
        <v>#DIV/0!</v>
      </c>
      <c r="W884" s="174"/>
      <c r="X884" s="174"/>
    </row>
    <row r="885" spans="16:24" ht="16.95" customHeight="1" x14ac:dyDescent="0.35">
      <c r="P885" s="46">
        <v>10</v>
      </c>
      <c r="Q885" s="65" t="s">
        <v>24</v>
      </c>
      <c r="R885" s="96"/>
      <c r="S885" s="5">
        <f t="shared" si="109"/>
        <v>0</v>
      </c>
      <c r="T885" s="93"/>
      <c r="U885" s="95"/>
      <c r="V885" s="95"/>
      <c r="W885" s="174"/>
      <c r="X885" s="174"/>
    </row>
    <row r="886" spans="16:24" ht="16.95" customHeight="1" x14ac:dyDescent="0.35">
      <c r="P886" s="46">
        <v>10</v>
      </c>
      <c r="Q886" s="65" t="s">
        <v>25</v>
      </c>
      <c r="R886" s="96"/>
      <c r="S886" s="5">
        <f t="shared" ref="S886:S893" si="110">IF(ISTEXT(D109),$F$5,IF(D109&gt;$F$5,$F$5,D109))</f>
        <v>0</v>
      </c>
      <c r="T886" s="93"/>
      <c r="U886" s="95"/>
      <c r="V886" s="95"/>
      <c r="W886" s="174"/>
      <c r="X886" s="174"/>
    </row>
    <row r="887" spans="16:24" ht="16.95" customHeight="1" x14ac:dyDescent="0.35">
      <c r="P887" s="46">
        <v>10</v>
      </c>
      <c r="Q887" s="65" t="s">
        <v>26</v>
      </c>
      <c r="R887" s="98">
        <f>'Confirm PMs'!C271</f>
        <v>0</v>
      </c>
      <c r="S887" s="5">
        <f t="shared" si="110"/>
        <v>0</v>
      </c>
      <c r="T887" s="91">
        <f>MEDIAN(S887:S889)</f>
        <v>0</v>
      </c>
      <c r="U887" s="92" t="e">
        <f>T887/$T$872</f>
        <v>#DIV/0!</v>
      </c>
      <c r="V887" s="92" t="e">
        <f>IF(U887&gt;1.5,"LT","RECENT")</f>
        <v>#DIV/0!</v>
      </c>
      <c r="W887" s="174"/>
      <c r="X887" s="174"/>
    </row>
    <row r="888" spans="16:24" ht="16.95" customHeight="1" x14ac:dyDescent="0.35">
      <c r="P888" s="46">
        <v>10</v>
      </c>
      <c r="Q888" s="65" t="s">
        <v>27</v>
      </c>
      <c r="R888" s="97"/>
      <c r="S888" s="5">
        <f t="shared" si="110"/>
        <v>0</v>
      </c>
      <c r="T888" s="81"/>
      <c r="U888" s="92"/>
      <c r="V888" s="92"/>
      <c r="W888" s="174"/>
      <c r="X888" s="174"/>
    </row>
    <row r="889" spans="16:24" ht="16.95" customHeight="1" x14ac:dyDescent="0.35">
      <c r="P889" s="46">
        <v>10</v>
      </c>
      <c r="Q889" s="65" t="s">
        <v>28</v>
      </c>
      <c r="R889" s="97"/>
      <c r="S889" s="5">
        <f t="shared" si="110"/>
        <v>0</v>
      </c>
      <c r="T889" s="81"/>
      <c r="U889" s="92"/>
      <c r="V889" s="92"/>
      <c r="W889" s="174"/>
      <c r="X889" s="174"/>
    </row>
    <row r="890" spans="16:24" ht="16.95" customHeight="1" x14ac:dyDescent="0.35">
      <c r="P890" s="46">
        <v>10</v>
      </c>
      <c r="Q890" s="65" t="s">
        <v>29</v>
      </c>
      <c r="R890" s="96">
        <f>'Confirm PMs'!C272</f>
        <v>0</v>
      </c>
      <c r="S890" s="5">
        <f t="shared" si="110"/>
        <v>0</v>
      </c>
      <c r="T890" s="94">
        <f>MEDIAN(S890:S892)</f>
        <v>0</v>
      </c>
      <c r="U890" s="95" t="e">
        <f>T890/$T$872</f>
        <v>#DIV/0!</v>
      </c>
      <c r="V890" s="95" t="e">
        <f>IF(U890&gt;1.5,"LT","RECENT")</f>
        <v>#DIV/0!</v>
      </c>
      <c r="W890" s="174"/>
      <c r="X890" s="174"/>
    </row>
    <row r="891" spans="16:24" ht="16.95" customHeight="1" x14ac:dyDescent="0.35">
      <c r="P891" s="46">
        <v>10</v>
      </c>
      <c r="Q891" s="65" t="s">
        <v>30</v>
      </c>
      <c r="R891" s="96"/>
      <c r="S891" s="5">
        <f t="shared" si="110"/>
        <v>0</v>
      </c>
      <c r="T891" s="93"/>
      <c r="U891" s="95"/>
      <c r="V891" s="95"/>
      <c r="W891" s="174"/>
      <c r="X891" s="174"/>
    </row>
    <row r="892" spans="16:24" ht="16.95" customHeight="1" x14ac:dyDescent="0.35">
      <c r="P892" s="46">
        <v>10</v>
      </c>
      <c r="Q892" s="65" t="s">
        <v>31</v>
      </c>
      <c r="R892" s="96"/>
      <c r="S892" s="5">
        <f t="shared" si="110"/>
        <v>0</v>
      </c>
      <c r="T892" s="93"/>
      <c r="U892" s="95"/>
      <c r="V892" s="95"/>
      <c r="W892" s="174"/>
      <c r="X892" s="174"/>
    </row>
    <row r="893" spans="16:24" ht="16.95" customHeight="1" x14ac:dyDescent="0.35">
      <c r="P893" s="46">
        <v>10</v>
      </c>
      <c r="Q893" s="65" t="s">
        <v>32</v>
      </c>
      <c r="R893" s="98">
        <f>'Confirm PMs'!C273</f>
        <v>0</v>
      </c>
      <c r="S893" s="5">
        <f t="shared" si="110"/>
        <v>0</v>
      </c>
      <c r="T893" s="91">
        <f>MEDIAN(S893:S895)</f>
        <v>0</v>
      </c>
      <c r="U893" s="92" t="e">
        <f>T893/$T$872</f>
        <v>#DIV/0!</v>
      </c>
      <c r="V893" s="92" t="e">
        <f>IF(U893&gt;1.5,"LT","RECENT")</f>
        <v>#DIV/0!</v>
      </c>
      <c r="W893" s="174"/>
      <c r="X893" s="174"/>
    </row>
    <row r="894" spans="16:24" ht="16.95" customHeight="1" x14ac:dyDescent="0.35">
      <c r="P894" s="46">
        <v>10</v>
      </c>
      <c r="Q894" s="65" t="s">
        <v>33</v>
      </c>
      <c r="R894" s="97"/>
      <c r="S894" s="5">
        <f t="shared" ref="S894:S901" si="111">IF(ISTEXT(E109),$F$5,IF(E109&gt;$F$5,$F$5,E109))</f>
        <v>0</v>
      </c>
      <c r="T894" s="81"/>
      <c r="U894" s="92"/>
      <c r="V894" s="92"/>
      <c r="W894" s="174"/>
      <c r="X894" s="174"/>
    </row>
    <row r="895" spans="16:24" ht="16.95" customHeight="1" x14ac:dyDescent="0.35">
      <c r="P895" s="46">
        <v>10</v>
      </c>
      <c r="Q895" s="65" t="s">
        <v>34</v>
      </c>
      <c r="R895" s="97"/>
      <c r="S895" s="5">
        <f t="shared" si="111"/>
        <v>0</v>
      </c>
      <c r="T895" s="81"/>
      <c r="U895" s="92"/>
      <c r="V895" s="92"/>
      <c r="W895" s="174"/>
      <c r="X895" s="174"/>
    </row>
    <row r="896" spans="16:24" ht="16.95" customHeight="1" x14ac:dyDescent="0.35">
      <c r="P896" s="46">
        <v>10</v>
      </c>
      <c r="Q896" s="65" t="s">
        <v>35</v>
      </c>
      <c r="R896" s="96">
        <f>'Confirm PMs'!C274</f>
        <v>0</v>
      </c>
      <c r="S896" s="5">
        <f t="shared" si="111"/>
        <v>0</v>
      </c>
      <c r="T896" s="94">
        <f>MEDIAN(S896:S898)</f>
        <v>0</v>
      </c>
      <c r="U896" s="95" t="e">
        <f>T896/$T$872</f>
        <v>#DIV/0!</v>
      </c>
      <c r="V896" s="95" t="e">
        <f>IF(U896&gt;1.5,"LT","RECENT")</f>
        <v>#DIV/0!</v>
      </c>
      <c r="W896" s="174"/>
      <c r="X896" s="174"/>
    </row>
    <row r="897" spans="16:24" ht="16.95" customHeight="1" x14ac:dyDescent="0.35">
      <c r="P897" s="46">
        <v>10</v>
      </c>
      <c r="Q897" s="65" t="s">
        <v>36</v>
      </c>
      <c r="R897" s="96"/>
      <c r="S897" s="5">
        <f t="shared" si="111"/>
        <v>0</v>
      </c>
      <c r="T897" s="93"/>
      <c r="U897" s="95"/>
      <c r="V897" s="95"/>
      <c r="W897" s="174"/>
      <c r="X897" s="174"/>
    </row>
    <row r="898" spans="16:24" ht="16.95" customHeight="1" x14ac:dyDescent="0.35">
      <c r="P898" s="46">
        <v>10</v>
      </c>
      <c r="Q898" s="65" t="s">
        <v>37</v>
      </c>
      <c r="R898" s="96"/>
      <c r="S898" s="5">
        <f t="shared" si="111"/>
        <v>0</v>
      </c>
      <c r="T898" s="93"/>
      <c r="U898" s="95"/>
      <c r="V898" s="95"/>
      <c r="W898" s="174"/>
      <c r="X898" s="174"/>
    </row>
    <row r="899" spans="16:24" ht="16.95" customHeight="1" x14ac:dyDescent="0.35">
      <c r="P899" s="46">
        <v>10</v>
      </c>
      <c r="Q899" s="65" t="s">
        <v>38</v>
      </c>
      <c r="R899" s="98">
        <f>'Confirm PMs'!C275</f>
        <v>0</v>
      </c>
      <c r="S899" s="5">
        <f t="shared" si="111"/>
        <v>0</v>
      </c>
      <c r="T899" s="91">
        <f>MEDIAN(S899:S901)</f>
        <v>0</v>
      </c>
      <c r="U899" s="92" t="e">
        <f>T899/$T$872</f>
        <v>#DIV/0!</v>
      </c>
      <c r="V899" s="92" t="e">
        <f>IF(U899&gt;1.5,"LT","RECENT")</f>
        <v>#DIV/0!</v>
      </c>
      <c r="W899" s="174"/>
      <c r="X899" s="174"/>
    </row>
    <row r="900" spans="16:24" ht="16.95" customHeight="1" x14ac:dyDescent="0.35">
      <c r="P900" s="46">
        <v>10</v>
      </c>
      <c r="Q900" s="65" t="s">
        <v>39</v>
      </c>
      <c r="R900" s="97"/>
      <c r="S900" s="5">
        <f t="shared" si="111"/>
        <v>0</v>
      </c>
      <c r="T900" s="81"/>
      <c r="U900" s="92"/>
      <c r="V900" s="92"/>
      <c r="W900" s="174"/>
      <c r="X900" s="174"/>
    </row>
    <row r="901" spans="16:24" ht="16.95" customHeight="1" x14ac:dyDescent="0.35">
      <c r="P901" s="46">
        <v>10</v>
      </c>
      <c r="Q901" s="65" t="s">
        <v>40</v>
      </c>
      <c r="R901" s="97"/>
      <c r="S901" s="5">
        <f t="shared" si="111"/>
        <v>0</v>
      </c>
      <c r="T901" s="81"/>
      <c r="U901" s="92"/>
      <c r="V901" s="92"/>
      <c r="W901" s="174"/>
      <c r="X901" s="174"/>
    </row>
    <row r="902" spans="16:24" ht="16.95" customHeight="1" x14ac:dyDescent="0.35">
      <c r="P902" s="46">
        <v>10</v>
      </c>
      <c r="Q902" s="65" t="s">
        <v>41</v>
      </c>
      <c r="R902" s="96">
        <f>'Confirm PMs'!C276</f>
        <v>0</v>
      </c>
      <c r="S902" s="5">
        <f t="shared" ref="S902:S909" si="112">IF(ISTEXT(F109),$F$5,IF(F109&gt;$F$5,$F$5,F109))</f>
        <v>0</v>
      </c>
      <c r="T902" s="94">
        <f>MEDIAN(S902:S904)</f>
        <v>0</v>
      </c>
      <c r="U902" s="95" t="e">
        <f>T902/$T$872</f>
        <v>#DIV/0!</v>
      </c>
      <c r="V902" s="95" t="e">
        <f>IF(U902&gt;1.5,"LT","RECENT")</f>
        <v>#DIV/0!</v>
      </c>
      <c r="W902" s="174"/>
      <c r="X902" s="174"/>
    </row>
    <row r="903" spans="16:24" ht="16.95" customHeight="1" x14ac:dyDescent="0.35">
      <c r="P903" s="46">
        <v>10</v>
      </c>
      <c r="Q903" s="65" t="s">
        <v>42</v>
      </c>
      <c r="R903" s="96"/>
      <c r="S903" s="5">
        <f t="shared" si="112"/>
        <v>0</v>
      </c>
      <c r="T903" s="93"/>
      <c r="U903" s="95"/>
      <c r="V903" s="95"/>
      <c r="W903" s="174"/>
      <c r="X903" s="174"/>
    </row>
    <row r="904" spans="16:24" ht="16.95" customHeight="1" x14ac:dyDescent="0.35">
      <c r="P904" s="46">
        <v>10</v>
      </c>
      <c r="Q904" s="65" t="s">
        <v>43</v>
      </c>
      <c r="R904" s="96"/>
      <c r="S904" s="5">
        <f t="shared" si="112"/>
        <v>0</v>
      </c>
      <c r="T904" s="93"/>
      <c r="U904" s="95"/>
      <c r="V904" s="95"/>
      <c r="W904" s="174"/>
      <c r="X904" s="174"/>
    </row>
    <row r="905" spans="16:24" ht="16.95" customHeight="1" x14ac:dyDescent="0.35">
      <c r="P905" s="46">
        <v>10</v>
      </c>
      <c r="Q905" s="65" t="s">
        <v>44</v>
      </c>
      <c r="R905" s="98">
        <f>'Confirm PMs'!C277</f>
        <v>0</v>
      </c>
      <c r="S905" s="5">
        <f t="shared" si="112"/>
        <v>0</v>
      </c>
      <c r="T905" s="91">
        <f>MEDIAN(S905:S907)</f>
        <v>0</v>
      </c>
      <c r="U905" s="92" t="e">
        <f>T905/$T$872</f>
        <v>#DIV/0!</v>
      </c>
      <c r="V905" s="92" t="e">
        <f>IF(U905&gt;1.5,"LT","RECENT")</f>
        <v>#DIV/0!</v>
      </c>
      <c r="W905" s="174"/>
      <c r="X905" s="174"/>
    </row>
    <row r="906" spans="16:24" ht="16.95" customHeight="1" x14ac:dyDescent="0.35">
      <c r="P906" s="46">
        <v>10</v>
      </c>
      <c r="Q906" s="65" t="s">
        <v>45</v>
      </c>
      <c r="R906" s="97"/>
      <c r="S906" s="5">
        <f t="shared" si="112"/>
        <v>0</v>
      </c>
      <c r="T906" s="81"/>
      <c r="U906" s="92"/>
      <c r="V906" s="92"/>
      <c r="W906" s="174"/>
      <c r="X906" s="174"/>
    </row>
    <row r="907" spans="16:24" ht="16.95" customHeight="1" x14ac:dyDescent="0.35">
      <c r="P907" s="46">
        <v>10</v>
      </c>
      <c r="Q907" s="65" t="s">
        <v>46</v>
      </c>
      <c r="R907" s="97"/>
      <c r="S907" s="5">
        <f t="shared" si="112"/>
        <v>0</v>
      </c>
      <c r="T907" s="81"/>
      <c r="U907" s="92"/>
      <c r="V907" s="92"/>
      <c r="W907" s="174"/>
      <c r="X907" s="174"/>
    </row>
    <row r="908" spans="16:24" ht="16.95" customHeight="1" x14ac:dyDescent="0.35">
      <c r="P908" s="46">
        <v>10</v>
      </c>
      <c r="Q908" s="65" t="s">
        <v>47</v>
      </c>
      <c r="R908" s="96">
        <f>'Confirm PMs'!C278</f>
        <v>0</v>
      </c>
      <c r="S908" s="5">
        <f t="shared" si="112"/>
        <v>0</v>
      </c>
      <c r="T908" s="94">
        <f>MEDIAN(S908:S910)</f>
        <v>0</v>
      </c>
      <c r="U908" s="95" t="e">
        <f>T908/$T$872</f>
        <v>#DIV/0!</v>
      </c>
      <c r="V908" s="95" t="e">
        <f>IF(U908&gt;1.5,"LT","RECENT")</f>
        <v>#DIV/0!</v>
      </c>
      <c r="W908" s="174"/>
      <c r="X908" s="174"/>
    </row>
    <row r="909" spans="16:24" ht="16.95" customHeight="1" x14ac:dyDescent="0.35">
      <c r="P909" s="46">
        <v>10</v>
      </c>
      <c r="Q909" s="65" t="s">
        <v>48</v>
      </c>
      <c r="R909" s="96"/>
      <c r="S909" s="5">
        <f t="shared" si="112"/>
        <v>0</v>
      </c>
      <c r="T909" s="93"/>
      <c r="U909" s="95"/>
      <c r="V909" s="95"/>
      <c r="W909" s="174"/>
      <c r="X909" s="174"/>
    </row>
    <row r="910" spans="16:24" ht="16.95" customHeight="1" x14ac:dyDescent="0.35">
      <c r="P910" s="46">
        <v>10</v>
      </c>
      <c r="Q910" s="65" t="s">
        <v>49</v>
      </c>
      <c r="R910" s="96"/>
      <c r="S910" s="5">
        <f t="shared" ref="S910:S917" si="113">IF(ISTEXT(G109),$F$5,IF(G109&gt;$F$5,$F$5,G109))</f>
        <v>0</v>
      </c>
      <c r="T910" s="93"/>
      <c r="U910" s="95"/>
      <c r="V910" s="95"/>
      <c r="W910" s="174"/>
      <c r="X910" s="174"/>
    </row>
    <row r="911" spans="16:24" ht="16.95" customHeight="1" x14ac:dyDescent="0.35">
      <c r="P911" s="46">
        <v>10</v>
      </c>
      <c r="Q911" s="65" t="s">
        <v>50</v>
      </c>
      <c r="R911" s="98">
        <f>'Confirm PMs'!C279</f>
        <v>0</v>
      </c>
      <c r="S911" s="5">
        <f t="shared" si="113"/>
        <v>0</v>
      </c>
      <c r="T911" s="91">
        <f>MEDIAN(S911:S913)</f>
        <v>0</v>
      </c>
      <c r="U911" s="92" t="e">
        <f>T911/$T$872</f>
        <v>#DIV/0!</v>
      </c>
      <c r="V911" s="92" t="e">
        <f>IF(U911&gt;1.5,"LT","RECENT")</f>
        <v>#DIV/0!</v>
      </c>
      <c r="W911" s="174"/>
      <c r="X911" s="174"/>
    </row>
    <row r="912" spans="16:24" ht="16.95" customHeight="1" x14ac:dyDescent="0.35">
      <c r="P912" s="46">
        <v>10</v>
      </c>
      <c r="Q912" s="65" t="s">
        <v>51</v>
      </c>
      <c r="R912" s="97"/>
      <c r="S912" s="5">
        <f t="shared" si="113"/>
        <v>0</v>
      </c>
      <c r="T912" s="81"/>
      <c r="U912" s="92"/>
      <c r="V912" s="92"/>
      <c r="W912" s="174"/>
      <c r="X912" s="174"/>
    </row>
    <row r="913" spans="16:24" ht="16.95" customHeight="1" x14ac:dyDescent="0.35">
      <c r="P913" s="46">
        <v>10</v>
      </c>
      <c r="Q913" s="65" t="s">
        <v>52</v>
      </c>
      <c r="R913" s="97"/>
      <c r="S913" s="5">
        <f t="shared" si="113"/>
        <v>0</v>
      </c>
      <c r="T913" s="81"/>
      <c r="U913" s="92"/>
      <c r="V913" s="92"/>
      <c r="W913" s="174"/>
      <c r="X913" s="174"/>
    </row>
    <row r="914" spans="16:24" ht="16.95" customHeight="1" x14ac:dyDescent="0.35">
      <c r="P914" s="46">
        <v>10</v>
      </c>
      <c r="Q914" s="65" t="s">
        <v>53</v>
      </c>
      <c r="R914" s="96">
        <f>'Confirm PMs'!C280</f>
        <v>0</v>
      </c>
      <c r="S914" s="5">
        <f t="shared" si="113"/>
        <v>0</v>
      </c>
      <c r="T914" s="94">
        <f>MEDIAN(S914:S916)</f>
        <v>0</v>
      </c>
      <c r="U914" s="95" t="e">
        <f>T914/$T$872</f>
        <v>#DIV/0!</v>
      </c>
      <c r="V914" s="95" t="e">
        <f>IF(U914&gt;1.5,"LT","RECENT")</f>
        <v>#DIV/0!</v>
      </c>
      <c r="W914" s="174"/>
      <c r="X914" s="174"/>
    </row>
    <row r="915" spans="16:24" ht="16.95" customHeight="1" x14ac:dyDescent="0.35">
      <c r="P915" s="46">
        <v>10</v>
      </c>
      <c r="Q915" s="65" t="s">
        <v>54</v>
      </c>
      <c r="R915" s="96"/>
      <c r="S915" s="5">
        <f t="shared" si="113"/>
        <v>0</v>
      </c>
      <c r="T915" s="93"/>
      <c r="U915" s="95"/>
      <c r="V915" s="95"/>
      <c r="W915" s="174"/>
      <c r="X915" s="174"/>
    </row>
    <row r="916" spans="16:24" ht="16.95" customHeight="1" x14ac:dyDescent="0.35">
      <c r="P916" s="46">
        <v>10</v>
      </c>
      <c r="Q916" s="65" t="s">
        <v>55</v>
      </c>
      <c r="R916" s="96"/>
      <c r="S916" s="5">
        <f t="shared" si="113"/>
        <v>0</v>
      </c>
      <c r="T916" s="93"/>
      <c r="U916" s="95"/>
      <c r="V916" s="95"/>
      <c r="W916" s="174"/>
      <c r="X916" s="174"/>
    </row>
    <row r="917" spans="16:24" ht="16.95" customHeight="1" x14ac:dyDescent="0.35">
      <c r="P917" s="46">
        <v>10</v>
      </c>
      <c r="Q917" s="65" t="s">
        <v>56</v>
      </c>
      <c r="R917" s="98">
        <f>'Confirm PMs'!C281</f>
        <v>0</v>
      </c>
      <c r="S917" s="5">
        <f t="shared" si="113"/>
        <v>0</v>
      </c>
      <c r="T917" s="91">
        <f>MEDIAN(S917:S919)</f>
        <v>0</v>
      </c>
      <c r="U917" s="92" t="e">
        <f>T917/$T$872</f>
        <v>#DIV/0!</v>
      </c>
      <c r="V917" s="92" t="e">
        <f>IF(U917&gt;1.5,"LT","RECENT")</f>
        <v>#DIV/0!</v>
      </c>
      <c r="W917" s="174"/>
      <c r="X917" s="174"/>
    </row>
    <row r="918" spans="16:24" ht="16.95" customHeight="1" x14ac:dyDescent="0.35">
      <c r="P918" s="46">
        <v>10</v>
      </c>
      <c r="Q918" s="65" t="s">
        <v>57</v>
      </c>
      <c r="R918" s="97"/>
      <c r="S918" s="5">
        <f t="shared" ref="S918:S925" si="114">IF(ISTEXT(H109),$F$5,IF(H109&gt;$F$5,$F$5,H109))</f>
        <v>0</v>
      </c>
      <c r="T918" s="81"/>
      <c r="U918" s="92"/>
      <c r="V918" s="92"/>
      <c r="W918" s="174"/>
      <c r="X918" s="174"/>
    </row>
    <row r="919" spans="16:24" ht="16.95" customHeight="1" x14ac:dyDescent="0.35">
      <c r="P919" s="46">
        <v>10</v>
      </c>
      <c r="Q919" s="65" t="s">
        <v>58</v>
      </c>
      <c r="R919" s="97"/>
      <c r="S919" s="5">
        <f t="shared" si="114"/>
        <v>0</v>
      </c>
      <c r="T919" s="81"/>
      <c r="U919" s="92"/>
      <c r="V919" s="92"/>
      <c r="W919" s="174"/>
      <c r="X919" s="174"/>
    </row>
    <row r="920" spans="16:24" ht="16.95" customHeight="1" x14ac:dyDescent="0.35">
      <c r="P920" s="46">
        <v>10</v>
      </c>
      <c r="Q920" s="65" t="s">
        <v>59</v>
      </c>
      <c r="R920" s="96">
        <f>'Confirm PMs'!C282</f>
        <v>0</v>
      </c>
      <c r="S920" s="5">
        <f t="shared" si="114"/>
        <v>0</v>
      </c>
      <c r="T920" s="94">
        <f>MEDIAN(S920:S922)</f>
        <v>0</v>
      </c>
      <c r="U920" s="95" t="e">
        <f>T920/$T$872</f>
        <v>#DIV/0!</v>
      </c>
      <c r="V920" s="95" t="e">
        <f>IF(U920&gt;1.5,"LT","RECENT")</f>
        <v>#DIV/0!</v>
      </c>
      <c r="W920" s="174"/>
      <c r="X920" s="174"/>
    </row>
    <row r="921" spans="16:24" ht="16.95" customHeight="1" x14ac:dyDescent="0.35">
      <c r="P921" s="46">
        <v>10</v>
      </c>
      <c r="Q921" s="65" t="s">
        <v>60</v>
      </c>
      <c r="R921" s="96"/>
      <c r="S921" s="5">
        <f t="shared" si="114"/>
        <v>0</v>
      </c>
      <c r="T921" s="93"/>
      <c r="U921" s="95"/>
      <c r="V921" s="95"/>
      <c r="W921" s="174"/>
      <c r="X921" s="174"/>
    </row>
    <row r="922" spans="16:24" ht="16.95" customHeight="1" x14ac:dyDescent="0.35">
      <c r="P922" s="46">
        <v>10</v>
      </c>
      <c r="Q922" s="65" t="s">
        <v>61</v>
      </c>
      <c r="R922" s="96"/>
      <c r="S922" s="5">
        <f t="shared" si="114"/>
        <v>0</v>
      </c>
      <c r="T922" s="93"/>
      <c r="U922" s="95"/>
      <c r="V922" s="95"/>
      <c r="W922" s="174"/>
      <c r="X922" s="174"/>
    </row>
    <row r="923" spans="16:24" ht="16.95" customHeight="1" x14ac:dyDescent="0.35">
      <c r="P923" s="46">
        <v>10</v>
      </c>
      <c r="Q923" s="65" t="s">
        <v>62</v>
      </c>
      <c r="R923" s="98">
        <f>'Confirm PMs'!C283</f>
        <v>0</v>
      </c>
      <c r="S923" s="5">
        <f t="shared" si="114"/>
        <v>0</v>
      </c>
      <c r="T923" s="91">
        <f>MEDIAN(S923:S925)</f>
        <v>0</v>
      </c>
      <c r="U923" s="92" t="e">
        <f>T923/$T$872</f>
        <v>#DIV/0!</v>
      </c>
      <c r="V923" s="92" t="e">
        <f>IF(U923&gt;1.5,"LT","RECENT")</f>
        <v>#DIV/0!</v>
      </c>
      <c r="W923" s="174"/>
      <c r="X923" s="174"/>
    </row>
    <row r="924" spans="16:24" ht="16.95" customHeight="1" x14ac:dyDescent="0.35">
      <c r="P924" s="46">
        <v>10</v>
      </c>
      <c r="Q924" s="65" t="s">
        <v>63</v>
      </c>
      <c r="R924" s="97"/>
      <c r="S924" s="5">
        <f t="shared" si="114"/>
        <v>0</v>
      </c>
      <c r="T924" s="81"/>
      <c r="U924" s="92"/>
      <c r="V924" s="92"/>
      <c r="W924" s="174"/>
      <c r="X924" s="174"/>
    </row>
    <row r="925" spans="16:24" ht="16.95" customHeight="1" x14ac:dyDescent="0.35">
      <c r="P925" s="46">
        <v>10</v>
      </c>
      <c r="Q925" s="65" t="s">
        <v>64</v>
      </c>
      <c r="R925" s="97"/>
      <c r="S925" s="5">
        <f t="shared" si="114"/>
        <v>0</v>
      </c>
      <c r="T925" s="81"/>
      <c r="U925" s="92"/>
      <c r="V925" s="92"/>
      <c r="W925" s="174"/>
      <c r="X925" s="174"/>
    </row>
    <row r="926" spans="16:24" ht="16.95" customHeight="1" x14ac:dyDescent="0.35">
      <c r="P926" s="46">
        <v>10</v>
      </c>
      <c r="Q926" s="65" t="s">
        <v>65</v>
      </c>
      <c r="R926" s="96">
        <f>'Confirm PMs'!C284</f>
        <v>0</v>
      </c>
      <c r="S926" s="5">
        <f t="shared" ref="S926:S933" si="115">IF(ISTEXT(I109),$F$5,IF(I109&gt;$F$5,$F$5,I109))</f>
        <v>0</v>
      </c>
      <c r="T926" s="94">
        <f>MEDIAN(S926:S928)</f>
        <v>0</v>
      </c>
      <c r="U926" s="95" t="e">
        <f>T926/$T$872</f>
        <v>#DIV/0!</v>
      </c>
      <c r="V926" s="95" t="e">
        <f>IF(U926&gt;1.5,"LT","RECENT")</f>
        <v>#DIV/0!</v>
      </c>
      <c r="W926" s="174"/>
      <c r="X926" s="174"/>
    </row>
    <row r="927" spans="16:24" ht="16.95" customHeight="1" x14ac:dyDescent="0.35">
      <c r="P927" s="46">
        <v>10</v>
      </c>
      <c r="Q927" s="65" t="s">
        <v>66</v>
      </c>
      <c r="R927" s="96"/>
      <c r="S927" s="5">
        <f t="shared" si="115"/>
        <v>0</v>
      </c>
      <c r="T927" s="93"/>
      <c r="U927" s="95"/>
      <c r="V927" s="95"/>
      <c r="W927" s="174"/>
      <c r="X927" s="174"/>
    </row>
    <row r="928" spans="16:24" ht="16.95" customHeight="1" x14ac:dyDescent="0.35">
      <c r="P928" s="46">
        <v>10</v>
      </c>
      <c r="Q928" s="65" t="s">
        <v>67</v>
      </c>
      <c r="R928" s="96"/>
      <c r="S928" s="5">
        <f t="shared" si="115"/>
        <v>0</v>
      </c>
      <c r="T928" s="93"/>
      <c r="U928" s="95"/>
      <c r="V928" s="95"/>
      <c r="W928" s="174"/>
      <c r="X928" s="174"/>
    </row>
    <row r="929" spans="16:24" ht="16.95" customHeight="1" x14ac:dyDescent="0.35">
      <c r="P929" s="46">
        <v>10</v>
      </c>
      <c r="Q929" s="65" t="s">
        <v>68</v>
      </c>
      <c r="R929" s="98">
        <f>'Confirm PMs'!C285</f>
        <v>0</v>
      </c>
      <c r="S929" s="5">
        <f t="shared" si="115"/>
        <v>0</v>
      </c>
      <c r="T929" s="91">
        <f>MEDIAN(S929:S931)</f>
        <v>0</v>
      </c>
      <c r="U929" s="92" t="e">
        <f>T929/$T$872</f>
        <v>#DIV/0!</v>
      </c>
      <c r="V929" s="92" t="e">
        <f>IF(U929&gt;1.5,"LT","RECENT")</f>
        <v>#DIV/0!</v>
      </c>
      <c r="W929" s="174"/>
      <c r="X929" s="174"/>
    </row>
    <row r="930" spans="16:24" ht="16.95" customHeight="1" x14ac:dyDescent="0.35">
      <c r="P930" s="46">
        <v>10</v>
      </c>
      <c r="Q930" s="65" t="s">
        <v>69</v>
      </c>
      <c r="R930" s="97"/>
      <c r="S930" s="5">
        <f t="shared" si="115"/>
        <v>0</v>
      </c>
      <c r="T930" s="81"/>
      <c r="U930" s="92"/>
      <c r="V930" s="92"/>
      <c r="W930" s="174"/>
      <c r="X930" s="174"/>
    </row>
    <row r="931" spans="16:24" ht="16.95" customHeight="1" x14ac:dyDescent="0.35">
      <c r="P931" s="46">
        <v>10</v>
      </c>
      <c r="Q931" s="65" t="s">
        <v>70</v>
      </c>
      <c r="R931" s="97"/>
      <c r="S931" s="5">
        <f t="shared" si="115"/>
        <v>0</v>
      </c>
      <c r="T931" s="81"/>
      <c r="U931" s="92"/>
      <c r="V931" s="92"/>
      <c r="W931" s="174"/>
      <c r="X931" s="174"/>
    </row>
    <row r="932" spans="16:24" ht="16.95" customHeight="1" x14ac:dyDescent="0.35">
      <c r="P932" s="46">
        <v>10</v>
      </c>
      <c r="Q932" s="65" t="s">
        <v>71</v>
      </c>
      <c r="R932" s="96">
        <f>'Confirm PMs'!C286</f>
        <v>0</v>
      </c>
      <c r="S932" s="5">
        <f t="shared" si="115"/>
        <v>0</v>
      </c>
      <c r="T932" s="94">
        <f>MEDIAN(S932:S934)</f>
        <v>0</v>
      </c>
      <c r="U932" s="95" t="e">
        <f>T932/$T$872</f>
        <v>#DIV/0!</v>
      </c>
      <c r="V932" s="95" t="e">
        <f>IF(U932&gt;1.5,"LT","RECENT")</f>
        <v>#DIV/0!</v>
      </c>
      <c r="W932" s="174"/>
      <c r="X932" s="174"/>
    </row>
    <row r="933" spans="16:24" ht="16.95" customHeight="1" x14ac:dyDescent="0.35">
      <c r="P933" s="46">
        <v>10</v>
      </c>
      <c r="Q933" s="65" t="s">
        <v>72</v>
      </c>
      <c r="R933" s="96"/>
      <c r="S933" s="5">
        <f t="shared" si="115"/>
        <v>0</v>
      </c>
      <c r="T933" s="93"/>
      <c r="U933" s="95"/>
      <c r="V933" s="95"/>
      <c r="W933" s="174"/>
      <c r="X933" s="174"/>
    </row>
    <row r="934" spans="16:24" ht="16.95" customHeight="1" x14ac:dyDescent="0.35">
      <c r="P934" s="46">
        <v>10</v>
      </c>
      <c r="Q934" s="65" t="s">
        <v>73</v>
      </c>
      <c r="R934" s="96"/>
      <c r="S934" s="5">
        <f t="shared" ref="S934:S941" si="116">IF(ISTEXT(J109),$F$5,IF(J109&gt;$F$5,$F$5,J109))</f>
        <v>0</v>
      </c>
      <c r="T934" s="93"/>
      <c r="U934" s="95"/>
      <c r="V934" s="95"/>
      <c r="W934" s="174"/>
      <c r="X934" s="174"/>
    </row>
    <row r="935" spans="16:24" ht="16.95" customHeight="1" x14ac:dyDescent="0.35">
      <c r="P935" s="46">
        <v>10</v>
      </c>
      <c r="Q935" s="65" t="s">
        <v>74</v>
      </c>
      <c r="R935" s="98">
        <f>'Confirm PMs'!C287</f>
        <v>0</v>
      </c>
      <c r="S935" s="5">
        <f t="shared" si="116"/>
        <v>0</v>
      </c>
      <c r="T935" s="91">
        <f>MEDIAN(S935:S937)</f>
        <v>0</v>
      </c>
      <c r="U935" s="92" t="e">
        <f>T935/$T$872</f>
        <v>#DIV/0!</v>
      </c>
      <c r="V935" s="92" t="e">
        <f>IF(U935&gt;1.5,"LT","RECENT")</f>
        <v>#DIV/0!</v>
      </c>
      <c r="W935" s="174"/>
      <c r="X935" s="174"/>
    </row>
    <row r="936" spans="16:24" ht="16.95" customHeight="1" x14ac:dyDescent="0.35">
      <c r="P936" s="46">
        <v>10</v>
      </c>
      <c r="Q936" s="65" t="s">
        <v>75</v>
      </c>
      <c r="R936" s="97"/>
      <c r="S936" s="5">
        <f t="shared" si="116"/>
        <v>0</v>
      </c>
      <c r="T936" s="81"/>
      <c r="U936" s="92"/>
      <c r="V936" s="92"/>
      <c r="W936" s="174"/>
      <c r="X936" s="174"/>
    </row>
    <row r="937" spans="16:24" ht="16.95" customHeight="1" x14ac:dyDescent="0.35">
      <c r="P937" s="46">
        <v>10</v>
      </c>
      <c r="Q937" s="65" t="s">
        <v>76</v>
      </c>
      <c r="R937" s="97"/>
      <c r="S937" s="5">
        <f t="shared" si="116"/>
        <v>0</v>
      </c>
      <c r="T937" s="81"/>
      <c r="U937" s="92"/>
      <c r="V937" s="92"/>
      <c r="W937" s="174"/>
      <c r="X937" s="174"/>
    </row>
    <row r="938" spans="16:24" ht="16.95" customHeight="1" x14ac:dyDescent="0.35">
      <c r="P938" s="46">
        <v>10</v>
      </c>
      <c r="Q938" s="65" t="s">
        <v>77</v>
      </c>
      <c r="R938" s="96">
        <f>'Confirm PMs'!C288</f>
        <v>0</v>
      </c>
      <c r="S938" s="5">
        <f t="shared" si="116"/>
        <v>0</v>
      </c>
      <c r="T938" s="94">
        <f>MEDIAN(S938:S940)</f>
        <v>0</v>
      </c>
      <c r="U938" s="95" t="e">
        <f>T938/$T$872</f>
        <v>#DIV/0!</v>
      </c>
      <c r="V938" s="95" t="e">
        <f>IF(U938&gt;1.5,"LT","RECENT")</f>
        <v>#DIV/0!</v>
      </c>
      <c r="W938" s="174"/>
      <c r="X938" s="174"/>
    </row>
    <row r="939" spans="16:24" ht="16.95" customHeight="1" x14ac:dyDescent="0.35">
      <c r="P939" s="46">
        <v>10</v>
      </c>
      <c r="Q939" s="65" t="s">
        <v>78</v>
      </c>
      <c r="R939" s="96"/>
      <c r="S939" s="5">
        <f t="shared" si="116"/>
        <v>0</v>
      </c>
      <c r="T939" s="93"/>
      <c r="U939" s="95"/>
      <c r="V939" s="95"/>
      <c r="W939" s="174"/>
      <c r="X939" s="174"/>
    </row>
    <row r="940" spans="16:24" ht="16.95" customHeight="1" x14ac:dyDescent="0.35">
      <c r="P940" s="46">
        <v>10</v>
      </c>
      <c r="Q940" s="65" t="s">
        <v>79</v>
      </c>
      <c r="R940" s="96"/>
      <c r="S940" s="5">
        <f t="shared" si="116"/>
        <v>0</v>
      </c>
      <c r="T940" s="93"/>
      <c r="U940" s="95"/>
      <c r="V940" s="95"/>
      <c r="W940" s="174"/>
      <c r="X940" s="174"/>
    </row>
    <row r="941" spans="16:24" ht="16.95" customHeight="1" x14ac:dyDescent="0.35">
      <c r="P941" s="46">
        <v>10</v>
      </c>
      <c r="Q941" s="65" t="s">
        <v>80</v>
      </c>
      <c r="R941" s="98">
        <f>'Confirm PMs'!C289</f>
        <v>0</v>
      </c>
      <c r="S941" s="5">
        <f t="shared" si="116"/>
        <v>0</v>
      </c>
      <c r="T941" s="91">
        <f>MEDIAN(S941:S943)</f>
        <v>0</v>
      </c>
      <c r="U941" s="92" t="e">
        <f>T941/$T$872</f>
        <v>#DIV/0!</v>
      </c>
      <c r="V941" s="92" t="e">
        <f>IF(U941&gt;1.5,"LT","RECENT")</f>
        <v>#DIV/0!</v>
      </c>
      <c r="W941" s="174"/>
      <c r="X941" s="174"/>
    </row>
    <row r="942" spans="16:24" ht="16.95" customHeight="1" x14ac:dyDescent="0.35">
      <c r="P942" s="46">
        <v>10</v>
      </c>
      <c r="Q942" s="65" t="s">
        <v>81</v>
      </c>
      <c r="R942" s="97"/>
      <c r="S942" s="5">
        <f t="shared" ref="S942:S949" si="117">IF(ISTEXT(K109),$F$5,IF(K109&gt;$F$5,$F$5,K109))</f>
        <v>0</v>
      </c>
      <c r="T942" s="81"/>
      <c r="U942" s="92"/>
      <c r="V942" s="92"/>
      <c r="W942" s="174"/>
      <c r="X942" s="174"/>
    </row>
    <row r="943" spans="16:24" ht="16.95" customHeight="1" x14ac:dyDescent="0.35">
      <c r="P943" s="46">
        <v>10</v>
      </c>
      <c r="Q943" s="65" t="s">
        <v>82</v>
      </c>
      <c r="R943" s="97"/>
      <c r="S943" s="5">
        <f t="shared" si="117"/>
        <v>0</v>
      </c>
      <c r="T943" s="81"/>
      <c r="U943" s="92"/>
      <c r="V943" s="92"/>
      <c r="W943" s="174"/>
      <c r="X943" s="174"/>
    </row>
    <row r="944" spans="16:24" ht="16.95" customHeight="1" x14ac:dyDescent="0.35">
      <c r="P944" s="46">
        <v>10</v>
      </c>
      <c r="Q944" s="65" t="s">
        <v>83</v>
      </c>
      <c r="R944" s="96">
        <f>'Confirm PMs'!C290</f>
        <v>0</v>
      </c>
      <c r="S944" s="5">
        <f t="shared" si="117"/>
        <v>0</v>
      </c>
      <c r="T944" s="94">
        <f>MEDIAN(S944:S946)</f>
        <v>0</v>
      </c>
      <c r="U944" s="95" t="e">
        <f>T944/$T$872</f>
        <v>#DIV/0!</v>
      </c>
      <c r="V944" s="95" t="e">
        <f>IF(U944&gt;1.5,"LT","RECENT")</f>
        <v>#DIV/0!</v>
      </c>
      <c r="W944" s="174"/>
      <c r="X944" s="174"/>
    </row>
    <row r="945" spans="16:24" ht="16.95" customHeight="1" x14ac:dyDescent="0.35">
      <c r="P945" s="46">
        <v>10</v>
      </c>
      <c r="Q945" s="65" t="s">
        <v>84</v>
      </c>
      <c r="R945" s="96"/>
      <c r="S945" s="5">
        <f t="shared" si="117"/>
        <v>0</v>
      </c>
      <c r="T945" s="93"/>
      <c r="U945" s="95"/>
      <c r="V945" s="95"/>
      <c r="W945" s="174"/>
      <c r="X945" s="174"/>
    </row>
    <row r="946" spans="16:24" ht="16.95" customHeight="1" x14ac:dyDescent="0.35">
      <c r="P946" s="46">
        <v>10</v>
      </c>
      <c r="Q946" s="65" t="s">
        <v>85</v>
      </c>
      <c r="R946" s="96"/>
      <c r="S946" s="5">
        <f t="shared" si="117"/>
        <v>0</v>
      </c>
      <c r="T946" s="93"/>
      <c r="U946" s="95"/>
      <c r="V946" s="95"/>
      <c r="W946" s="174"/>
      <c r="X946" s="174"/>
    </row>
    <row r="947" spans="16:24" ht="16.95" customHeight="1" x14ac:dyDescent="0.35">
      <c r="P947" s="46">
        <v>10</v>
      </c>
      <c r="Q947" s="65" t="s">
        <v>86</v>
      </c>
      <c r="R947" s="98">
        <f>'Confirm PMs'!C291</f>
        <v>0</v>
      </c>
      <c r="S947" s="5">
        <f t="shared" si="117"/>
        <v>0</v>
      </c>
      <c r="T947" s="91">
        <f>MEDIAN(S947:S949)</f>
        <v>0</v>
      </c>
      <c r="U947" s="92" t="e">
        <f>T947/$T$872</f>
        <v>#DIV/0!</v>
      </c>
      <c r="V947" s="92" t="e">
        <f>IF(U947&gt;1.5,"LT","RECENT")</f>
        <v>#DIV/0!</v>
      </c>
      <c r="W947" s="174"/>
      <c r="X947" s="174"/>
    </row>
    <row r="948" spans="16:24" ht="16.95" customHeight="1" x14ac:dyDescent="0.35">
      <c r="P948" s="46">
        <v>10</v>
      </c>
      <c r="Q948" s="65" t="s">
        <v>87</v>
      </c>
      <c r="R948" s="97"/>
      <c r="S948" s="5">
        <f t="shared" si="117"/>
        <v>0</v>
      </c>
      <c r="T948" s="81"/>
      <c r="U948" s="92"/>
      <c r="V948" s="92"/>
      <c r="W948" s="174"/>
      <c r="X948" s="174"/>
    </row>
    <row r="949" spans="16:24" ht="16.95" customHeight="1" x14ac:dyDescent="0.35">
      <c r="P949" s="46">
        <v>10</v>
      </c>
      <c r="Q949" s="65" t="s">
        <v>88</v>
      </c>
      <c r="R949" s="97"/>
      <c r="S949" s="5">
        <f t="shared" si="117"/>
        <v>0</v>
      </c>
      <c r="T949" s="81"/>
      <c r="U949" s="92"/>
      <c r="V949" s="92"/>
      <c r="W949" s="174"/>
      <c r="X949" s="174"/>
    </row>
    <row r="950" spans="16:24" ht="16.95" customHeight="1" x14ac:dyDescent="0.35">
      <c r="P950" s="46">
        <v>10</v>
      </c>
      <c r="Q950" s="65" t="s">
        <v>89</v>
      </c>
      <c r="R950" s="96">
        <f>'Confirm PMs'!C292</f>
        <v>0</v>
      </c>
      <c r="S950" s="5">
        <f t="shared" ref="S950:S957" si="118">IF(ISTEXT(L109),$F$5,IF(L109&gt;$F$5,$F$5,L109))</f>
        <v>0</v>
      </c>
      <c r="T950" s="94">
        <f>MEDIAN(S950:S952)</f>
        <v>0</v>
      </c>
      <c r="U950" s="95" t="e">
        <f>T950/$T$872</f>
        <v>#DIV/0!</v>
      </c>
      <c r="V950" s="95" t="e">
        <f>IF(U950&gt;1.5,"LT","RECENT")</f>
        <v>#DIV/0!</v>
      </c>
      <c r="W950" s="174"/>
      <c r="X950" s="174"/>
    </row>
    <row r="951" spans="16:24" ht="16.95" customHeight="1" x14ac:dyDescent="0.35">
      <c r="P951" s="46">
        <v>10</v>
      </c>
      <c r="Q951" s="65" t="s">
        <v>90</v>
      </c>
      <c r="R951" s="96"/>
      <c r="S951" s="5">
        <f t="shared" si="118"/>
        <v>0</v>
      </c>
      <c r="T951" s="93"/>
      <c r="U951" s="95"/>
      <c r="V951" s="95"/>
      <c r="W951" s="174"/>
      <c r="X951" s="174"/>
    </row>
    <row r="952" spans="16:24" ht="16.95" customHeight="1" x14ac:dyDescent="0.35">
      <c r="P952" s="46">
        <v>10</v>
      </c>
      <c r="Q952" s="65" t="s">
        <v>91</v>
      </c>
      <c r="R952" s="96"/>
      <c r="S952" s="5">
        <f t="shared" si="118"/>
        <v>0</v>
      </c>
      <c r="T952" s="93"/>
      <c r="U952" s="95"/>
      <c r="V952" s="95"/>
      <c r="W952" s="174"/>
      <c r="X952" s="174"/>
    </row>
    <row r="953" spans="16:24" ht="16.95" customHeight="1" x14ac:dyDescent="0.35">
      <c r="P953" s="46">
        <v>10</v>
      </c>
      <c r="Q953" s="65" t="s">
        <v>92</v>
      </c>
      <c r="R953" s="98">
        <f>'Confirm PMs'!C293</f>
        <v>0</v>
      </c>
      <c r="S953" s="5">
        <f t="shared" si="118"/>
        <v>0</v>
      </c>
      <c r="T953" s="91">
        <f>MEDIAN(S953:S955)</f>
        <v>0</v>
      </c>
      <c r="U953" s="92" t="e">
        <f>T953/$T$872</f>
        <v>#DIV/0!</v>
      </c>
      <c r="V953" s="92" t="e">
        <f>IF(U953&gt;1.5,"LT","RECENT")</f>
        <v>#DIV/0!</v>
      </c>
      <c r="W953" s="174"/>
      <c r="X953" s="174"/>
    </row>
    <row r="954" spans="16:24" ht="16.95" customHeight="1" x14ac:dyDescent="0.35">
      <c r="P954" s="46">
        <v>10</v>
      </c>
      <c r="Q954" s="65" t="s">
        <v>93</v>
      </c>
      <c r="R954" s="97"/>
      <c r="S954" s="5">
        <f t="shared" si="118"/>
        <v>0</v>
      </c>
      <c r="T954" s="81"/>
      <c r="U954" s="92"/>
      <c r="V954" s="92"/>
      <c r="W954" s="174"/>
      <c r="X954" s="174"/>
    </row>
    <row r="955" spans="16:24" ht="16.95" customHeight="1" x14ac:dyDescent="0.35">
      <c r="P955" s="46">
        <v>10</v>
      </c>
      <c r="Q955" s="65" t="s">
        <v>94</v>
      </c>
      <c r="R955" s="97"/>
      <c r="S955" s="5">
        <f t="shared" si="118"/>
        <v>0</v>
      </c>
      <c r="T955" s="81"/>
      <c r="U955" s="92"/>
      <c r="V955" s="92"/>
      <c r="W955" s="174"/>
      <c r="X955" s="174"/>
    </row>
    <row r="956" spans="16:24" ht="16.95" customHeight="1" x14ac:dyDescent="0.35">
      <c r="P956" s="46">
        <v>10</v>
      </c>
      <c r="Q956" s="65" t="s">
        <v>95</v>
      </c>
      <c r="R956" s="96">
        <f>'Confirm PMs'!C294</f>
        <v>0</v>
      </c>
      <c r="S956" s="5">
        <f t="shared" si="118"/>
        <v>0</v>
      </c>
      <c r="T956" s="94">
        <f>MEDIAN(S956:S958)</f>
        <v>0</v>
      </c>
      <c r="U956" s="95" t="e">
        <f>T956/$T$872</f>
        <v>#DIV/0!</v>
      </c>
      <c r="V956" s="95" t="e">
        <f>IF(U956&gt;1.5,"LT","RECENT")</f>
        <v>#DIV/0!</v>
      </c>
      <c r="W956" s="174"/>
      <c r="X956" s="174"/>
    </row>
    <row r="957" spans="16:24" ht="16.95" customHeight="1" x14ac:dyDescent="0.35">
      <c r="P957" s="46">
        <v>10</v>
      </c>
      <c r="Q957" s="65" t="s">
        <v>96</v>
      </c>
      <c r="R957" s="96"/>
      <c r="S957" s="5">
        <f t="shared" si="118"/>
        <v>0</v>
      </c>
      <c r="T957" s="93"/>
      <c r="U957" s="95"/>
      <c r="V957" s="95"/>
      <c r="W957" s="174"/>
      <c r="X957" s="174"/>
    </row>
    <row r="958" spans="16:24" ht="16.95" customHeight="1" x14ac:dyDescent="0.35">
      <c r="P958" s="46">
        <v>10</v>
      </c>
      <c r="Q958" s="65" t="s">
        <v>97</v>
      </c>
      <c r="R958" s="96"/>
      <c r="S958" s="5">
        <f t="shared" ref="S958:S965" si="119">IF(ISTEXT(M109),$F$5,IF(M109&gt;$F$5,$F$5,M109))</f>
        <v>0</v>
      </c>
      <c r="T958" s="93"/>
      <c r="U958" s="95"/>
      <c r="V958" s="95"/>
      <c r="W958" s="174"/>
      <c r="X958" s="174"/>
    </row>
    <row r="959" spans="16:24" ht="16.95" customHeight="1" x14ac:dyDescent="0.35">
      <c r="P959" s="46">
        <v>10</v>
      </c>
      <c r="Q959" s="65" t="s">
        <v>98</v>
      </c>
      <c r="R959" s="98">
        <f>'Confirm PMs'!C295</f>
        <v>0</v>
      </c>
      <c r="S959" s="5">
        <f t="shared" si="119"/>
        <v>0</v>
      </c>
      <c r="T959" s="91">
        <f>MEDIAN(S959:S961)</f>
        <v>0</v>
      </c>
      <c r="U959" s="92" t="e">
        <f>T959/$T$872</f>
        <v>#DIV/0!</v>
      </c>
      <c r="V959" s="92" t="e">
        <f>IF(U959&gt;1.5,"LT","RECENT")</f>
        <v>#DIV/0!</v>
      </c>
      <c r="W959" s="174"/>
      <c r="X959" s="174"/>
    </row>
    <row r="960" spans="16:24" ht="16.95" customHeight="1" x14ac:dyDescent="0.35">
      <c r="P960" s="46">
        <v>10</v>
      </c>
      <c r="Q960" s="65" t="s">
        <v>99</v>
      </c>
      <c r="R960" s="97"/>
      <c r="S960" s="5">
        <f t="shared" si="119"/>
        <v>0</v>
      </c>
      <c r="T960" s="81"/>
      <c r="U960" s="92"/>
      <c r="V960" s="92"/>
      <c r="W960" s="174"/>
      <c r="X960" s="174"/>
    </row>
    <row r="961" spans="16:24" ht="16.95" customHeight="1" x14ac:dyDescent="0.35">
      <c r="P961" s="46">
        <v>10</v>
      </c>
      <c r="Q961" s="65" t="s">
        <v>100</v>
      </c>
      <c r="R961" s="97"/>
      <c r="S961" s="5">
        <f t="shared" si="119"/>
        <v>0</v>
      </c>
      <c r="T961" s="81"/>
      <c r="U961" s="92"/>
      <c r="V961" s="92"/>
      <c r="W961" s="174"/>
      <c r="X961" s="174"/>
    </row>
    <row r="962" spans="16:24" ht="16.95" customHeight="1" x14ac:dyDescent="0.35">
      <c r="P962" s="46">
        <v>10</v>
      </c>
      <c r="Q962" s="65" t="s">
        <v>101</v>
      </c>
      <c r="R962" s="96">
        <f>'Confirm PMs'!C296</f>
        <v>0</v>
      </c>
      <c r="S962" s="5">
        <f t="shared" si="119"/>
        <v>0</v>
      </c>
      <c r="T962" s="94">
        <f>MEDIAN(S962:S964)</f>
        <v>0</v>
      </c>
      <c r="U962" s="95" t="e">
        <f>T962/$T$872</f>
        <v>#DIV/0!</v>
      </c>
      <c r="V962" s="95" t="e">
        <f>IF(U962&gt;1.5,"LT","RECENT")</f>
        <v>#DIV/0!</v>
      </c>
      <c r="W962" s="174"/>
      <c r="X962" s="174"/>
    </row>
    <row r="963" spans="16:24" ht="16.95" customHeight="1" x14ac:dyDescent="0.35">
      <c r="P963" s="46">
        <v>10</v>
      </c>
      <c r="Q963" s="65" t="s">
        <v>102</v>
      </c>
      <c r="R963" s="96"/>
      <c r="S963" s="5">
        <f t="shared" si="119"/>
        <v>0</v>
      </c>
      <c r="T963" s="93"/>
      <c r="U963" s="95"/>
      <c r="V963" s="95"/>
      <c r="W963" s="174"/>
      <c r="X963" s="174"/>
    </row>
    <row r="964" spans="16:24" ht="16.95" customHeight="1" x14ac:dyDescent="0.35">
      <c r="P964" s="46">
        <v>10</v>
      </c>
      <c r="Q964" s="65" t="s">
        <v>103</v>
      </c>
      <c r="R964" s="96"/>
      <c r="S964" s="5">
        <f t="shared" si="119"/>
        <v>0</v>
      </c>
      <c r="T964" s="93"/>
      <c r="U964" s="95"/>
      <c r="V964" s="95"/>
      <c r="W964" s="174"/>
      <c r="X964" s="174"/>
    </row>
    <row r="965" spans="16:24" ht="16.95" customHeight="1" x14ac:dyDescent="0.35">
      <c r="P965" s="46">
        <v>10</v>
      </c>
      <c r="Q965" s="65" t="s">
        <v>104</v>
      </c>
      <c r="R965" s="79" t="s">
        <v>148</v>
      </c>
      <c r="S965" s="5">
        <f t="shared" si="119"/>
        <v>0</v>
      </c>
      <c r="T965" s="79"/>
      <c r="U965" s="92"/>
      <c r="V965" s="92"/>
      <c r="W965" s="174"/>
      <c r="X965" s="174"/>
    </row>
    <row r="966" spans="16:24" ht="16.95" customHeight="1" x14ac:dyDescent="0.4">
      <c r="P966" s="46">
        <v>11</v>
      </c>
      <c r="Q966" s="65" t="s">
        <v>9</v>
      </c>
      <c r="R966" s="54" t="s">
        <v>267</v>
      </c>
      <c r="S966" s="5">
        <f>IF(ISTEXT(B120),$F$5,IF(B120&gt;$F$5,$F$5,B120))</f>
        <v>0</v>
      </c>
      <c r="T966" s="56">
        <f>MEDIAN(S966:S967)</f>
        <v>0</v>
      </c>
      <c r="U966" s="56" t="e">
        <f>T966/$T$968</f>
        <v>#DIV/0!</v>
      </c>
      <c r="V966" s="53" t="str">
        <f>IF(T966&gt;0,IF(T966&lt;$AA$7, "INVALID OD", IF(T966&gt;$AA$8,"INVALID OD", "VALID OD")),"")</f>
        <v/>
      </c>
      <c r="W966" s="174"/>
      <c r="X966" s="174"/>
    </row>
    <row r="967" spans="16:24" ht="16.95" customHeight="1" x14ac:dyDescent="0.4">
      <c r="P967" s="46">
        <v>11</v>
      </c>
      <c r="Q967" s="65" t="s">
        <v>10</v>
      </c>
      <c r="R967" s="54" t="s">
        <v>268</v>
      </c>
      <c r="S967" s="5">
        <f t="shared" ref="S967:S973" si="120">IF(ISTEXT(B121),$F$5,IF(B121&gt;$F$5,$F$5,B121))</f>
        <v>0</v>
      </c>
      <c r="T967" s="57"/>
      <c r="U967" s="57"/>
      <c r="V967" s="53" t="str">
        <f>IF(T966&gt;0,IF(U966&lt;$AA$9, "INVALID ODn", IF(U966&gt;$AA$10,"INVALID ODn", "VALID ODn")),"")</f>
        <v/>
      </c>
      <c r="W967" s="174"/>
      <c r="X967" s="174"/>
    </row>
    <row r="968" spans="16:24" ht="16.95" customHeight="1" x14ac:dyDescent="0.4">
      <c r="P968" s="46">
        <v>11</v>
      </c>
      <c r="Q968" s="65" t="s">
        <v>11</v>
      </c>
      <c r="R968" s="74" t="s">
        <v>269</v>
      </c>
      <c r="S968" s="5">
        <f t="shared" si="120"/>
        <v>0</v>
      </c>
      <c r="T968" s="59">
        <f>MEDIAN(S968:S970)</f>
        <v>0</v>
      </c>
      <c r="U968" s="59" t="e">
        <f>T968/$T$968</f>
        <v>#DIV/0!</v>
      </c>
      <c r="V968" s="53" t="str">
        <f>IF(T968&gt;0, IF(T968&lt;$AB$7, "INVALID OD", IF(T968&gt;$AB$8,"INVALID OD", "VALID OD")), "")</f>
        <v/>
      </c>
      <c r="W968" s="174"/>
      <c r="X968" s="174"/>
    </row>
    <row r="969" spans="16:24" ht="16.95" customHeight="1" x14ac:dyDescent="0.4">
      <c r="P969" s="46">
        <v>11</v>
      </c>
      <c r="Q969" s="65" t="s">
        <v>12</v>
      </c>
      <c r="R969" s="74" t="s">
        <v>270</v>
      </c>
      <c r="S969" s="5">
        <f t="shared" si="120"/>
        <v>0</v>
      </c>
      <c r="T969" s="60"/>
      <c r="U969" s="61"/>
      <c r="V969" s="53" t="str">
        <f>IF(T968&gt;0,IF(U968&lt;1, "INVALID ODn", IF(U968&gt;1,"INVALID ODn", "VALID ODn")),"")</f>
        <v/>
      </c>
      <c r="W969" s="174"/>
      <c r="X969" s="174"/>
    </row>
    <row r="970" spans="16:24" ht="16.95" customHeight="1" x14ac:dyDescent="0.4">
      <c r="P970" s="46">
        <v>11</v>
      </c>
      <c r="Q970" s="65" t="s">
        <v>13</v>
      </c>
      <c r="R970" s="74" t="s">
        <v>271</v>
      </c>
      <c r="S970" s="5">
        <f t="shared" si="120"/>
        <v>0</v>
      </c>
      <c r="T970" s="60"/>
      <c r="U970" s="61"/>
      <c r="V970" s="53"/>
      <c r="W970" s="174"/>
      <c r="X970" s="174"/>
    </row>
    <row r="971" spans="16:24" ht="16.95" customHeight="1" x14ac:dyDescent="0.4">
      <c r="P971" s="46">
        <v>11</v>
      </c>
      <c r="Q971" s="65" t="s">
        <v>14</v>
      </c>
      <c r="R971" s="75" t="s">
        <v>272</v>
      </c>
      <c r="S971" s="5">
        <f t="shared" si="120"/>
        <v>0</v>
      </c>
      <c r="T971" s="62">
        <f>MEDIAN(S971:S973)</f>
        <v>0</v>
      </c>
      <c r="U971" s="62" t="e">
        <f>T971/$T$968</f>
        <v>#DIV/0!</v>
      </c>
      <c r="V971" s="53" t="str">
        <f>IF(T971&gt;0, IF(T971&lt;$AC$7, "INVALID OD", IF(T971&gt;$AC$8,"INVALID OD", "VALID OD")), "")</f>
        <v/>
      </c>
      <c r="W971" s="174"/>
      <c r="X971" s="174"/>
    </row>
    <row r="972" spans="16:24" ht="16.95" customHeight="1" x14ac:dyDescent="0.4">
      <c r="P972" s="46">
        <v>11</v>
      </c>
      <c r="Q972" s="65" t="s">
        <v>15</v>
      </c>
      <c r="R972" s="75" t="s">
        <v>273</v>
      </c>
      <c r="S972" s="5">
        <f t="shared" si="120"/>
        <v>0</v>
      </c>
      <c r="T972" s="60"/>
      <c r="U972" s="61"/>
      <c r="V972" s="53" t="str">
        <f>IF(T971&gt;0,IF(U971&lt;$AC$9, "INVALID ODn", IF(U971&gt;$AC$10,"INVALID ODn", "VALID ODn")),"")</f>
        <v/>
      </c>
      <c r="W972" s="174"/>
      <c r="X972" s="174"/>
    </row>
    <row r="973" spans="16:24" ht="16.95" customHeight="1" x14ac:dyDescent="0.4">
      <c r="P973" s="46">
        <v>11</v>
      </c>
      <c r="Q973" s="65" t="s">
        <v>16</v>
      </c>
      <c r="R973" s="75" t="s">
        <v>274</v>
      </c>
      <c r="S973" s="5">
        <f t="shared" si="120"/>
        <v>0</v>
      </c>
      <c r="T973" s="60"/>
      <c r="U973" s="61"/>
      <c r="V973" s="147"/>
      <c r="W973" s="174"/>
      <c r="X973" s="174"/>
    </row>
    <row r="974" spans="16:24" ht="16.95" customHeight="1" x14ac:dyDescent="0.4">
      <c r="P974" s="46">
        <v>11</v>
      </c>
      <c r="Q974" s="65" t="s">
        <v>17</v>
      </c>
      <c r="R974" s="76" t="s">
        <v>275</v>
      </c>
      <c r="S974" s="5">
        <f t="shared" ref="S974:S981" si="121">IF(ISTEXT(C120),$F$5,IF(C120&gt;$F$5,$F$5,C120))</f>
        <v>0</v>
      </c>
      <c r="T974" s="64">
        <f>MEDIAN(S974:S976)</f>
        <v>0</v>
      </c>
      <c r="U974" s="64" t="e">
        <f>T974/$T$968</f>
        <v>#DIV/0!</v>
      </c>
      <c r="V974" s="53" t="str">
        <f>IF(T974&gt;0, IF(T974&lt;$AD$7, "INVALID OD", IF(T974&gt;$AD$8,"INVALID OD", "VALID OD")), "")</f>
        <v/>
      </c>
      <c r="W974" s="174"/>
      <c r="X974" s="174"/>
    </row>
    <row r="975" spans="16:24" ht="16.95" customHeight="1" x14ac:dyDescent="0.4">
      <c r="P975" s="46">
        <v>11</v>
      </c>
      <c r="Q975" s="65" t="s">
        <v>18</v>
      </c>
      <c r="R975" s="76" t="s">
        <v>276</v>
      </c>
      <c r="S975" s="5">
        <f t="shared" si="121"/>
        <v>0</v>
      </c>
      <c r="T975" s="60"/>
      <c r="U975" s="61"/>
      <c r="V975" s="53" t="str">
        <f>IF(T974&gt;0,IF(U974&lt;$AD$9, "INVALID ODn", IF(U974&gt;$AD$10,"INVALID ODn", "VALID ODn")),"")</f>
        <v/>
      </c>
      <c r="W975" s="174"/>
      <c r="X975" s="174"/>
    </row>
    <row r="976" spans="16:24" ht="16.95" customHeight="1" x14ac:dyDescent="0.4">
      <c r="P976" s="46">
        <v>11</v>
      </c>
      <c r="Q976" s="65" t="s">
        <v>19</v>
      </c>
      <c r="R976" s="76" t="s">
        <v>277</v>
      </c>
      <c r="S976" s="5">
        <f t="shared" si="121"/>
        <v>0</v>
      </c>
      <c r="T976" s="60"/>
      <c r="U976" s="61"/>
      <c r="V976" s="53"/>
      <c r="W976" s="174"/>
      <c r="X976" s="174"/>
    </row>
    <row r="977" spans="16:24" ht="16.95" customHeight="1" x14ac:dyDescent="0.35">
      <c r="P977" s="46">
        <v>11</v>
      </c>
      <c r="Q977" s="65" t="s">
        <v>20</v>
      </c>
      <c r="R977" s="98">
        <f>'Confirm PMs'!C297</f>
        <v>0</v>
      </c>
      <c r="S977" s="5">
        <f t="shared" si="121"/>
        <v>0</v>
      </c>
      <c r="T977" s="91">
        <f>MEDIAN(S977:S979)</f>
        <v>0</v>
      </c>
      <c r="U977" s="92" t="e">
        <f>T977/$T$968</f>
        <v>#DIV/0!</v>
      </c>
      <c r="V977" s="92" t="e">
        <f>IF(U977&gt;1.5,"LT","RECENT")</f>
        <v>#DIV/0!</v>
      </c>
      <c r="W977" s="174"/>
      <c r="X977" s="174"/>
    </row>
    <row r="978" spans="16:24" ht="16.95" customHeight="1" x14ac:dyDescent="0.35">
      <c r="P978" s="46">
        <v>11</v>
      </c>
      <c r="Q978" s="65" t="s">
        <v>21</v>
      </c>
      <c r="R978" s="97"/>
      <c r="S978" s="5">
        <f t="shared" si="121"/>
        <v>0</v>
      </c>
      <c r="T978" s="81"/>
      <c r="U978" s="92"/>
      <c r="V978" s="92"/>
      <c r="W978" s="174"/>
      <c r="X978" s="174"/>
    </row>
    <row r="979" spans="16:24" ht="16.95" customHeight="1" x14ac:dyDescent="0.35">
      <c r="P979" s="46">
        <v>11</v>
      </c>
      <c r="Q979" s="65" t="s">
        <v>22</v>
      </c>
      <c r="R979" s="97"/>
      <c r="S979" s="5">
        <f t="shared" si="121"/>
        <v>0</v>
      </c>
      <c r="T979" s="81"/>
      <c r="U979" s="92"/>
      <c r="V979" s="92"/>
      <c r="W979" s="174"/>
      <c r="X979" s="174"/>
    </row>
    <row r="980" spans="16:24" ht="16.95" customHeight="1" x14ac:dyDescent="0.35">
      <c r="P980" s="46">
        <v>11</v>
      </c>
      <c r="Q980" s="65" t="s">
        <v>23</v>
      </c>
      <c r="R980" s="96">
        <f>'Confirm PMs'!C298</f>
        <v>0</v>
      </c>
      <c r="S980" s="5">
        <f t="shared" si="121"/>
        <v>0</v>
      </c>
      <c r="T980" s="94">
        <f>MEDIAN(S980:S982)</f>
        <v>0</v>
      </c>
      <c r="U980" s="95" t="e">
        <f>T980/$T$968</f>
        <v>#DIV/0!</v>
      </c>
      <c r="V980" s="95" t="e">
        <f>IF(U980&gt;1.5,"LT","RECENT")</f>
        <v>#DIV/0!</v>
      </c>
      <c r="W980" s="174"/>
      <c r="X980" s="174"/>
    </row>
    <row r="981" spans="16:24" ht="16.95" customHeight="1" x14ac:dyDescent="0.35">
      <c r="P981" s="46">
        <v>11</v>
      </c>
      <c r="Q981" s="65" t="s">
        <v>24</v>
      </c>
      <c r="R981" s="96"/>
      <c r="S981" s="5">
        <f t="shared" si="121"/>
        <v>0</v>
      </c>
      <c r="T981" s="93"/>
      <c r="U981" s="95"/>
      <c r="V981" s="95"/>
      <c r="W981" s="174"/>
      <c r="X981" s="174"/>
    </row>
    <row r="982" spans="16:24" ht="16.95" customHeight="1" x14ac:dyDescent="0.35">
      <c r="P982" s="46">
        <v>11</v>
      </c>
      <c r="Q982" s="65" t="s">
        <v>25</v>
      </c>
      <c r="R982" s="96"/>
      <c r="S982" s="5">
        <f t="shared" ref="S982:S989" si="122">IF(ISTEXT(D120),$F$5,IF(D120&gt;$F$5,$F$5,D120))</f>
        <v>0</v>
      </c>
      <c r="T982" s="93"/>
      <c r="U982" s="95"/>
      <c r="V982" s="95"/>
      <c r="W982" s="174"/>
      <c r="X982" s="174"/>
    </row>
    <row r="983" spans="16:24" ht="16.95" customHeight="1" x14ac:dyDescent="0.35">
      <c r="P983" s="46">
        <v>11</v>
      </c>
      <c r="Q983" s="65" t="s">
        <v>26</v>
      </c>
      <c r="R983" s="98">
        <f>'Confirm PMs'!C299</f>
        <v>0</v>
      </c>
      <c r="S983" s="5">
        <f t="shared" si="122"/>
        <v>0</v>
      </c>
      <c r="T983" s="91">
        <f>MEDIAN(S983:S985)</f>
        <v>0</v>
      </c>
      <c r="U983" s="92" t="e">
        <f>T983/$T$968</f>
        <v>#DIV/0!</v>
      </c>
      <c r="V983" s="92" t="e">
        <f>IF(U983&gt;1.5,"LT","RECENT")</f>
        <v>#DIV/0!</v>
      </c>
      <c r="W983" s="174"/>
      <c r="X983" s="174"/>
    </row>
    <row r="984" spans="16:24" ht="16.95" customHeight="1" x14ac:dyDescent="0.35">
      <c r="P984" s="46">
        <v>11</v>
      </c>
      <c r="Q984" s="65" t="s">
        <v>27</v>
      </c>
      <c r="R984" s="97"/>
      <c r="S984" s="5">
        <f t="shared" si="122"/>
        <v>0</v>
      </c>
      <c r="T984" s="81"/>
      <c r="U984" s="92"/>
      <c r="V984" s="92"/>
      <c r="W984" s="174"/>
      <c r="X984" s="174"/>
    </row>
    <row r="985" spans="16:24" ht="16.95" customHeight="1" x14ac:dyDescent="0.35">
      <c r="P985" s="46">
        <v>11</v>
      </c>
      <c r="Q985" s="65" t="s">
        <v>28</v>
      </c>
      <c r="R985" s="97"/>
      <c r="S985" s="5">
        <f t="shared" si="122"/>
        <v>0</v>
      </c>
      <c r="T985" s="81"/>
      <c r="U985" s="92"/>
      <c r="V985" s="92"/>
      <c r="W985" s="174"/>
      <c r="X985" s="174"/>
    </row>
    <row r="986" spans="16:24" ht="16.95" customHeight="1" x14ac:dyDescent="0.35">
      <c r="P986" s="46">
        <v>11</v>
      </c>
      <c r="Q986" s="65" t="s">
        <v>29</v>
      </c>
      <c r="R986" s="96">
        <f>'Confirm PMs'!C300</f>
        <v>0</v>
      </c>
      <c r="S986" s="5">
        <f t="shared" si="122"/>
        <v>0</v>
      </c>
      <c r="T986" s="94">
        <f>MEDIAN(S986:S988)</f>
        <v>0</v>
      </c>
      <c r="U986" s="95" t="e">
        <f>T986/$T$968</f>
        <v>#DIV/0!</v>
      </c>
      <c r="V986" s="95" t="e">
        <f>IF(U986&gt;1.5,"LT","RECENT")</f>
        <v>#DIV/0!</v>
      </c>
      <c r="W986" s="174"/>
      <c r="X986" s="174"/>
    </row>
    <row r="987" spans="16:24" ht="16.95" customHeight="1" x14ac:dyDescent="0.35">
      <c r="P987" s="46">
        <v>11</v>
      </c>
      <c r="Q987" s="65" t="s">
        <v>30</v>
      </c>
      <c r="R987" s="96"/>
      <c r="S987" s="5">
        <f t="shared" si="122"/>
        <v>0</v>
      </c>
      <c r="T987" s="93"/>
      <c r="U987" s="95"/>
      <c r="V987" s="95"/>
      <c r="W987" s="174"/>
      <c r="X987" s="174"/>
    </row>
    <row r="988" spans="16:24" ht="16.95" customHeight="1" x14ac:dyDescent="0.35">
      <c r="P988" s="46">
        <v>11</v>
      </c>
      <c r="Q988" s="65" t="s">
        <v>31</v>
      </c>
      <c r="R988" s="96"/>
      <c r="S988" s="5">
        <f t="shared" si="122"/>
        <v>0</v>
      </c>
      <c r="T988" s="93"/>
      <c r="U988" s="95"/>
      <c r="V988" s="95"/>
      <c r="W988" s="174"/>
      <c r="X988" s="174"/>
    </row>
    <row r="989" spans="16:24" ht="16.95" customHeight="1" x14ac:dyDescent="0.35">
      <c r="P989" s="46">
        <v>11</v>
      </c>
      <c r="Q989" s="65" t="s">
        <v>32</v>
      </c>
      <c r="R989" s="98">
        <f>'Confirm PMs'!C301</f>
        <v>0</v>
      </c>
      <c r="S989" s="5">
        <f t="shared" si="122"/>
        <v>0</v>
      </c>
      <c r="T989" s="91">
        <f>MEDIAN(S989:S991)</f>
        <v>0</v>
      </c>
      <c r="U989" s="92" t="e">
        <f>T989/$T$968</f>
        <v>#DIV/0!</v>
      </c>
      <c r="V989" s="92" t="e">
        <f>IF(U989&gt;1.5,"LT","RECENT")</f>
        <v>#DIV/0!</v>
      </c>
      <c r="W989" s="174"/>
      <c r="X989" s="174"/>
    </row>
    <row r="990" spans="16:24" ht="16.95" customHeight="1" x14ac:dyDescent="0.35">
      <c r="P990" s="46">
        <v>11</v>
      </c>
      <c r="Q990" s="65" t="s">
        <v>33</v>
      </c>
      <c r="R990" s="97"/>
      <c r="S990" s="5">
        <f t="shared" ref="S990:S997" si="123">IF(ISTEXT(E120),$F$5,IF(E120&gt;$F$5,$F$5,E120))</f>
        <v>0</v>
      </c>
      <c r="T990" s="81"/>
      <c r="U990" s="92"/>
      <c r="V990" s="92"/>
      <c r="W990" s="174"/>
      <c r="X990" s="174"/>
    </row>
    <row r="991" spans="16:24" ht="16.95" customHeight="1" x14ac:dyDescent="0.35">
      <c r="P991" s="46">
        <v>11</v>
      </c>
      <c r="Q991" s="65" t="s">
        <v>34</v>
      </c>
      <c r="R991" s="97"/>
      <c r="S991" s="5">
        <f t="shared" si="123"/>
        <v>0</v>
      </c>
      <c r="T991" s="81"/>
      <c r="U991" s="92"/>
      <c r="V991" s="92"/>
      <c r="W991" s="174"/>
      <c r="X991" s="174"/>
    </row>
    <row r="992" spans="16:24" ht="16.95" customHeight="1" x14ac:dyDescent="0.35">
      <c r="P992" s="46">
        <v>11</v>
      </c>
      <c r="Q992" s="65" t="s">
        <v>35</v>
      </c>
      <c r="R992" s="96">
        <f>'Confirm PMs'!C302</f>
        <v>0</v>
      </c>
      <c r="S992" s="5">
        <f t="shared" si="123"/>
        <v>0</v>
      </c>
      <c r="T992" s="94">
        <f>MEDIAN(S992:S994)</f>
        <v>0</v>
      </c>
      <c r="U992" s="95" t="e">
        <f>T992/$T$968</f>
        <v>#DIV/0!</v>
      </c>
      <c r="V992" s="95" t="e">
        <f>IF(U992&gt;1.5,"LT","RECENT")</f>
        <v>#DIV/0!</v>
      </c>
      <c r="W992" s="174"/>
      <c r="X992" s="174"/>
    </row>
    <row r="993" spans="16:24" ht="16.95" customHeight="1" x14ac:dyDescent="0.35">
      <c r="P993" s="46">
        <v>11</v>
      </c>
      <c r="Q993" s="65" t="s">
        <v>36</v>
      </c>
      <c r="R993" s="96"/>
      <c r="S993" s="5">
        <f t="shared" si="123"/>
        <v>0</v>
      </c>
      <c r="T993" s="93"/>
      <c r="U993" s="95"/>
      <c r="V993" s="95"/>
      <c r="W993" s="174"/>
      <c r="X993" s="174"/>
    </row>
    <row r="994" spans="16:24" ht="16.95" customHeight="1" x14ac:dyDescent="0.35">
      <c r="P994" s="46">
        <v>11</v>
      </c>
      <c r="Q994" s="65" t="s">
        <v>37</v>
      </c>
      <c r="R994" s="96"/>
      <c r="S994" s="5">
        <f t="shared" si="123"/>
        <v>0</v>
      </c>
      <c r="T994" s="93"/>
      <c r="U994" s="95"/>
      <c r="V994" s="95"/>
      <c r="W994" s="174"/>
      <c r="X994" s="174"/>
    </row>
    <row r="995" spans="16:24" ht="16.95" customHeight="1" x14ac:dyDescent="0.35">
      <c r="P995" s="46">
        <v>11</v>
      </c>
      <c r="Q995" s="65" t="s">
        <v>38</v>
      </c>
      <c r="R995" s="98">
        <f>'Confirm PMs'!C303</f>
        <v>0</v>
      </c>
      <c r="S995" s="5">
        <f t="shared" si="123"/>
        <v>0</v>
      </c>
      <c r="T995" s="91">
        <f>MEDIAN(S995:S997)</f>
        <v>0</v>
      </c>
      <c r="U995" s="92" t="e">
        <f>T995/$T$968</f>
        <v>#DIV/0!</v>
      </c>
      <c r="V995" s="92" t="e">
        <f>IF(U995&gt;1.5,"LT","RECENT")</f>
        <v>#DIV/0!</v>
      </c>
      <c r="W995" s="174"/>
      <c r="X995" s="174"/>
    </row>
    <row r="996" spans="16:24" ht="16.95" customHeight="1" x14ac:dyDescent="0.35">
      <c r="P996" s="46">
        <v>11</v>
      </c>
      <c r="Q996" s="65" t="s">
        <v>39</v>
      </c>
      <c r="R996" s="97"/>
      <c r="S996" s="5">
        <f t="shared" si="123"/>
        <v>0</v>
      </c>
      <c r="T996" s="81"/>
      <c r="U996" s="92"/>
      <c r="V996" s="92"/>
      <c r="W996" s="174"/>
      <c r="X996" s="174"/>
    </row>
    <row r="997" spans="16:24" ht="16.95" customHeight="1" x14ac:dyDescent="0.35">
      <c r="P997" s="46">
        <v>11</v>
      </c>
      <c r="Q997" s="65" t="s">
        <v>40</v>
      </c>
      <c r="R997" s="97"/>
      <c r="S997" s="5">
        <f t="shared" si="123"/>
        <v>0</v>
      </c>
      <c r="T997" s="81"/>
      <c r="U997" s="92"/>
      <c r="V997" s="92"/>
      <c r="W997" s="174"/>
      <c r="X997" s="174"/>
    </row>
    <row r="998" spans="16:24" ht="16.95" customHeight="1" x14ac:dyDescent="0.35">
      <c r="P998" s="46">
        <v>11</v>
      </c>
      <c r="Q998" s="65" t="s">
        <v>41</v>
      </c>
      <c r="R998" s="96">
        <f>'Confirm PMs'!C304</f>
        <v>0</v>
      </c>
      <c r="S998" s="5">
        <f t="shared" ref="S998:S1005" si="124">IF(ISTEXT(F120),$F$5,IF(F120&gt;$F$5,$F$5,F120))</f>
        <v>0</v>
      </c>
      <c r="T998" s="94">
        <f>MEDIAN(S998:S1000)</f>
        <v>0</v>
      </c>
      <c r="U998" s="95" t="e">
        <f>T998/$T$968</f>
        <v>#DIV/0!</v>
      </c>
      <c r="V998" s="95" t="e">
        <f>IF(U998&gt;1.5,"LT","RECENT")</f>
        <v>#DIV/0!</v>
      </c>
      <c r="W998" s="174"/>
      <c r="X998" s="174"/>
    </row>
    <row r="999" spans="16:24" ht="16.95" customHeight="1" x14ac:dyDescent="0.35">
      <c r="P999" s="46">
        <v>11</v>
      </c>
      <c r="Q999" s="65" t="s">
        <v>42</v>
      </c>
      <c r="R999" s="96"/>
      <c r="S999" s="5">
        <f t="shared" si="124"/>
        <v>0</v>
      </c>
      <c r="T999" s="93"/>
      <c r="U999" s="95"/>
      <c r="V999" s="95"/>
      <c r="W999" s="174"/>
      <c r="X999" s="174"/>
    </row>
    <row r="1000" spans="16:24" ht="16.95" customHeight="1" x14ac:dyDescent="0.35">
      <c r="P1000" s="46">
        <v>11</v>
      </c>
      <c r="Q1000" s="65" t="s">
        <v>43</v>
      </c>
      <c r="R1000" s="96"/>
      <c r="S1000" s="5">
        <f t="shared" si="124"/>
        <v>0</v>
      </c>
      <c r="T1000" s="93"/>
      <c r="U1000" s="95"/>
      <c r="V1000" s="95"/>
      <c r="W1000" s="174"/>
      <c r="X1000" s="174"/>
    </row>
    <row r="1001" spans="16:24" ht="16.95" customHeight="1" x14ac:dyDescent="0.35">
      <c r="P1001" s="46">
        <v>11</v>
      </c>
      <c r="Q1001" s="65" t="s">
        <v>44</v>
      </c>
      <c r="R1001" s="98">
        <f>'Confirm PMs'!C305</f>
        <v>0</v>
      </c>
      <c r="S1001" s="5">
        <f t="shared" si="124"/>
        <v>0</v>
      </c>
      <c r="T1001" s="91">
        <f>MEDIAN(S1001:S1003)</f>
        <v>0</v>
      </c>
      <c r="U1001" s="92" t="e">
        <f>T1001/$T$968</f>
        <v>#DIV/0!</v>
      </c>
      <c r="V1001" s="92" t="e">
        <f>IF(U1001&gt;1.5,"LT","RECENT")</f>
        <v>#DIV/0!</v>
      </c>
      <c r="W1001" s="174"/>
      <c r="X1001" s="174"/>
    </row>
    <row r="1002" spans="16:24" ht="16.95" customHeight="1" x14ac:dyDescent="0.35">
      <c r="P1002" s="46">
        <v>11</v>
      </c>
      <c r="Q1002" s="65" t="s">
        <v>45</v>
      </c>
      <c r="R1002" s="97"/>
      <c r="S1002" s="5">
        <f t="shared" si="124"/>
        <v>0</v>
      </c>
      <c r="T1002" s="81"/>
      <c r="U1002" s="92"/>
      <c r="V1002" s="92"/>
      <c r="W1002" s="174"/>
      <c r="X1002" s="174"/>
    </row>
    <row r="1003" spans="16:24" ht="16.95" customHeight="1" x14ac:dyDescent="0.35">
      <c r="P1003" s="46">
        <v>11</v>
      </c>
      <c r="Q1003" s="65" t="s">
        <v>46</v>
      </c>
      <c r="R1003" s="97"/>
      <c r="S1003" s="5">
        <f t="shared" si="124"/>
        <v>0</v>
      </c>
      <c r="T1003" s="81"/>
      <c r="U1003" s="92"/>
      <c r="V1003" s="92"/>
      <c r="W1003" s="174"/>
      <c r="X1003" s="174"/>
    </row>
    <row r="1004" spans="16:24" ht="16.95" customHeight="1" x14ac:dyDescent="0.35">
      <c r="P1004" s="46">
        <v>11</v>
      </c>
      <c r="Q1004" s="65" t="s">
        <v>47</v>
      </c>
      <c r="R1004" s="96">
        <f>'Confirm PMs'!C306</f>
        <v>0</v>
      </c>
      <c r="S1004" s="5">
        <f t="shared" si="124"/>
        <v>0</v>
      </c>
      <c r="T1004" s="94">
        <f>MEDIAN(S1004:S1006)</f>
        <v>0</v>
      </c>
      <c r="U1004" s="95" t="e">
        <f>T1004/$T$968</f>
        <v>#DIV/0!</v>
      </c>
      <c r="V1004" s="95" t="e">
        <f>IF(U1004&gt;1.5,"LT","RECENT")</f>
        <v>#DIV/0!</v>
      </c>
      <c r="W1004" s="174"/>
      <c r="X1004" s="174"/>
    </row>
    <row r="1005" spans="16:24" ht="16.95" customHeight="1" x14ac:dyDescent="0.35">
      <c r="P1005" s="46">
        <v>11</v>
      </c>
      <c r="Q1005" s="65" t="s">
        <v>48</v>
      </c>
      <c r="R1005" s="96"/>
      <c r="S1005" s="5">
        <f t="shared" si="124"/>
        <v>0</v>
      </c>
      <c r="T1005" s="93"/>
      <c r="U1005" s="95"/>
      <c r="V1005" s="95"/>
      <c r="W1005" s="174"/>
      <c r="X1005" s="174"/>
    </row>
    <row r="1006" spans="16:24" ht="16.95" customHeight="1" x14ac:dyDescent="0.35">
      <c r="P1006" s="46">
        <v>11</v>
      </c>
      <c r="Q1006" s="65" t="s">
        <v>49</v>
      </c>
      <c r="R1006" s="96"/>
      <c r="S1006" s="5">
        <f t="shared" ref="S1006:S1013" si="125">IF(ISTEXT(G120),$F$5,IF(G120&gt;$F$5,$F$5,G120))</f>
        <v>0</v>
      </c>
      <c r="T1006" s="93"/>
      <c r="U1006" s="95"/>
      <c r="V1006" s="95"/>
      <c r="W1006" s="174"/>
      <c r="X1006" s="174"/>
    </row>
    <row r="1007" spans="16:24" ht="16.95" customHeight="1" x14ac:dyDescent="0.35">
      <c r="P1007" s="46">
        <v>11</v>
      </c>
      <c r="Q1007" s="65" t="s">
        <v>50</v>
      </c>
      <c r="R1007" s="98">
        <f>'Confirm PMs'!C307</f>
        <v>0</v>
      </c>
      <c r="S1007" s="5">
        <f t="shared" si="125"/>
        <v>0</v>
      </c>
      <c r="T1007" s="91">
        <f>MEDIAN(S1007:S1009)</f>
        <v>0</v>
      </c>
      <c r="U1007" s="92" t="e">
        <f>T1007/$T$968</f>
        <v>#DIV/0!</v>
      </c>
      <c r="V1007" s="92" t="e">
        <f>IF(U1007&gt;1.5,"LT","RECENT")</f>
        <v>#DIV/0!</v>
      </c>
      <c r="W1007" s="174"/>
      <c r="X1007" s="174"/>
    </row>
    <row r="1008" spans="16:24" ht="16.95" customHeight="1" x14ac:dyDescent="0.35">
      <c r="P1008" s="46">
        <v>11</v>
      </c>
      <c r="Q1008" s="65" t="s">
        <v>51</v>
      </c>
      <c r="R1008" s="97"/>
      <c r="S1008" s="5">
        <f t="shared" si="125"/>
        <v>0</v>
      </c>
      <c r="T1008" s="81"/>
      <c r="U1008" s="92"/>
      <c r="V1008" s="92"/>
      <c r="W1008" s="174"/>
      <c r="X1008" s="174"/>
    </row>
    <row r="1009" spans="16:24" ht="16.95" customHeight="1" x14ac:dyDescent="0.35">
      <c r="P1009" s="46">
        <v>11</v>
      </c>
      <c r="Q1009" s="65" t="s">
        <v>52</v>
      </c>
      <c r="R1009" s="97"/>
      <c r="S1009" s="5">
        <f t="shared" si="125"/>
        <v>0</v>
      </c>
      <c r="T1009" s="81"/>
      <c r="U1009" s="92"/>
      <c r="V1009" s="92"/>
      <c r="W1009" s="174"/>
      <c r="X1009" s="174"/>
    </row>
    <row r="1010" spans="16:24" ht="16.95" customHeight="1" x14ac:dyDescent="0.35">
      <c r="P1010" s="46">
        <v>11</v>
      </c>
      <c r="Q1010" s="65" t="s">
        <v>53</v>
      </c>
      <c r="R1010" s="96">
        <f>'Confirm PMs'!C308</f>
        <v>0</v>
      </c>
      <c r="S1010" s="5">
        <f t="shared" si="125"/>
        <v>0</v>
      </c>
      <c r="T1010" s="94">
        <f>MEDIAN(S1010:S1012)</f>
        <v>0</v>
      </c>
      <c r="U1010" s="95" t="e">
        <f>T1010/$T$968</f>
        <v>#DIV/0!</v>
      </c>
      <c r="V1010" s="95" t="e">
        <f>IF(U1010&gt;1.5,"LT","RECENT")</f>
        <v>#DIV/0!</v>
      </c>
      <c r="W1010" s="174"/>
      <c r="X1010" s="174"/>
    </row>
    <row r="1011" spans="16:24" ht="16.95" customHeight="1" x14ac:dyDescent="0.35">
      <c r="P1011" s="46">
        <v>11</v>
      </c>
      <c r="Q1011" s="65" t="s">
        <v>54</v>
      </c>
      <c r="R1011" s="96"/>
      <c r="S1011" s="5">
        <f t="shared" si="125"/>
        <v>0</v>
      </c>
      <c r="T1011" s="93"/>
      <c r="U1011" s="95"/>
      <c r="V1011" s="95"/>
      <c r="W1011" s="174"/>
      <c r="X1011" s="174"/>
    </row>
    <row r="1012" spans="16:24" ht="16.95" customHeight="1" x14ac:dyDescent="0.35">
      <c r="P1012" s="46">
        <v>11</v>
      </c>
      <c r="Q1012" s="65" t="s">
        <v>55</v>
      </c>
      <c r="R1012" s="96"/>
      <c r="S1012" s="5">
        <f t="shared" si="125"/>
        <v>0</v>
      </c>
      <c r="T1012" s="93"/>
      <c r="U1012" s="95"/>
      <c r="V1012" s="95"/>
      <c r="W1012" s="174"/>
      <c r="X1012" s="174"/>
    </row>
    <row r="1013" spans="16:24" ht="16.95" customHeight="1" x14ac:dyDescent="0.35">
      <c r="P1013" s="46">
        <v>11</v>
      </c>
      <c r="Q1013" s="65" t="s">
        <v>56</v>
      </c>
      <c r="R1013" s="98">
        <f>'Confirm PMs'!C309</f>
        <v>0</v>
      </c>
      <c r="S1013" s="5">
        <f t="shared" si="125"/>
        <v>0</v>
      </c>
      <c r="T1013" s="91">
        <f>MEDIAN(S1013:S1015)</f>
        <v>0</v>
      </c>
      <c r="U1013" s="92" t="e">
        <f>T1013/$T$968</f>
        <v>#DIV/0!</v>
      </c>
      <c r="V1013" s="92" t="e">
        <f>IF(U1013&gt;1.5,"LT","RECENT")</f>
        <v>#DIV/0!</v>
      </c>
      <c r="W1013" s="174"/>
      <c r="X1013" s="174"/>
    </row>
    <row r="1014" spans="16:24" ht="16.95" customHeight="1" x14ac:dyDescent="0.35">
      <c r="P1014" s="46">
        <v>11</v>
      </c>
      <c r="Q1014" s="65" t="s">
        <v>57</v>
      </c>
      <c r="R1014" s="97"/>
      <c r="S1014" s="5">
        <f t="shared" ref="S1014:S1021" si="126">IF(ISTEXT(H120),$F$5,IF(H120&gt;$F$5,$F$5,H120))</f>
        <v>0</v>
      </c>
      <c r="T1014" s="81"/>
      <c r="U1014" s="92"/>
      <c r="V1014" s="92"/>
      <c r="W1014" s="174"/>
      <c r="X1014" s="174"/>
    </row>
    <row r="1015" spans="16:24" ht="16.95" customHeight="1" x14ac:dyDescent="0.35">
      <c r="P1015" s="46">
        <v>11</v>
      </c>
      <c r="Q1015" s="65" t="s">
        <v>58</v>
      </c>
      <c r="R1015" s="97"/>
      <c r="S1015" s="5">
        <f t="shared" si="126"/>
        <v>0</v>
      </c>
      <c r="T1015" s="81"/>
      <c r="U1015" s="92"/>
      <c r="V1015" s="92"/>
      <c r="W1015" s="174"/>
      <c r="X1015" s="174"/>
    </row>
    <row r="1016" spans="16:24" ht="16.95" customHeight="1" x14ac:dyDescent="0.35">
      <c r="P1016" s="46">
        <v>11</v>
      </c>
      <c r="Q1016" s="65" t="s">
        <v>59</v>
      </c>
      <c r="R1016" s="96">
        <f>'Confirm PMs'!C310</f>
        <v>0</v>
      </c>
      <c r="S1016" s="5">
        <f t="shared" si="126"/>
        <v>0</v>
      </c>
      <c r="T1016" s="94">
        <f>MEDIAN(S1016:S1018)</f>
        <v>0</v>
      </c>
      <c r="U1016" s="95" t="e">
        <f>T1016/$T$968</f>
        <v>#DIV/0!</v>
      </c>
      <c r="V1016" s="95" t="e">
        <f>IF(U1016&gt;1.5,"LT","RECENT")</f>
        <v>#DIV/0!</v>
      </c>
      <c r="W1016" s="174"/>
      <c r="X1016" s="174"/>
    </row>
    <row r="1017" spans="16:24" ht="16.95" customHeight="1" x14ac:dyDescent="0.35">
      <c r="P1017" s="46">
        <v>11</v>
      </c>
      <c r="Q1017" s="65" t="s">
        <v>60</v>
      </c>
      <c r="R1017" s="96"/>
      <c r="S1017" s="5">
        <f t="shared" si="126"/>
        <v>0</v>
      </c>
      <c r="T1017" s="93"/>
      <c r="U1017" s="95"/>
      <c r="V1017" s="95"/>
      <c r="W1017" s="174"/>
      <c r="X1017" s="174"/>
    </row>
    <row r="1018" spans="16:24" ht="16.95" customHeight="1" x14ac:dyDescent="0.35">
      <c r="P1018" s="46">
        <v>11</v>
      </c>
      <c r="Q1018" s="65" t="s">
        <v>61</v>
      </c>
      <c r="R1018" s="96"/>
      <c r="S1018" s="5">
        <f t="shared" si="126"/>
        <v>0</v>
      </c>
      <c r="T1018" s="93"/>
      <c r="U1018" s="95"/>
      <c r="V1018" s="95"/>
      <c r="W1018" s="174"/>
      <c r="X1018" s="174"/>
    </row>
    <row r="1019" spans="16:24" ht="16.95" customHeight="1" x14ac:dyDescent="0.35">
      <c r="P1019" s="46">
        <v>11</v>
      </c>
      <c r="Q1019" s="65" t="s">
        <v>62</v>
      </c>
      <c r="R1019" s="98">
        <f>'Confirm PMs'!C311</f>
        <v>0</v>
      </c>
      <c r="S1019" s="5">
        <f t="shared" si="126"/>
        <v>0</v>
      </c>
      <c r="T1019" s="91">
        <f>MEDIAN(S1019:S1021)</f>
        <v>0</v>
      </c>
      <c r="U1019" s="92" t="e">
        <f>T1019/$T$968</f>
        <v>#DIV/0!</v>
      </c>
      <c r="V1019" s="92" t="e">
        <f>IF(U1019&gt;1.5,"LT","RECENT")</f>
        <v>#DIV/0!</v>
      </c>
      <c r="W1019" s="174"/>
      <c r="X1019" s="174"/>
    </row>
    <row r="1020" spans="16:24" ht="16.95" customHeight="1" x14ac:dyDescent="0.35">
      <c r="P1020" s="46">
        <v>11</v>
      </c>
      <c r="Q1020" s="65" t="s">
        <v>63</v>
      </c>
      <c r="R1020" s="97"/>
      <c r="S1020" s="5">
        <f t="shared" si="126"/>
        <v>0</v>
      </c>
      <c r="T1020" s="81"/>
      <c r="U1020" s="92"/>
      <c r="V1020" s="92"/>
      <c r="W1020" s="174"/>
      <c r="X1020" s="174"/>
    </row>
    <row r="1021" spans="16:24" ht="16.95" customHeight="1" x14ac:dyDescent="0.35">
      <c r="P1021" s="46">
        <v>11</v>
      </c>
      <c r="Q1021" s="65" t="s">
        <v>64</v>
      </c>
      <c r="R1021" s="97"/>
      <c r="S1021" s="5">
        <f t="shared" si="126"/>
        <v>0</v>
      </c>
      <c r="T1021" s="81"/>
      <c r="U1021" s="92"/>
      <c r="V1021" s="92"/>
      <c r="W1021" s="174"/>
      <c r="X1021" s="174"/>
    </row>
    <row r="1022" spans="16:24" ht="16.95" customHeight="1" x14ac:dyDescent="0.35">
      <c r="P1022" s="46">
        <v>11</v>
      </c>
      <c r="Q1022" s="65" t="s">
        <v>65</v>
      </c>
      <c r="R1022" s="96">
        <f>'Confirm PMs'!C312</f>
        <v>0</v>
      </c>
      <c r="S1022" s="5">
        <f t="shared" ref="S1022:S1029" si="127">IF(ISTEXT(I120),$F$5,IF(I120&gt;$F$5,$F$5,I120))</f>
        <v>0</v>
      </c>
      <c r="T1022" s="94">
        <f>MEDIAN(S1022:S1024)</f>
        <v>0</v>
      </c>
      <c r="U1022" s="95" t="e">
        <f>T1022/$T$968</f>
        <v>#DIV/0!</v>
      </c>
      <c r="V1022" s="95" t="e">
        <f>IF(U1022&gt;1.5,"LT","RECENT")</f>
        <v>#DIV/0!</v>
      </c>
      <c r="W1022" s="174"/>
      <c r="X1022" s="174"/>
    </row>
    <row r="1023" spans="16:24" ht="16.95" customHeight="1" x14ac:dyDescent="0.35">
      <c r="P1023" s="46">
        <v>11</v>
      </c>
      <c r="Q1023" s="65" t="s">
        <v>66</v>
      </c>
      <c r="R1023" s="96"/>
      <c r="S1023" s="5">
        <f t="shared" si="127"/>
        <v>0</v>
      </c>
      <c r="T1023" s="93"/>
      <c r="U1023" s="95"/>
      <c r="V1023" s="95"/>
      <c r="W1023" s="174"/>
      <c r="X1023" s="174"/>
    </row>
    <row r="1024" spans="16:24" ht="16.95" customHeight="1" x14ac:dyDescent="0.35">
      <c r="P1024" s="46">
        <v>11</v>
      </c>
      <c r="Q1024" s="65" t="s">
        <v>67</v>
      </c>
      <c r="R1024" s="96"/>
      <c r="S1024" s="5">
        <f t="shared" si="127"/>
        <v>0</v>
      </c>
      <c r="T1024" s="93"/>
      <c r="U1024" s="95"/>
      <c r="V1024" s="95"/>
      <c r="W1024" s="174"/>
      <c r="X1024" s="174"/>
    </row>
    <row r="1025" spans="16:24" ht="16.95" customHeight="1" x14ac:dyDescent="0.35">
      <c r="P1025" s="46">
        <v>11</v>
      </c>
      <c r="Q1025" s="65" t="s">
        <v>68</v>
      </c>
      <c r="R1025" s="98">
        <f>'Confirm PMs'!C313</f>
        <v>0</v>
      </c>
      <c r="S1025" s="5">
        <f t="shared" si="127"/>
        <v>0</v>
      </c>
      <c r="T1025" s="91">
        <f>MEDIAN(S1025:S1027)</f>
        <v>0</v>
      </c>
      <c r="U1025" s="92" t="e">
        <f>T1025/$T$968</f>
        <v>#DIV/0!</v>
      </c>
      <c r="V1025" s="92" t="e">
        <f>IF(U1025&gt;1.5,"LT","RECENT")</f>
        <v>#DIV/0!</v>
      </c>
      <c r="W1025" s="174"/>
      <c r="X1025" s="174"/>
    </row>
    <row r="1026" spans="16:24" ht="16.95" customHeight="1" x14ac:dyDescent="0.35">
      <c r="P1026" s="46">
        <v>11</v>
      </c>
      <c r="Q1026" s="65" t="s">
        <v>69</v>
      </c>
      <c r="R1026" s="97"/>
      <c r="S1026" s="5">
        <f t="shared" si="127"/>
        <v>0</v>
      </c>
      <c r="T1026" s="81"/>
      <c r="U1026" s="92"/>
      <c r="V1026" s="92"/>
      <c r="W1026" s="174"/>
      <c r="X1026" s="174"/>
    </row>
    <row r="1027" spans="16:24" ht="16.95" customHeight="1" x14ac:dyDescent="0.35">
      <c r="P1027" s="46">
        <v>11</v>
      </c>
      <c r="Q1027" s="65" t="s">
        <v>70</v>
      </c>
      <c r="R1027" s="97"/>
      <c r="S1027" s="5">
        <f t="shared" si="127"/>
        <v>0</v>
      </c>
      <c r="T1027" s="81"/>
      <c r="U1027" s="92"/>
      <c r="V1027" s="92"/>
      <c r="W1027" s="174"/>
      <c r="X1027" s="174"/>
    </row>
    <row r="1028" spans="16:24" ht="16.95" customHeight="1" x14ac:dyDescent="0.35">
      <c r="P1028" s="46">
        <v>11</v>
      </c>
      <c r="Q1028" s="65" t="s">
        <v>71</v>
      </c>
      <c r="R1028" s="96">
        <f>'Confirm PMs'!C314</f>
        <v>0</v>
      </c>
      <c r="S1028" s="5">
        <f t="shared" si="127"/>
        <v>0</v>
      </c>
      <c r="T1028" s="94">
        <f>MEDIAN(S1028:S1030)</f>
        <v>0</v>
      </c>
      <c r="U1028" s="95" t="e">
        <f>T1028/$T$968</f>
        <v>#DIV/0!</v>
      </c>
      <c r="V1028" s="95" t="e">
        <f>IF(U1028&gt;1.5,"LT","RECENT")</f>
        <v>#DIV/0!</v>
      </c>
      <c r="W1028" s="174"/>
      <c r="X1028" s="174"/>
    </row>
    <row r="1029" spans="16:24" ht="16.95" customHeight="1" x14ac:dyDescent="0.35">
      <c r="P1029" s="46">
        <v>11</v>
      </c>
      <c r="Q1029" s="65" t="s">
        <v>72</v>
      </c>
      <c r="R1029" s="96"/>
      <c r="S1029" s="5">
        <f t="shared" si="127"/>
        <v>0</v>
      </c>
      <c r="T1029" s="93"/>
      <c r="U1029" s="95"/>
      <c r="V1029" s="95"/>
      <c r="W1029" s="174"/>
      <c r="X1029" s="174"/>
    </row>
    <row r="1030" spans="16:24" ht="16.95" customHeight="1" x14ac:dyDescent="0.35">
      <c r="P1030" s="46">
        <v>11</v>
      </c>
      <c r="Q1030" s="65" t="s">
        <v>73</v>
      </c>
      <c r="R1030" s="96"/>
      <c r="S1030" s="5">
        <f t="shared" ref="S1030:S1037" si="128">IF(ISTEXT(J120),$F$5,IF(J120&gt;$F$5,$F$5,J120))</f>
        <v>0</v>
      </c>
      <c r="T1030" s="93"/>
      <c r="U1030" s="95"/>
      <c r="V1030" s="95"/>
      <c r="W1030" s="174"/>
      <c r="X1030" s="174"/>
    </row>
    <row r="1031" spans="16:24" ht="16.95" customHeight="1" x14ac:dyDescent="0.35">
      <c r="P1031" s="46">
        <v>11</v>
      </c>
      <c r="Q1031" s="65" t="s">
        <v>74</v>
      </c>
      <c r="R1031" s="98">
        <f>'Confirm PMs'!C315</f>
        <v>0</v>
      </c>
      <c r="S1031" s="5">
        <f t="shared" si="128"/>
        <v>0</v>
      </c>
      <c r="T1031" s="91">
        <f>MEDIAN(S1031:S1033)</f>
        <v>0</v>
      </c>
      <c r="U1031" s="92" t="e">
        <f>T1031/$T$968</f>
        <v>#DIV/0!</v>
      </c>
      <c r="V1031" s="92" t="e">
        <f>IF(U1031&gt;1.5,"LT","RECENT")</f>
        <v>#DIV/0!</v>
      </c>
      <c r="W1031" s="174"/>
      <c r="X1031" s="174"/>
    </row>
    <row r="1032" spans="16:24" ht="16.95" customHeight="1" x14ac:dyDescent="0.35">
      <c r="P1032" s="46">
        <v>11</v>
      </c>
      <c r="Q1032" s="65" t="s">
        <v>75</v>
      </c>
      <c r="R1032" s="97"/>
      <c r="S1032" s="5">
        <f t="shared" si="128"/>
        <v>0</v>
      </c>
      <c r="T1032" s="81"/>
      <c r="U1032" s="92"/>
      <c r="V1032" s="92"/>
      <c r="W1032" s="174"/>
      <c r="X1032" s="174"/>
    </row>
    <row r="1033" spans="16:24" ht="16.95" customHeight="1" x14ac:dyDescent="0.35">
      <c r="P1033" s="46">
        <v>11</v>
      </c>
      <c r="Q1033" s="65" t="s">
        <v>76</v>
      </c>
      <c r="R1033" s="97"/>
      <c r="S1033" s="5">
        <f t="shared" si="128"/>
        <v>0</v>
      </c>
      <c r="T1033" s="81"/>
      <c r="U1033" s="92"/>
      <c r="V1033" s="92"/>
      <c r="W1033" s="174"/>
      <c r="X1033" s="174"/>
    </row>
    <row r="1034" spans="16:24" ht="16.95" customHeight="1" x14ac:dyDescent="0.35">
      <c r="P1034" s="46">
        <v>11</v>
      </c>
      <c r="Q1034" s="65" t="s">
        <v>77</v>
      </c>
      <c r="R1034" s="96">
        <f>'Confirm PMs'!C316</f>
        <v>0</v>
      </c>
      <c r="S1034" s="5">
        <f t="shared" si="128"/>
        <v>0</v>
      </c>
      <c r="T1034" s="94">
        <f>MEDIAN(S1034:S1036)</f>
        <v>0</v>
      </c>
      <c r="U1034" s="95" t="e">
        <f>T1034/$T$968</f>
        <v>#DIV/0!</v>
      </c>
      <c r="V1034" s="95" t="e">
        <f>IF(U1034&gt;1.5,"LT","RECENT")</f>
        <v>#DIV/0!</v>
      </c>
      <c r="W1034" s="174"/>
      <c r="X1034" s="174"/>
    </row>
    <row r="1035" spans="16:24" ht="16.95" customHeight="1" x14ac:dyDescent="0.35">
      <c r="P1035" s="46">
        <v>11</v>
      </c>
      <c r="Q1035" s="65" t="s">
        <v>78</v>
      </c>
      <c r="R1035" s="96"/>
      <c r="S1035" s="5">
        <f t="shared" si="128"/>
        <v>0</v>
      </c>
      <c r="T1035" s="93"/>
      <c r="U1035" s="95"/>
      <c r="V1035" s="95"/>
      <c r="W1035" s="174"/>
      <c r="X1035" s="174"/>
    </row>
    <row r="1036" spans="16:24" ht="16.95" customHeight="1" x14ac:dyDescent="0.35">
      <c r="P1036" s="46">
        <v>11</v>
      </c>
      <c r="Q1036" s="65" t="s">
        <v>79</v>
      </c>
      <c r="R1036" s="96"/>
      <c r="S1036" s="5">
        <f t="shared" si="128"/>
        <v>0</v>
      </c>
      <c r="T1036" s="93"/>
      <c r="U1036" s="95"/>
      <c r="V1036" s="95"/>
      <c r="W1036" s="174"/>
      <c r="X1036" s="174"/>
    </row>
    <row r="1037" spans="16:24" ht="16.95" customHeight="1" x14ac:dyDescent="0.35">
      <c r="P1037" s="46">
        <v>11</v>
      </c>
      <c r="Q1037" s="65" t="s">
        <v>80</v>
      </c>
      <c r="R1037" s="98">
        <f>'Confirm PMs'!C317</f>
        <v>0</v>
      </c>
      <c r="S1037" s="5">
        <f t="shared" si="128"/>
        <v>0</v>
      </c>
      <c r="T1037" s="91">
        <f>MEDIAN(S1037:S1039)</f>
        <v>0</v>
      </c>
      <c r="U1037" s="92" t="e">
        <f>T1037/$T$968</f>
        <v>#DIV/0!</v>
      </c>
      <c r="V1037" s="92" t="e">
        <f>IF(U1037&gt;1.5,"LT","RECENT")</f>
        <v>#DIV/0!</v>
      </c>
      <c r="W1037" s="174"/>
      <c r="X1037" s="174"/>
    </row>
    <row r="1038" spans="16:24" ht="16.95" customHeight="1" x14ac:dyDescent="0.35">
      <c r="P1038" s="46">
        <v>11</v>
      </c>
      <c r="Q1038" s="65" t="s">
        <v>81</v>
      </c>
      <c r="R1038" s="97"/>
      <c r="S1038" s="5">
        <f t="shared" ref="S1038:S1045" si="129">IF(ISTEXT(K120),$F$5,IF(K120&gt;$F$5,$F$5,K120))</f>
        <v>0</v>
      </c>
      <c r="T1038" s="81"/>
      <c r="U1038" s="92"/>
      <c r="V1038" s="92"/>
      <c r="W1038" s="174"/>
      <c r="X1038" s="174"/>
    </row>
    <row r="1039" spans="16:24" ht="16.95" customHeight="1" x14ac:dyDescent="0.35">
      <c r="P1039" s="46">
        <v>11</v>
      </c>
      <c r="Q1039" s="65" t="s">
        <v>82</v>
      </c>
      <c r="R1039" s="97"/>
      <c r="S1039" s="5">
        <f t="shared" si="129"/>
        <v>0</v>
      </c>
      <c r="T1039" s="81"/>
      <c r="U1039" s="92"/>
      <c r="V1039" s="92"/>
      <c r="W1039" s="174"/>
      <c r="X1039" s="174"/>
    </row>
    <row r="1040" spans="16:24" ht="16.95" customHeight="1" x14ac:dyDescent="0.35">
      <c r="P1040" s="46">
        <v>11</v>
      </c>
      <c r="Q1040" s="65" t="s">
        <v>83</v>
      </c>
      <c r="R1040" s="96">
        <f>'Confirm PMs'!C318</f>
        <v>0</v>
      </c>
      <c r="S1040" s="5">
        <f t="shared" si="129"/>
        <v>0</v>
      </c>
      <c r="T1040" s="94">
        <f>MEDIAN(S1040:S1042)</f>
        <v>0</v>
      </c>
      <c r="U1040" s="95" t="e">
        <f>T1040/$T$968</f>
        <v>#DIV/0!</v>
      </c>
      <c r="V1040" s="95" t="e">
        <f>IF(U1040&gt;1.5,"LT","RECENT")</f>
        <v>#DIV/0!</v>
      </c>
      <c r="W1040" s="174"/>
      <c r="X1040" s="174"/>
    </row>
    <row r="1041" spans="16:24" ht="16.95" customHeight="1" x14ac:dyDescent="0.35">
      <c r="P1041" s="46">
        <v>11</v>
      </c>
      <c r="Q1041" s="65" t="s">
        <v>84</v>
      </c>
      <c r="R1041" s="96"/>
      <c r="S1041" s="5">
        <f t="shared" si="129"/>
        <v>0</v>
      </c>
      <c r="T1041" s="93"/>
      <c r="U1041" s="95"/>
      <c r="V1041" s="95"/>
      <c r="W1041" s="174"/>
      <c r="X1041" s="174"/>
    </row>
    <row r="1042" spans="16:24" ht="16.95" customHeight="1" x14ac:dyDescent="0.35">
      <c r="P1042" s="46">
        <v>11</v>
      </c>
      <c r="Q1042" s="65" t="s">
        <v>85</v>
      </c>
      <c r="R1042" s="96"/>
      <c r="S1042" s="5">
        <f t="shared" si="129"/>
        <v>0</v>
      </c>
      <c r="T1042" s="93"/>
      <c r="U1042" s="95"/>
      <c r="V1042" s="95"/>
      <c r="W1042" s="174"/>
      <c r="X1042" s="174"/>
    </row>
    <row r="1043" spans="16:24" ht="16.95" customHeight="1" x14ac:dyDescent="0.35">
      <c r="P1043" s="46">
        <v>11</v>
      </c>
      <c r="Q1043" s="65" t="s">
        <v>86</v>
      </c>
      <c r="R1043" s="98">
        <f>'Confirm PMs'!C319</f>
        <v>0</v>
      </c>
      <c r="S1043" s="5">
        <f t="shared" si="129"/>
        <v>0</v>
      </c>
      <c r="T1043" s="91">
        <f>MEDIAN(S1043:S1045)</f>
        <v>0</v>
      </c>
      <c r="U1043" s="92" t="e">
        <f>T1043/$T$968</f>
        <v>#DIV/0!</v>
      </c>
      <c r="V1043" s="92" t="e">
        <f>IF(U1043&gt;1.5,"LT","RECENT")</f>
        <v>#DIV/0!</v>
      </c>
      <c r="W1043" s="174"/>
      <c r="X1043" s="174"/>
    </row>
    <row r="1044" spans="16:24" ht="16.95" customHeight="1" x14ac:dyDescent="0.35">
      <c r="P1044" s="46">
        <v>11</v>
      </c>
      <c r="Q1044" s="65" t="s">
        <v>87</v>
      </c>
      <c r="R1044" s="97"/>
      <c r="S1044" s="5">
        <f t="shared" si="129"/>
        <v>0</v>
      </c>
      <c r="T1044" s="81"/>
      <c r="U1044" s="92"/>
      <c r="V1044" s="92"/>
      <c r="W1044" s="174"/>
      <c r="X1044" s="174"/>
    </row>
    <row r="1045" spans="16:24" ht="16.95" customHeight="1" x14ac:dyDescent="0.35">
      <c r="P1045" s="46">
        <v>11</v>
      </c>
      <c r="Q1045" s="65" t="s">
        <v>88</v>
      </c>
      <c r="R1045" s="97"/>
      <c r="S1045" s="5">
        <f t="shared" si="129"/>
        <v>0</v>
      </c>
      <c r="T1045" s="81"/>
      <c r="U1045" s="92"/>
      <c r="V1045" s="92"/>
      <c r="W1045" s="174"/>
      <c r="X1045" s="174"/>
    </row>
    <row r="1046" spans="16:24" ht="16.95" customHeight="1" x14ac:dyDescent="0.35">
      <c r="P1046" s="46">
        <v>11</v>
      </c>
      <c r="Q1046" s="65" t="s">
        <v>89</v>
      </c>
      <c r="R1046" s="96">
        <f>'Confirm PMs'!C320</f>
        <v>0</v>
      </c>
      <c r="S1046" s="5">
        <f t="shared" ref="S1046:S1053" si="130">IF(ISTEXT(L120),$F$5,IF(L120&gt;$F$5,$F$5,L120))</f>
        <v>0</v>
      </c>
      <c r="T1046" s="94">
        <f>MEDIAN(S1046:S1048)</f>
        <v>0</v>
      </c>
      <c r="U1046" s="95" t="e">
        <f>T1046/$T$968</f>
        <v>#DIV/0!</v>
      </c>
      <c r="V1046" s="95" t="e">
        <f>IF(U1046&gt;1.5,"LT","RECENT")</f>
        <v>#DIV/0!</v>
      </c>
      <c r="W1046" s="174"/>
      <c r="X1046" s="174"/>
    </row>
    <row r="1047" spans="16:24" ht="16.95" customHeight="1" x14ac:dyDescent="0.35">
      <c r="P1047" s="46">
        <v>11</v>
      </c>
      <c r="Q1047" s="65" t="s">
        <v>90</v>
      </c>
      <c r="R1047" s="96"/>
      <c r="S1047" s="5">
        <f t="shared" si="130"/>
        <v>0</v>
      </c>
      <c r="T1047" s="93"/>
      <c r="U1047" s="95"/>
      <c r="V1047" s="95"/>
      <c r="W1047" s="174"/>
      <c r="X1047" s="174"/>
    </row>
    <row r="1048" spans="16:24" ht="16.95" customHeight="1" x14ac:dyDescent="0.35">
      <c r="P1048" s="46">
        <v>11</v>
      </c>
      <c r="Q1048" s="65" t="s">
        <v>91</v>
      </c>
      <c r="R1048" s="96"/>
      <c r="S1048" s="5">
        <f t="shared" si="130"/>
        <v>0</v>
      </c>
      <c r="T1048" s="93"/>
      <c r="U1048" s="95"/>
      <c r="V1048" s="95"/>
      <c r="W1048" s="174"/>
      <c r="X1048" s="174"/>
    </row>
    <row r="1049" spans="16:24" ht="16.95" customHeight="1" x14ac:dyDescent="0.35">
      <c r="P1049" s="46">
        <v>11</v>
      </c>
      <c r="Q1049" s="65" t="s">
        <v>92</v>
      </c>
      <c r="R1049" s="98">
        <f>'Confirm PMs'!C321</f>
        <v>0</v>
      </c>
      <c r="S1049" s="5">
        <f t="shared" si="130"/>
        <v>0</v>
      </c>
      <c r="T1049" s="91">
        <f>MEDIAN(S1049:S1051)</f>
        <v>0</v>
      </c>
      <c r="U1049" s="92" t="e">
        <f>T1049/$T$968</f>
        <v>#DIV/0!</v>
      </c>
      <c r="V1049" s="92" t="e">
        <f>IF(U1049&gt;1.5,"LT","RECENT")</f>
        <v>#DIV/0!</v>
      </c>
      <c r="W1049" s="174"/>
      <c r="X1049" s="174"/>
    </row>
    <row r="1050" spans="16:24" ht="16.95" customHeight="1" x14ac:dyDescent="0.35">
      <c r="P1050" s="46">
        <v>11</v>
      </c>
      <c r="Q1050" s="65" t="s">
        <v>93</v>
      </c>
      <c r="R1050" s="97"/>
      <c r="S1050" s="5">
        <f t="shared" si="130"/>
        <v>0</v>
      </c>
      <c r="T1050" s="81"/>
      <c r="U1050" s="92"/>
      <c r="V1050" s="92"/>
      <c r="W1050" s="174"/>
      <c r="X1050" s="174"/>
    </row>
    <row r="1051" spans="16:24" ht="16.95" customHeight="1" x14ac:dyDescent="0.35">
      <c r="P1051" s="46">
        <v>11</v>
      </c>
      <c r="Q1051" s="65" t="s">
        <v>94</v>
      </c>
      <c r="R1051" s="97"/>
      <c r="S1051" s="5">
        <f t="shared" si="130"/>
        <v>0</v>
      </c>
      <c r="T1051" s="81"/>
      <c r="U1051" s="92"/>
      <c r="V1051" s="92"/>
      <c r="W1051" s="174"/>
      <c r="X1051" s="174"/>
    </row>
    <row r="1052" spans="16:24" ht="16.95" customHeight="1" x14ac:dyDescent="0.35">
      <c r="P1052" s="46">
        <v>11</v>
      </c>
      <c r="Q1052" s="65" t="s">
        <v>95</v>
      </c>
      <c r="R1052" s="96">
        <f>'Confirm PMs'!C322</f>
        <v>0</v>
      </c>
      <c r="S1052" s="5">
        <f t="shared" si="130"/>
        <v>0</v>
      </c>
      <c r="T1052" s="94">
        <f>MEDIAN(S1052:S1054)</f>
        <v>0</v>
      </c>
      <c r="U1052" s="95" t="e">
        <f>T1052/$T$968</f>
        <v>#DIV/0!</v>
      </c>
      <c r="V1052" s="95" t="e">
        <f>IF(U1052&gt;1.5,"LT","RECENT")</f>
        <v>#DIV/0!</v>
      </c>
      <c r="W1052" s="174"/>
      <c r="X1052" s="174"/>
    </row>
    <row r="1053" spans="16:24" ht="16.95" customHeight="1" x14ac:dyDescent="0.35">
      <c r="P1053" s="46">
        <v>11</v>
      </c>
      <c r="Q1053" s="65" t="s">
        <v>96</v>
      </c>
      <c r="R1053" s="96"/>
      <c r="S1053" s="5">
        <f t="shared" si="130"/>
        <v>0</v>
      </c>
      <c r="T1053" s="93"/>
      <c r="U1053" s="95"/>
      <c r="V1053" s="95"/>
      <c r="W1053" s="174"/>
      <c r="X1053" s="174"/>
    </row>
    <row r="1054" spans="16:24" ht="16.95" customHeight="1" x14ac:dyDescent="0.35">
      <c r="P1054" s="46">
        <v>11</v>
      </c>
      <c r="Q1054" s="65" t="s">
        <v>97</v>
      </c>
      <c r="R1054" s="96"/>
      <c r="S1054" s="5">
        <f t="shared" ref="S1054:S1061" si="131">IF(ISTEXT(M120),$F$5,IF(M120&gt;$F$5,$F$5,M120))</f>
        <v>0</v>
      </c>
      <c r="T1054" s="93"/>
      <c r="U1054" s="95"/>
      <c r="V1054" s="95"/>
      <c r="W1054" s="174"/>
      <c r="X1054" s="174"/>
    </row>
    <row r="1055" spans="16:24" ht="16.95" customHeight="1" x14ac:dyDescent="0.35">
      <c r="P1055" s="46">
        <v>11</v>
      </c>
      <c r="Q1055" s="65" t="s">
        <v>98</v>
      </c>
      <c r="R1055" s="98">
        <f>'Confirm PMs'!C323</f>
        <v>0</v>
      </c>
      <c r="S1055" s="5">
        <f t="shared" si="131"/>
        <v>0</v>
      </c>
      <c r="T1055" s="91">
        <f>MEDIAN(S1055:S1057)</f>
        <v>0</v>
      </c>
      <c r="U1055" s="92" t="e">
        <f>T1055/$T$968</f>
        <v>#DIV/0!</v>
      </c>
      <c r="V1055" s="92" t="e">
        <f>IF(U1055&gt;1.5,"LT","RECENT")</f>
        <v>#DIV/0!</v>
      </c>
      <c r="W1055" s="174"/>
      <c r="X1055" s="174"/>
    </row>
    <row r="1056" spans="16:24" ht="16.95" customHeight="1" x14ac:dyDescent="0.35">
      <c r="P1056" s="46">
        <v>11</v>
      </c>
      <c r="Q1056" s="65" t="s">
        <v>99</v>
      </c>
      <c r="R1056" s="97"/>
      <c r="S1056" s="5">
        <f t="shared" si="131"/>
        <v>0</v>
      </c>
      <c r="T1056" s="81"/>
      <c r="U1056" s="92"/>
      <c r="V1056" s="92"/>
      <c r="W1056" s="174"/>
      <c r="X1056" s="174"/>
    </row>
    <row r="1057" spans="16:24" ht="16.95" customHeight="1" x14ac:dyDescent="0.35">
      <c r="P1057" s="46">
        <v>11</v>
      </c>
      <c r="Q1057" s="65" t="s">
        <v>100</v>
      </c>
      <c r="R1057" s="97"/>
      <c r="S1057" s="5">
        <f t="shared" si="131"/>
        <v>0</v>
      </c>
      <c r="T1057" s="81"/>
      <c r="U1057" s="92"/>
      <c r="V1057" s="92"/>
      <c r="W1057" s="174"/>
      <c r="X1057" s="174"/>
    </row>
    <row r="1058" spans="16:24" ht="16.95" customHeight="1" x14ac:dyDescent="0.35">
      <c r="P1058" s="46">
        <v>11</v>
      </c>
      <c r="Q1058" s="65" t="s">
        <v>101</v>
      </c>
      <c r="R1058" s="96">
        <f>'Confirm PMs'!C324</f>
        <v>0</v>
      </c>
      <c r="S1058" s="5">
        <f t="shared" si="131"/>
        <v>0</v>
      </c>
      <c r="T1058" s="94">
        <f>MEDIAN(S1058:S1060)</f>
        <v>0</v>
      </c>
      <c r="U1058" s="95" t="e">
        <f>T1058/$T$968</f>
        <v>#DIV/0!</v>
      </c>
      <c r="V1058" s="95" t="e">
        <f>IF(U1058&gt;1.5,"LT","RECENT")</f>
        <v>#DIV/0!</v>
      </c>
      <c r="W1058" s="174"/>
      <c r="X1058" s="174"/>
    </row>
    <row r="1059" spans="16:24" ht="16.95" customHeight="1" x14ac:dyDescent="0.35">
      <c r="P1059" s="46">
        <v>11</v>
      </c>
      <c r="Q1059" s="65" t="s">
        <v>102</v>
      </c>
      <c r="R1059" s="96"/>
      <c r="S1059" s="5">
        <f t="shared" si="131"/>
        <v>0</v>
      </c>
      <c r="T1059" s="93"/>
      <c r="U1059" s="95"/>
      <c r="V1059" s="95"/>
      <c r="W1059" s="174"/>
      <c r="X1059" s="174"/>
    </row>
    <row r="1060" spans="16:24" ht="16.95" customHeight="1" x14ac:dyDescent="0.35">
      <c r="P1060" s="46">
        <v>11</v>
      </c>
      <c r="Q1060" s="65" t="s">
        <v>103</v>
      </c>
      <c r="R1060" s="96"/>
      <c r="S1060" s="5">
        <f t="shared" si="131"/>
        <v>0</v>
      </c>
      <c r="T1060" s="93"/>
      <c r="U1060" s="95"/>
      <c r="V1060" s="95"/>
      <c r="W1060" s="174"/>
      <c r="X1060" s="174"/>
    </row>
    <row r="1061" spans="16:24" ht="16.95" customHeight="1" x14ac:dyDescent="0.35">
      <c r="P1061" s="46">
        <v>11</v>
      </c>
      <c r="Q1061" s="65" t="s">
        <v>104</v>
      </c>
      <c r="R1061" s="79" t="s">
        <v>148</v>
      </c>
      <c r="S1061" s="5">
        <f t="shared" si="131"/>
        <v>0</v>
      </c>
      <c r="T1061" s="79"/>
      <c r="U1061" s="92"/>
      <c r="V1061" s="92"/>
      <c r="W1061" s="174"/>
      <c r="X1061" s="174"/>
    </row>
    <row r="1062" spans="16:24" ht="16.95" customHeight="1" x14ac:dyDescent="0.4">
      <c r="P1062" s="46">
        <v>12</v>
      </c>
      <c r="Q1062" s="65" t="s">
        <v>9</v>
      </c>
      <c r="R1062" s="54" t="s">
        <v>278</v>
      </c>
      <c r="S1062" s="5">
        <f>IF(ISTEXT(B131),$F$5,IF(B131&gt;$F$5,$F$5,B131))</f>
        <v>0</v>
      </c>
      <c r="T1062" s="56">
        <f>MEDIAN(S1062:S1063)</f>
        <v>0</v>
      </c>
      <c r="U1062" s="56" t="e">
        <f>T1062/$T$1064</f>
        <v>#DIV/0!</v>
      </c>
      <c r="V1062" s="53" t="str">
        <f>IF(T1062&gt;0,IF(T1062&lt;$AA$7, "INVALID OD", IF(T1062&gt;$AA$8,"INVALID OD", "VALID OD")),"")</f>
        <v/>
      </c>
      <c r="W1062" s="174"/>
      <c r="X1062" s="174"/>
    </row>
    <row r="1063" spans="16:24" ht="16.95" customHeight="1" x14ac:dyDescent="0.4">
      <c r="P1063" s="46">
        <v>12</v>
      </c>
      <c r="Q1063" s="65" t="s">
        <v>10</v>
      </c>
      <c r="R1063" s="54" t="s">
        <v>279</v>
      </c>
      <c r="S1063" s="5">
        <f t="shared" ref="S1063:S1069" si="132">IF(ISTEXT(B132),$F$5,IF(B132&gt;$F$5,$F$5,B132))</f>
        <v>0</v>
      </c>
      <c r="T1063" s="57"/>
      <c r="U1063" s="57"/>
      <c r="V1063" s="53" t="str">
        <f>IF(T1062&gt;0,IF(U1062&lt;$AA$9, "INVALID ODn", IF(U1062&gt;$AA$10,"INVALID ODn", "VALID ODn")),"")</f>
        <v/>
      </c>
      <c r="W1063" s="174"/>
      <c r="X1063" s="174"/>
    </row>
    <row r="1064" spans="16:24" ht="16.95" customHeight="1" x14ac:dyDescent="0.4">
      <c r="P1064" s="46">
        <v>12</v>
      </c>
      <c r="Q1064" s="65" t="s">
        <v>11</v>
      </c>
      <c r="R1064" s="74" t="s">
        <v>280</v>
      </c>
      <c r="S1064" s="5">
        <f t="shared" si="132"/>
        <v>0</v>
      </c>
      <c r="T1064" s="59">
        <f>MEDIAN(S1064:S1066)</f>
        <v>0</v>
      </c>
      <c r="U1064" s="59" t="e">
        <f>T1064/$T$1064</f>
        <v>#DIV/0!</v>
      </c>
      <c r="V1064" s="53" t="str">
        <f>IF(T1064&gt;0, IF(T1064&lt;$AB$7, "INVALID OD", IF(T1064&gt;$AB$8,"INVALID OD", "VALID OD")), "")</f>
        <v/>
      </c>
      <c r="W1064" s="174"/>
      <c r="X1064" s="174"/>
    </row>
    <row r="1065" spans="16:24" ht="16.95" customHeight="1" x14ac:dyDescent="0.4">
      <c r="P1065" s="46">
        <v>12</v>
      </c>
      <c r="Q1065" s="65" t="s">
        <v>12</v>
      </c>
      <c r="R1065" s="74" t="s">
        <v>281</v>
      </c>
      <c r="S1065" s="5">
        <f t="shared" si="132"/>
        <v>0</v>
      </c>
      <c r="T1065" s="60"/>
      <c r="U1065" s="61"/>
      <c r="V1065" s="53" t="str">
        <f>IF(T1064&gt;0,IF(U1064&lt;1, "INVALID ODn", IF(U1064&gt;1,"INVALID ODn", "VALID ODn")),"")</f>
        <v/>
      </c>
      <c r="W1065" s="174"/>
      <c r="X1065" s="174"/>
    </row>
    <row r="1066" spans="16:24" ht="16.95" customHeight="1" x14ac:dyDescent="0.4">
      <c r="P1066" s="46">
        <v>12</v>
      </c>
      <c r="Q1066" s="65" t="s">
        <v>13</v>
      </c>
      <c r="R1066" s="74" t="s">
        <v>282</v>
      </c>
      <c r="S1066" s="5">
        <f t="shared" si="132"/>
        <v>0</v>
      </c>
      <c r="T1066" s="60"/>
      <c r="U1066" s="61"/>
      <c r="V1066" s="53"/>
      <c r="W1066" s="174"/>
      <c r="X1066" s="174"/>
    </row>
    <row r="1067" spans="16:24" ht="16.95" customHeight="1" x14ac:dyDescent="0.4">
      <c r="P1067" s="46">
        <v>12</v>
      </c>
      <c r="Q1067" s="65" t="s">
        <v>14</v>
      </c>
      <c r="R1067" s="75" t="s">
        <v>283</v>
      </c>
      <c r="S1067" s="5">
        <f t="shared" si="132"/>
        <v>0</v>
      </c>
      <c r="T1067" s="62">
        <f>MEDIAN(S1067:S1069)</f>
        <v>0</v>
      </c>
      <c r="U1067" s="62" t="e">
        <f>T1067/$T$1064</f>
        <v>#DIV/0!</v>
      </c>
      <c r="V1067" s="53" t="str">
        <f>IF(T1067&gt;0, IF(T1067&lt;$AC$7, "INVALID OD", IF(T1067&gt;$AC$8,"INVALID OD", "VALID OD")), "")</f>
        <v/>
      </c>
      <c r="W1067" s="174"/>
      <c r="X1067" s="174"/>
    </row>
    <row r="1068" spans="16:24" ht="16.95" customHeight="1" x14ac:dyDescent="0.4">
      <c r="P1068" s="46">
        <v>12</v>
      </c>
      <c r="Q1068" s="65" t="s">
        <v>15</v>
      </c>
      <c r="R1068" s="75" t="s">
        <v>284</v>
      </c>
      <c r="S1068" s="5">
        <f t="shared" si="132"/>
        <v>0</v>
      </c>
      <c r="T1068" s="60"/>
      <c r="U1068" s="61"/>
      <c r="V1068" s="53" t="str">
        <f>IF(T1067&gt;0,IF(U1067&lt;$AC$9, "INVALID ODn", IF(U1067&gt;$AC$10,"INVALID ODn", "VALID ODn")),"")</f>
        <v/>
      </c>
      <c r="W1068" s="174"/>
      <c r="X1068" s="174"/>
    </row>
    <row r="1069" spans="16:24" ht="16.95" customHeight="1" x14ac:dyDescent="0.4">
      <c r="P1069" s="46">
        <v>12</v>
      </c>
      <c r="Q1069" s="65" t="s">
        <v>16</v>
      </c>
      <c r="R1069" s="75" t="s">
        <v>285</v>
      </c>
      <c r="S1069" s="5">
        <f t="shared" si="132"/>
        <v>0</v>
      </c>
      <c r="T1069" s="60"/>
      <c r="U1069" s="61"/>
      <c r="V1069" s="147"/>
      <c r="W1069" s="174"/>
      <c r="X1069" s="174"/>
    </row>
    <row r="1070" spans="16:24" ht="16.95" customHeight="1" x14ac:dyDescent="0.4">
      <c r="P1070" s="46">
        <v>12</v>
      </c>
      <c r="Q1070" s="65" t="s">
        <v>17</v>
      </c>
      <c r="R1070" s="76" t="s">
        <v>286</v>
      </c>
      <c r="S1070" s="5">
        <f t="shared" ref="S1070:S1077" si="133">IF(ISTEXT(C131),$F$5,IF(C131&gt;$F$5,$F$5,C131))</f>
        <v>0</v>
      </c>
      <c r="T1070" s="64">
        <f>MEDIAN(S1070:S1072)</f>
        <v>0</v>
      </c>
      <c r="U1070" s="64" t="e">
        <f>T1070/$T$1064</f>
        <v>#DIV/0!</v>
      </c>
      <c r="V1070" s="53" t="str">
        <f>IF(T1070&gt;0, IF(T1070&lt;$AD$7, "INVALID OD", IF(T1070&gt;$AD$8,"INVALID OD", "VALID OD")), "")</f>
        <v/>
      </c>
      <c r="W1070" s="174"/>
      <c r="X1070" s="174"/>
    </row>
    <row r="1071" spans="16:24" ht="16.95" customHeight="1" x14ac:dyDescent="0.4">
      <c r="P1071" s="46">
        <v>12</v>
      </c>
      <c r="Q1071" s="65" t="s">
        <v>18</v>
      </c>
      <c r="R1071" s="76" t="s">
        <v>287</v>
      </c>
      <c r="S1071" s="5">
        <f t="shared" si="133"/>
        <v>0</v>
      </c>
      <c r="T1071" s="60"/>
      <c r="U1071" s="61"/>
      <c r="V1071" s="53" t="str">
        <f>IF(T1070&gt;0,IF(U1070&lt;$AD$9, "INVALID ODn", IF(U1070&gt;$AD$10,"INVALID ODn", "VALID ODn")),"")</f>
        <v/>
      </c>
      <c r="W1071" s="174"/>
      <c r="X1071" s="174"/>
    </row>
    <row r="1072" spans="16:24" ht="16.95" customHeight="1" x14ac:dyDescent="0.4">
      <c r="P1072" s="46">
        <v>12</v>
      </c>
      <c r="Q1072" s="65" t="s">
        <v>19</v>
      </c>
      <c r="R1072" s="76" t="s">
        <v>288</v>
      </c>
      <c r="S1072" s="5">
        <f t="shared" si="133"/>
        <v>0</v>
      </c>
      <c r="T1072" s="60"/>
      <c r="U1072" s="61"/>
      <c r="V1072" s="53"/>
      <c r="W1072" s="174"/>
      <c r="X1072" s="174"/>
    </row>
    <row r="1073" spans="16:24" ht="16.95" customHeight="1" x14ac:dyDescent="0.35">
      <c r="P1073" s="46">
        <v>12</v>
      </c>
      <c r="Q1073" s="65" t="s">
        <v>20</v>
      </c>
      <c r="R1073" s="98">
        <f>'Confirm PMs'!C325</f>
        <v>0</v>
      </c>
      <c r="S1073" s="5">
        <f t="shared" si="133"/>
        <v>0</v>
      </c>
      <c r="T1073" s="91">
        <f>MEDIAN(S1073:S1075)</f>
        <v>0</v>
      </c>
      <c r="U1073" s="92" t="e">
        <f>T1073/$T$1064</f>
        <v>#DIV/0!</v>
      </c>
      <c r="V1073" s="92" t="e">
        <f>IF(U1073&gt;1.5,"LT","RECENT")</f>
        <v>#DIV/0!</v>
      </c>
      <c r="W1073" s="174"/>
      <c r="X1073" s="174"/>
    </row>
    <row r="1074" spans="16:24" ht="16.95" customHeight="1" x14ac:dyDescent="0.35">
      <c r="P1074" s="46">
        <v>12</v>
      </c>
      <c r="Q1074" s="65" t="s">
        <v>21</v>
      </c>
      <c r="R1074" s="97"/>
      <c r="S1074" s="5">
        <f t="shared" si="133"/>
        <v>0</v>
      </c>
      <c r="T1074" s="81"/>
      <c r="U1074" s="92"/>
      <c r="V1074" s="92"/>
      <c r="W1074" s="174"/>
      <c r="X1074" s="174"/>
    </row>
    <row r="1075" spans="16:24" ht="16.95" customHeight="1" x14ac:dyDescent="0.35">
      <c r="P1075" s="46">
        <v>12</v>
      </c>
      <c r="Q1075" s="65" t="s">
        <v>22</v>
      </c>
      <c r="R1075" s="97"/>
      <c r="S1075" s="5">
        <f t="shared" si="133"/>
        <v>0</v>
      </c>
      <c r="T1075" s="81"/>
      <c r="U1075" s="92"/>
      <c r="V1075" s="92"/>
      <c r="W1075" s="174"/>
      <c r="X1075" s="174"/>
    </row>
    <row r="1076" spans="16:24" ht="16.95" customHeight="1" x14ac:dyDescent="0.35">
      <c r="P1076" s="46">
        <v>12</v>
      </c>
      <c r="Q1076" s="65" t="s">
        <v>23</v>
      </c>
      <c r="R1076" s="96">
        <f>'Confirm PMs'!C326</f>
        <v>0</v>
      </c>
      <c r="S1076" s="5">
        <f t="shared" si="133"/>
        <v>0</v>
      </c>
      <c r="T1076" s="94">
        <f>MEDIAN(S1076:S1078)</f>
        <v>0</v>
      </c>
      <c r="U1076" s="95" t="e">
        <f>T1076/$T$1064</f>
        <v>#DIV/0!</v>
      </c>
      <c r="V1076" s="95" t="e">
        <f>IF(U1076&gt;1.5,"LT","RECENT")</f>
        <v>#DIV/0!</v>
      </c>
      <c r="W1076" s="174"/>
      <c r="X1076" s="174"/>
    </row>
    <row r="1077" spans="16:24" ht="16.95" customHeight="1" x14ac:dyDescent="0.35">
      <c r="P1077" s="46">
        <v>12</v>
      </c>
      <c r="Q1077" s="65" t="s">
        <v>24</v>
      </c>
      <c r="R1077" s="96"/>
      <c r="S1077" s="5">
        <f t="shared" si="133"/>
        <v>0</v>
      </c>
      <c r="T1077" s="93"/>
      <c r="U1077" s="95"/>
      <c r="V1077" s="95"/>
      <c r="W1077" s="174"/>
      <c r="X1077" s="174"/>
    </row>
    <row r="1078" spans="16:24" ht="16.95" customHeight="1" x14ac:dyDescent="0.35">
      <c r="P1078" s="46">
        <v>12</v>
      </c>
      <c r="Q1078" s="65" t="s">
        <v>25</v>
      </c>
      <c r="R1078" s="96"/>
      <c r="S1078" s="5">
        <f t="shared" ref="S1078:S1085" si="134">IF(ISTEXT(D131),$F$5,IF(D131&gt;$F$5,$F$5,D131))</f>
        <v>0</v>
      </c>
      <c r="T1078" s="93"/>
      <c r="U1078" s="95"/>
      <c r="V1078" s="95"/>
      <c r="W1078" s="174"/>
      <c r="X1078" s="174"/>
    </row>
    <row r="1079" spans="16:24" ht="16.95" customHeight="1" x14ac:dyDescent="0.35">
      <c r="P1079" s="46">
        <v>12</v>
      </c>
      <c r="Q1079" s="65" t="s">
        <v>26</v>
      </c>
      <c r="R1079" s="98">
        <f>'Confirm PMs'!C327</f>
        <v>0</v>
      </c>
      <c r="S1079" s="5">
        <f t="shared" si="134"/>
        <v>0</v>
      </c>
      <c r="T1079" s="91">
        <f>MEDIAN(S1079:S1081)</f>
        <v>0</v>
      </c>
      <c r="U1079" s="92" t="e">
        <f>T1079/$T$1064</f>
        <v>#DIV/0!</v>
      </c>
      <c r="V1079" s="92" t="e">
        <f>IF(U1079&gt;1.5,"LT","RECENT")</f>
        <v>#DIV/0!</v>
      </c>
      <c r="W1079" s="174"/>
      <c r="X1079" s="174"/>
    </row>
    <row r="1080" spans="16:24" ht="16.95" customHeight="1" x14ac:dyDescent="0.35">
      <c r="P1080" s="46">
        <v>12</v>
      </c>
      <c r="Q1080" s="65" t="s">
        <v>27</v>
      </c>
      <c r="R1080" s="97"/>
      <c r="S1080" s="5">
        <f t="shared" si="134"/>
        <v>0</v>
      </c>
      <c r="T1080" s="81"/>
      <c r="U1080" s="92"/>
      <c r="V1080" s="92"/>
      <c r="W1080" s="174"/>
      <c r="X1080" s="174"/>
    </row>
    <row r="1081" spans="16:24" ht="16.95" customHeight="1" x14ac:dyDescent="0.35">
      <c r="P1081" s="46">
        <v>12</v>
      </c>
      <c r="Q1081" s="65" t="s">
        <v>28</v>
      </c>
      <c r="R1081" s="97"/>
      <c r="S1081" s="5">
        <f t="shared" si="134"/>
        <v>0</v>
      </c>
      <c r="T1081" s="81"/>
      <c r="U1081" s="92"/>
      <c r="V1081" s="92"/>
      <c r="W1081" s="174"/>
      <c r="X1081" s="174"/>
    </row>
    <row r="1082" spans="16:24" ht="16.95" customHeight="1" x14ac:dyDescent="0.35">
      <c r="P1082" s="46">
        <v>12</v>
      </c>
      <c r="Q1082" s="65" t="s">
        <v>29</v>
      </c>
      <c r="R1082" s="96">
        <f>'Confirm PMs'!C328</f>
        <v>0</v>
      </c>
      <c r="S1082" s="5">
        <f t="shared" si="134"/>
        <v>0</v>
      </c>
      <c r="T1082" s="94">
        <f>MEDIAN(S1082:S1084)</f>
        <v>0</v>
      </c>
      <c r="U1082" s="95" t="e">
        <f>T1082/$T$1064</f>
        <v>#DIV/0!</v>
      </c>
      <c r="V1082" s="95" t="e">
        <f>IF(U1082&gt;1.5,"LT","RECENT")</f>
        <v>#DIV/0!</v>
      </c>
      <c r="W1082" s="174"/>
      <c r="X1082" s="174"/>
    </row>
    <row r="1083" spans="16:24" ht="16.95" customHeight="1" x14ac:dyDescent="0.35">
      <c r="P1083" s="46">
        <v>12</v>
      </c>
      <c r="Q1083" s="65" t="s">
        <v>30</v>
      </c>
      <c r="R1083" s="96"/>
      <c r="S1083" s="5">
        <f t="shared" si="134"/>
        <v>0</v>
      </c>
      <c r="T1083" s="93"/>
      <c r="U1083" s="95"/>
      <c r="V1083" s="95"/>
      <c r="W1083" s="174"/>
      <c r="X1083" s="174"/>
    </row>
    <row r="1084" spans="16:24" ht="16.95" customHeight="1" x14ac:dyDescent="0.35">
      <c r="P1084" s="46">
        <v>12</v>
      </c>
      <c r="Q1084" s="65" t="s">
        <v>31</v>
      </c>
      <c r="R1084" s="96"/>
      <c r="S1084" s="5">
        <f t="shared" si="134"/>
        <v>0</v>
      </c>
      <c r="T1084" s="93"/>
      <c r="U1084" s="95"/>
      <c r="V1084" s="95"/>
      <c r="W1084" s="174"/>
      <c r="X1084" s="174"/>
    </row>
    <row r="1085" spans="16:24" ht="16.95" customHeight="1" x14ac:dyDescent="0.35">
      <c r="P1085" s="46">
        <v>12</v>
      </c>
      <c r="Q1085" s="65" t="s">
        <v>32</v>
      </c>
      <c r="R1085" s="98">
        <f>'Confirm PMs'!C329</f>
        <v>0</v>
      </c>
      <c r="S1085" s="5">
        <f t="shared" si="134"/>
        <v>0</v>
      </c>
      <c r="T1085" s="91">
        <f>MEDIAN(S1085:S1087)</f>
        <v>0</v>
      </c>
      <c r="U1085" s="92" t="e">
        <f>T1085/$T$1064</f>
        <v>#DIV/0!</v>
      </c>
      <c r="V1085" s="92" t="e">
        <f>IF(U1085&gt;1.5,"LT","RECENT")</f>
        <v>#DIV/0!</v>
      </c>
      <c r="W1085" s="174"/>
      <c r="X1085" s="174"/>
    </row>
    <row r="1086" spans="16:24" ht="16.95" customHeight="1" x14ac:dyDescent="0.35">
      <c r="P1086" s="46">
        <v>12</v>
      </c>
      <c r="Q1086" s="65" t="s">
        <v>33</v>
      </c>
      <c r="R1086" s="97"/>
      <c r="S1086" s="5">
        <f t="shared" ref="S1086:S1093" si="135">IF(ISTEXT(E131),$F$5,IF(E131&gt;$F$5,$F$5,E131))</f>
        <v>0</v>
      </c>
      <c r="T1086" s="81"/>
      <c r="U1086" s="92"/>
      <c r="V1086" s="92"/>
      <c r="W1086" s="174"/>
      <c r="X1086" s="174"/>
    </row>
    <row r="1087" spans="16:24" ht="16.95" customHeight="1" x14ac:dyDescent="0.35">
      <c r="P1087" s="46">
        <v>12</v>
      </c>
      <c r="Q1087" s="65" t="s">
        <v>34</v>
      </c>
      <c r="R1087" s="97"/>
      <c r="S1087" s="5">
        <f t="shared" si="135"/>
        <v>0</v>
      </c>
      <c r="T1087" s="81"/>
      <c r="U1087" s="92"/>
      <c r="V1087" s="92"/>
      <c r="W1087" s="174"/>
      <c r="X1087" s="174"/>
    </row>
    <row r="1088" spans="16:24" ht="16.95" customHeight="1" x14ac:dyDescent="0.35">
      <c r="P1088" s="46">
        <v>12</v>
      </c>
      <c r="Q1088" s="65" t="s">
        <v>35</v>
      </c>
      <c r="R1088" s="96">
        <f>'Confirm PMs'!C330</f>
        <v>0</v>
      </c>
      <c r="S1088" s="5">
        <f t="shared" si="135"/>
        <v>0</v>
      </c>
      <c r="T1088" s="94">
        <f>MEDIAN(S1088:S1090)</f>
        <v>0</v>
      </c>
      <c r="U1088" s="95" t="e">
        <f>T1088/$T$1064</f>
        <v>#DIV/0!</v>
      </c>
      <c r="V1088" s="95" t="e">
        <f>IF(U1088&gt;1.5,"LT","RECENT")</f>
        <v>#DIV/0!</v>
      </c>
      <c r="W1088" s="174"/>
      <c r="X1088" s="174"/>
    </row>
    <row r="1089" spans="16:24" ht="16.95" customHeight="1" x14ac:dyDescent="0.35">
      <c r="P1089" s="46">
        <v>12</v>
      </c>
      <c r="Q1089" s="65" t="s">
        <v>36</v>
      </c>
      <c r="R1089" s="96"/>
      <c r="S1089" s="5">
        <f t="shared" si="135"/>
        <v>0</v>
      </c>
      <c r="T1089" s="93"/>
      <c r="U1089" s="95"/>
      <c r="V1089" s="95"/>
      <c r="W1089" s="174"/>
      <c r="X1089" s="174"/>
    </row>
    <row r="1090" spans="16:24" ht="16.95" customHeight="1" x14ac:dyDescent="0.35">
      <c r="P1090" s="46">
        <v>12</v>
      </c>
      <c r="Q1090" s="65" t="s">
        <v>37</v>
      </c>
      <c r="R1090" s="96"/>
      <c r="S1090" s="5">
        <f t="shared" si="135"/>
        <v>0</v>
      </c>
      <c r="T1090" s="93"/>
      <c r="U1090" s="95"/>
      <c r="V1090" s="95"/>
      <c r="W1090" s="174"/>
      <c r="X1090" s="174"/>
    </row>
    <row r="1091" spans="16:24" ht="16.95" customHeight="1" x14ac:dyDescent="0.35">
      <c r="P1091" s="46">
        <v>12</v>
      </c>
      <c r="Q1091" s="65" t="s">
        <v>38</v>
      </c>
      <c r="R1091" s="98">
        <f>'Confirm PMs'!C331</f>
        <v>0</v>
      </c>
      <c r="S1091" s="5">
        <f t="shared" si="135"/>
        <v>0</v>
      </c>
      <c r="T1091" s="91">
        <f>MEDIAN(S1091:S1093)</f>
        <v>0</v>
      </c>
      <c r="U1091" s="92" t="e">
        <f>T1091/$T$1064</f>
        <v>#DIV/0!</v>
      </c>
      <c r="V1091" s="92" t="e">
        <f>IF(U1091&gt;1.5,"LT","RECENT")</f>
        <v>#DIV/0!</v>
      </c>
      <c r="W1091" s="174"/>
      <c r="X1091" s="174"/>
    </row>
    <row r="1092" spans="16:24" ht="16.95" customHeight="1" x14ac:dyDescent="0.35">
      <c r="P1092" s="46">
        <v>12</v>
      </c>
      <c r="Q1092" s="65" t="s">
        <v>39</v>
      </c>
      <c r="R1092" s="97"/>
      <c r="S1092" s="5">
        <f t="shared" si="135"/>
        <v>0</v>
      </c>
      <c r="T1092" s="81"/>
      <c r="U1092" s="92"/>
      <c r="V1092" s="92"/>
      <c r="W1092" s="174"/>
      <c r="X1092" s="174"/>
    </row>
    <row r="1093" spans="16:24" ht="16.95" customHeight="1" x14ac:dyDescent="0.35">
      <c r="P1093" s="46">
        <v>12</v>
      </c>
      <c r="Q1093" s="65" t="s">
        <v>40</v>
      </c>
      <c r="R1093" s="97"/>
      <c r="S1093" s="5">
        <f t="shared" si="135"/>
        <v>0</v>
      </c>
      <c r="T1093" s="81"/>
      <c r="U1093" s="92"/>
      <c r="V1093" s="92"/>
      <c r="W1093" s="174"/>
      <c r="X1093" s="174"/>
    </row>
    <row r="1094" spans="16:24" ht="16.95" customHeight="1" x14ac:dyDescent="0.35">
      <c r="P1094" s="46">
        <v>12</v>
      </c>
      <c r="Q1094" s="65" t="s">
        <v>41</v>
      </c>
      <c r="R1094" s="96">
        <f>'Confirm PMs'!C332</f>
        <v>0</v>
      </c>
      <c r="S1094" s="5">
        <f t="shared" ref="S1094:S1101" si="136">IF(ISTEXT(F131),$F$5,IF(F131&gt;$F$5,$F$5,F131))</f>
        <v>0</v>
      </c>
      <c r="T1094" s="94">
        <f>MEDIAN(S1094:S1096)</f>
        <v>0</v>
      </c>
      <c r="U1094" s="95" t="e">
        <f>T1094/$T$1064</f>
        <v>#DIV/0!</v>
      </c>
      <c r="V1094" s="95" t="e">
        <f>IF(U1094&gt;1.5,"LT","RECENT")</f>
        <v>#DIV/0!</v>
      </c>
      <c r="W1094" s="174"/>
      <c r="X1094" s="174"/>
    </row>
    <row r="1095" spans="16:24" ht="16.95" customHeight="1" x14ac:dyDescent="0.35">
      <c r="P1095" s="46">
        <v>12</v>
      </c>
      <c r="Q1095" s="65" t="s">
        <v>42</v>
      </c>
      <c r="R1095" s="96"/>
      <c r="S1095" s="5">
        <f t="shared" si="136"/>
        <v>0</v>
      </c>
      <c r="T1095" s="93"/>
      <c r="U1095" s="95"/>
      <c r="V1095" s="95"/>
      <c r="W1095" s="174"/>
      <c r="X1095" s="174"/>
    </row>
    <row r="1096" spans="16:24" ht="16.95" customHeight="1" x14ac:dyDescent="0.35">
      <c r="P1096" s="46">
        <v>12</v>
      </c>
      <c r="Q1096" s="65" t="s">
        <v>43</v>
      </c>
      <c r="R1096" s="96"/>
      <c r="S1096" s="5">
        <f t="shared" si="136"/>
        <v>0</v>
      </c>
      <c r="T1096" s="93"/>
      <c r="U1096" s="95"/>
      <c r="V1096" s="95"/>
      <c r="W1096" s="174"/>
      <c r="X1096" s="174"/>
    </row>
    <row r="1097" spans="16:24" ht="16.95" customHeight="1" x14ac:dyDescent="0.35">
      <c r="P1097" s="46">
        <v>12</v>
      </c>
      <c r="Q1097" s="65" t="s">
        <v>44</v>
      </c>
      <c r="R1097" s="98">
        <f>'Confirm PMs'!C333</f>
        <v>0</v>
      </c>
      <c r="S1097" s="5">
        <f t="shared" si="136"/>
        <v>0</v>
      </c>
      <c r="T1097" s="91">
        <f>MEDIAN(S1097:S1099)</f>
        <v>0</v>
      </c>
      <c r="U1097" s="92" t="e">
        <f>T1097/$T$1064</f>
        <v>#DIV/0!</v>
      </c>
      <c r="V1097" s="92" t="e">
        <f>IF(U1097&gt;1.5,"LT","RECENT")</f>
        <v>#DIV/0!</v>
      </c>
      <c r="W1097" s="174"/>
      <c r="X1097" s="174"/>
    </row>
    <row r="1098" spans="16:24" ht="16.95" customHeight="1" x14ac:dyDescent="0.35">
      <c r="P1098" s="46">
        <v>12</v>
      </c>
      <c r="Q1098" s="65" t="s">
        <v>45</v>
      </c>
      <c r="R1098" s="97"/>
      <c r="S1098" s="5">
        <f t="shared" si="136"/>
        <v>0</v>
      </c>
      <c r="T1098" s="81"/>
      <c r="U1098" s="92"/>
      <c r="V1098" s="92"/>
      <c r="W1098" s="174"/>
      <c r="X1098" s="174"/>
    </row>
    <row r="1099" spans="16:24" ht="16.95" customHeight="1" x14ac:dyDescent="0.35">
      <c r="P1099" s="46">
        <v>12</v>
      </c>
      <c r="Q1099" s="65" t="s">
        <v>46</v>
      </c>
      <c r="R1099" s="97"/>
      <c r="S1099" s="5">
        <f t="shared" si="136"/>
        <v>0</v>
      </c>
      <c r="T1099" s="81"/>
      <c r="U1099" s="92"/>
      <c r="V1099" s="92"/>
      <c r="W1099" s="174"/>
      <c r="X1099" s="174"/>
    </row>
    <row r="1100" spans="16:24" ht="16.95" customHeight="1" x14ac:dyDescent="0.35">
      <c r="P1100" s="46">
        <v>12</v>
      </c>
      <c r="Q1100" s="65" t="s">
        <v>47</v>
      </c>
      <c r="R1100" s="96">
        <f>'Confirm PMs'!C334</f>
        <v>0</v>
      </c>
      <c r="S1100" s="5">
        <f t="shared" si="136"/>
        <v>0</v>
      </c>
      <c r="T1100" s="94">
        <f>MEDIAN(S1100:S1102)</f>
        <v>0</v>
      </c>
      <c r="U1100" s="95" t="e">
        <f>T1100/$T$1064</f>
        <v>#DIV/0!</v>
      </c>
      <c r="V1100" s="95" t="e">
        <f>IF(U1100&gt;1.5,"LT","RECENT")</f>
        <v>#DIV/0!</v>
      </c>
      <c r="W1100" s="174"/>
      <c r="X1100" s="174"/>
    </row>
    <row r="1101" spans="16:24" ht="16.95" customHeight="1" x14ac:dyDescent="0.35">
      <c r="P1101" s="46">
        <v>12</v>
      </c>
      <c r="Q1101" s="65" t="s">
        <v>48</v>
      </c>
      <c r="R1101" s="96"/>
      <c r="S1101" s="5">
        <f t="shared" si="136"/>
        <v>0</v>
      </c>
      <c r="T1101" s="93"/>
      <c r="U1101" s="95"/>
      <c r="V1101" s="95"/>
      <c r="W1101" s="174"/>
      <c r="X1101" s="174"/>
    </row>
    <row r="1102" spans="16:24" ht="16.95" customHeight="1" x14ac:dyDescent="0.35">
      <c r="P1102" s="46">
        <v>12</v>
      </c>
      <c r="Q1102" s="65" t="s">
        <v>49</v>
      </c>
      <c r="R1102" s="96"/>
      <c r="S1102" s="5">
        <f t="shared" ref="S1102:S1109" si="137">IF(ISTEXT(G131),$F$5,IF(G131&gt;$F$5,$F$5,G131))</f>
        <v>0</v>
      </c>
      <c r="T1102" s="93"/>
      <c r="U1102" s="95"/>
      <c r="V1102" s="95"/>
      <c r="W1102" s="174"/>
      <c r="X1102" s="174"/>
    </row>
    <row r="1103" spans="16:24" ht="16.95" customHeight="1" x14ac:dyDescent="0.35">
      <c r="P1103" s="46">
        <v>12</v>
      </c>
      <c r="Q1103" s="65" t="s">
        <v>50</v>
      </c>
      <c r="R1103" s="98">
        <f>'Confirm PMs'!C335</f>
        <v>0</v>
      </c>
      <c r="S1103" s="5">
        <f t="shared" si="137"/>
        <v>0</v>
      </c>
      <c r="T1103" s="91">
        <f>MEDIAN(S1103:S1105)</f>
        <v>0</v>
      </c>
      <c r="U1103" s="92" t="e">
        <f>T1103/$T$1064</f>
        <v>#DIV/0!</v>
      </c>
      <c r="V1103" s="92" t="e">
        <f>IF(U1103&gt;1.5,"LT","RECENT")</f>
        <v>#DIV/0!</v>
      </c>
      <c r="W1103" s="174"/>
      <c r="X1103" s="174"/>
    </row>
    <row r="1104" spans="16:24" ht="16.95" customHeight="1" x14ac:dyDescent="0.35">
      <c r="P1104" s="46">
        <v>12</v>
      </c>
      <c r="Q1104" s="65" t="s">
        <v>51</v>
      </c>
      <c r="R1104" s="97"/>
      <c r="S1104" s="5">
        <f t="shared" si="137"/>
        <v>0</v>
      </c>
      <c r="T1104" s="81"/>
      <c r="U1104" s="92"/>
      <c r="V1104" s="92"/>
      <c r="W1104" s="174"/>
      <c r="X1104" s="174"/>
    </row>
    <row r="1105" spans="16:24" ht="16.95" customHeight="1" x14ac:dyDescent="0.35">
      <c r="P1105" s="46">
        <v>12</v>
      </c>
      <c r="Q1105" s="65" t="s">
        <v>52</v>
      </c>
      <c r="R1105" s="97"/>
      <c r="S1105" s="5">
        <f t="shared" si="137"/>
        <v>0</v>
      </c>
      <c r="T1105" s="81"/>
      <c r="U1105" s="92"/>
      <c r="V1105" s="92"/>
      <c r="W1105" s="174"/>
      <c r="X1105" s="174"/>
    </row>
    <row r="1106" spans="16:24" ht="16.95" customHeight="1" x14ac:dyDescent="0.35">
      <c r="P1106" s="46">
        <v>12</v>
      </c>
      <c r="Q1106" s="65" t="s">
        <v>53</v>
      </c>
      <c r="R1106" s="96">
        <f>'Confirm PMs'!C336</f>
        <v>0</v>
      </c>
      <c r="S1106" s="5">
        <f t="shared" si="137"/>
        <v>0</v>
      </c>
      <c r="T1106" s="94">
        <f>MEDIAN(S1106:S1108)</f>
        <v>0</v>
      </c>
      <c r="U1106" s="95" t="e">
        <f>T1106/$T$1064</f>
        <v>#DIV/0!</v>
      </c>
      <c r="V1106" s="95" t="e">
        <f>IF(U1106&gt;1.5,"LT","RECENT")</f>
        <v>#DIV/0!</v>
      </c>
      <c r="W1106" s="174"/>
      <c r="X1106" s="174"/>
    </row>
    <row r="1107" spans="16:24" ht="16.95" customHeight="1" x14ac:dyDescent="0.35">
      <c r="P1107" s="46">
        <v>12</v>
      </c>
      <c r="Q1107" s="65" t="s">
        <v>54</v>
      </c>
      <c r="R1107" s="96"/>
      <c r="S1107" s="5">
        <f t="shared" si="137"/>
        <v>0</v>
      </c>
      <c r="T1107" s="93"/>
      <c r="U1107" s="95"/>
      <c r="V1107" s="95"/>
      <c r="W1107" s="174"/>
      <c r="X1107" s="174"/>
    </row>
    <row r="1108" spans="16:24" ht="16.95" customHeight="1" x14ac:dyDescent="0.35">
      <c r="P1108" s="46">
        <v>12</v>
      </c>
      <c r="Q1108" s="65" t="s">
        <v>55</v>
      </c>
      <c r="R1108" s="96"/>
      <c r="S1108" s="5">
        <f t="shared" si="137"/>
        <v>0</v>
      </c>
      <c r="T1108" s="93"/>
      <c r="U1108" s="95"/>
      <c r="V1108" s="95"/>
      <c r="W1108" s="174"/>
      <c r="X1108" s="174"/>
    </row>
    <row r="1109" spans="16:24" ht="16.95" customHeight="1" x14ac:dyDescent="0.35">
      <c r="P1109" s="46">
        <v>12</v>
      </c>
      <c r="Q1109" s="65" t="s">
        <v>56</v>
      </c>
      <c r="R1109" s="98">
        <f>'Confirm PMs'!C337</f>
        <v>0</v>
      </c>
      <c r="S1109" s="5">
        <f t="shared" si="137"/>
        <v>0</v>
      </c>
      <c r="T1109" s="91">
        <f>MEDIAN(S1109:S1111)</f>
        <v>0</v>
      </c>
      <c r="U1109" s="92" t="e">
        <f>T1109/$T$1064</f>
        <v>#DIV/0!</v>
      </c>
      <c r="V1109" s="92" t="e">
        <f>IF(U1109&gt;1.5,"LT","RECENT")</f>
        <v>#DIV/0!</v>
      </c>
      <c r="W1109" s="174"/>
      <c r="X1109" s="174"/>
    </row>
    <row r="1110" spans="16:24" ht="16.95" customHeight="1" x14ac:dyDescent="0.35">
      <c r="P1110" s="46">
        <v>12</v>
      </c>
      <c r="Q1110" s="65" t="s">
        <v>57</v>
      </c>
      <c r="R1110" s="97"/>
      <c r="S1110" s="5">
        <f t="shared" ref="S1110:S1117" si="138">IF(ISTEXT(H131),$F$5,IF(H131&gt;$F$5,$F$5,H131))</f>
        <v>0</v>
      </c>
      <c r="T1110" s="81"/>
      <c r="U1110" s="92"/>
      <c r="V1110" s="92"/>
      <c r="W1110" s="174"/>
      <c r="X1110" s="174"/>
    </row>
    <row r="1111" spans="16:24" ht="16.95" customHeight="1" x14ac:dyDescent="0.35">
      <c r="P1111" s="46">
        <v>12</v>
      </c>
      <c r="Q1111" s="65" t="s">
        <v>58</v>
      </c>
      <c r="R1111" s="97"/>
      <c r="S1111" s="5">
        <f t="shared" si="138"/>
        <v>0</v>
      </c>
      <c r="T1111" s="81"/>
      <c r="U1111" s="92"/>
      <c r="V1111" s="92"/>
      <c r="W1111" s="174"/>
      <c r="X1111" s="174"/>
    </row>
    <row r="1112" spans="16:24" ht="16.95" customHeight="1" x14ac:dyDescent="0.35">
      <c r="P1112" s="46">
        <v>12</v>
      </c>
      <c r="Q1112" s="65" t="s">
        <v>59</v>
      </c>
      <c r="R1112" s="96">
        <f>'Confirm PMs'!C338</f>
        <v>0</v>
      </c>
      <c r="S1112" s="5">
        <f t="shared" si="138"/>
        <v>0</v>
      </c>
      <c r="T1112" s="94">
        <f>MEDIAN(S1112:S1114)</f>
        <v>0</v>
      </c>
      <c r="U1112" s="95" t="e">
        <f>T1112/$T$1064</f>
        <v>#DIV/0!</v>
      </c>
      <c r="V1112" s="95" t="e">
        <f>IF(U1112&gt;1.5,"LT","RECENT")</f>
        <v>#DIV/0!</v>
      </c>
      <c r="W1112" s="174"/>
      <c r="X1112" s="174"/>
    </row>
    <row r="1113" spans="16:24" ht="16.95" customHeight="1" x14ac:dyDescent="0.35">
      <c r="P1113" s="46">
        <v>12</v>
      </c>
      <c r="Q1113" s="65" t="s">
        <v>60</v>
      </c>
      <c r="R1113" s="96"/>
      <c r="S1113" s="5">
        <f t="shared" si="138"/>
        <v>0</v>
      </c>
      <c r="T1113" s="93"/>
      <c r="U1113" s="95"/>
      <c r="V1113" s="95"/>
      <c r="W1113" s="174"/>
      <c r="X1113" s="174"/>
    </row>
    <row r="1114" spans="16:24" ht="16.95" customHeight="1" x14ac:dyDescent="0.35">
      <c r="P1114" s="46">
        <v>12</v>
      </c>
      <c r="Q1114" s="65" t="s">
        <v>61</v>
      </c>
      <c r="R1114" s="96"/>
      <c r="S1114" s="5">
        <f t="shared" si="138"/>
        <v>0</v>
      </c>
      <c r="T1114" s="93"/>
      <c r="U1114" s="95"/>
      <c r="V1114" s="95"/>
      <c r="W1114" s="174"/>
      <c r="X1114" s="174"/>
    </row>
    <row r="1115" spans="16:24" ht="16.95" customHeight="1" x14ac:dyDescent="0.35">
      <c r="P1115" s="46">
        <v>12</v>
      </c>
      <c r="Q1115" s="65" t="s">
        <v>62</v>
      </c>
      <c r="R1115" s="98">
        <f>'Confirm PMs'!C339</f>
        <v>0</v>
      </c>
      <c r="S1115" s="5">
        <f t="shared" si="138"/>
        <v>0</v>
      </c>
      <c r="T1115" s="91">
        <f>MEDIAN(S1115:S1117)</f>
        <v>0</v>
      </c>
      <c r="U1115" s="92" t="e">
        <f>T1115/$T$1064</f>
        <v>#DIV/0!</v>
      </c>
      <c r="V1115" s="92" t="e">
        <f>IF(U1115&gt;1.5,"LT","RECENT")</f>
        <v>#DIV/0!</v>
      </c>
      <c r="W1115" s="174"/>
      <c r="X1115" s="174"/>
    </row>
    <row r="1116" spans="16:24" ht="16.95" customHeight="1" x14ac:dyDescent="0.35">
      <c r="P1116" s="46">
        <v>12</v>
      </c>
      <c r="Q1116" s="65" t="s">
        <v>63</v>
      </c>
      <c r="R1116" s="97"/>
      <c r="S1116" s="5">
        <f t="shared" si="138"/>
        <v>0</v>
      </c>
      <c r="T1116" s="81"/>
      <c r="U1116" s="92"/>
      <c r="V1116" s="92"/>
      <c r="W1116" s="174"/>
      <c r="X1116" s="174"/>
    </row>
    <row r="1117" spans="16:24" ht="16.95" customHeight="1" x14ac:dyDescent="0.35">
      <c r="P1117" s="46">
        <v>12</v>
      </c>
      <c r="Q1117" s="65" t="s">
        <v>64</v>
      </c>
      <c r="R1117" s="97"/>
      <c r="S1117" s="5">
        <f t="shared" si="138"/>
        <v>0</v>
      </c>
      <c r="T1117" s="81"/>
      <c r="U1117" s="92"/>
      <c r="V1117" s="92"/>
      <c r="W1117" s="174"/>
      <c r="X1117" s="174"/>
    </row>
    <row r="1118" spans="16:24" ht="16.95" customHeight="1" x14ac:dyDescent="0.35">
      <c r="P1118" s="46">
        <v>12</v>
      </c>
      <c r="Q1118" s="65" t="s">
        <v>65</v>
      </c>
      <c r="R1118" s="96">
        <f>'Confirm PMs'!C340</f>
        <v>0</v>
      </c>
      <c r="S1118" s="5">
        <f t="shared" ref="S1118:S1125" si="139">IF(ISTEXT(I131),$F$5,IF(I131&gt;$F$5,$F$5,I131))</f>
        <v>0</v>
      </c>
      <c r="T1118" s="94">
        <f>MEDIAN(S1118:S1120)</f>
        <v>0</v>
      </c>
      <c r="U1118" s="95" t="e">
        <f>T1118/$T$1064</f>
        <v>#DIV/0!</v>
      </c>
      <c r="V1118" s="95" t="e">
        <f>IF(U1118&gt;1.5,"LT","RECENT")</f>
        <v>#DIV/0!</v>
      </c>
      <c r="W1118" s="174"/>
      <c r="X1118" s="174"/>
    </row>
    <row r="1119" spans="16:24" ht="16.95" customHeight="1" x14ac:dyDescent="0.35">
      <c r="P1119" s="46">
        <v>12</v>
      </c>
      <c r="Q1119" s="65" t="s">
        <v>66</v>
      </c>
      <c r="R1119" s="96"/>
      <c r="S1119" s="5">
        <f t="shared" si="139"/>
        <v>0</v>
      </c>
      <c r="T1119" s="93"/>
      <c r="U1119" s="95"/>
      <c r="V1119" s="95"/>
      <c r="W1119" s="174"/>
      <c r="X1119" s="174"/>
    </row>
    <row r="1120" spans="16:24" ht="16.95" customHeight="1" x14ac:dyDescent="0.35">
      <c r="P1120" s="46">
        <v>12</v>
      </c>
      <c r="Q1120" s="65" t="s">
        <v>67</v>
      </c>
      <c r="R1120" s="96"/>
      <c r="S1120" s="5">
        <f t="shared" si="139"/>
        <v>0</v>
      </c>
      <c r="T1120" s="93"/>
      <c r="U1120" s="95"/>
      <c r="V1120" s="95"/>
      <c r="W1120" s="174"/>
      <c r="X1120" s="174"/>
    </row>
    <row r="1121" spans="16:24" ht="16.95" customHeight="1" x14ac:dyDescent="0.35">
      <c r="P1121" s="46">
        <v>12</v>
      </c>
      <c r="Q1121" s="65" t="s">
        <v>68</v>
      </c>
      <c r="R1121" s="98">
        <f>'Confirm PMs'!C341</f>
        <v>0</v>
      </c>
      <c r="S1121" s="5">
        <f t="shared" si="139"/>
        <v>0</v>
      </c>
      <c r="T1121" s="91">
        <f>MEDIAN(S1121:S1123)</f>
        <v>0</v>
      </c>
      <c r="U1121" s="92" t="e">
        <f>T1121/$T$1064</f>
        <v>#DIV/0!</v>
      </c>
      <c r="V1121" s="92" t="e">
        <f>IF(U1121&gt;1.5,"LT","RECENT")</f>
        <v>#DIV/0!</v>
      </c>
      <c r="W1121" s="174"/>
      <c r="X1121" s="174"/>
    </row>
    <row r="1122" spans="16:24" ht="16.95" customHeight="1" x14ac:dyDescent="0.35">
      <c r="P1122" s="46">
        <v>12</v>
      </c>
      <c r="Q1122" s="65" t="s">
        <v>69</v>
      </c>
      <c r="R1122" s="97"/>
      <c r="S1122" s="5">
        <f t="shared" si="139"/>
        <v>0</v>
      </c>
      <c r="T1122" s="81"/>
      <c r="U1122" s="92"/>
      <c r="V1122" s="92"/>
      <c r="W1122" s="174"/>
      <c r="X1122" s="174"/>
    </row>
    <row r="1123" spans="16:24" ht="16.95" customHeight="1" x14ac:dyDescent="0.35">
      <c r="P1123" s="46">
        <v>12</v>
      </c>
      <c r="Q1123" s="65" t="s">
        <v>70</v>
      </c>
      <c r="R1123" s="97"/>
      <c r="S1123" s="5">
        <f t="shared" si="139"/>
        <v>0</v>
      </c>
      <c r="T1123" s="81"/>
      <c r="U1123" s="92"/>
      <c r="V1123" s="92"/>
      <c r="W1123" s="174"/>
      <c r="X1123" s="174"/>
    </row>
    <row r="1124" spans="16:24" ht="16.95" customHeight="1" x14ac:dyDescent="0.35">
      <c r="P1124" s="46">
        <v>12</v>
      </c>
      <c r="Q1124" s="65" t="s">
        <v>71</v>
      </c>
      <c r="R1124" s="96">
        <f>'Confirm PMs'!C342</f>
        <v>0</v>
      </c>
      <c r="S1124" s="5">
        <f t="shared" si="139"/>
        <v>0</v>
      </c>
      <c r="T1124" s="94">
        <f>MEDIAN(S1124:S1126)</f>
        <v>0</v>
      </c>
      <c r="U1124" s="95" t="e">
        <f>T1124/$T$1064</f>
        <v>#DIV/0!</v>
      </c>
      <c r="V1124" s="95" t="e">
        <f>IF(U1124&gt;1.5,"LT","RECENT")</f>
        <v>#DIV/0!</v>
      </c>
      <c r="W1124" s="174"/>
      <c r="X1124" s="174"/>
    </row>
    <row r="1125" spans="16:24" ht="16.95" customHeight="1" x14ac:dyDescent="0.35">
      <c r="P1125" s="46">
        <v>12</v>
      </c>
      <c r="Q1125" s="65" t="s">
        <v>72</v>
      </c>
      <c r="R1125" s="96"/>
      <c r="S1125" s="5">
        <f t="shared" si="139"/>
        <v>0</v>
      </c>
      <c r="T1125" s="93"/>
      <c r="U1125" s="95"/>
      <c r="V1125" s="95"/>
      <c r="W1125" s="174"/>
      <c r="X1125" s="174"/>
    </row>
    <row r="1126" spans="16:24" ht="16.95" customHeight="1" x14ac:dyDescent="0.35">
      <c r="P1126" s="46">
        <v>12</v>
      </c>
      <c r="Q1126" s="65" t="s">
        <v>73</v>
      </c>
      <c r="R1126" s="96"/>
      <c r="S1126" s="5">
        <f t="shared" ref="S1126:S1133" si="140">IF(ISTEXT(J131),$F$5,IF(J131&gt;$F$5,$F$5,J131))</f>
        <v>0</v>
      </c>
      <c r="T1126" s="93"/>
      <c r="U1126" s="95"/>
      <c r="V1126" s="95"/>
      <c r="W1126" s="174"/>
      <c r="X1126" s="174"/>
    </row>
    <row r="1127" spans="16:24" ht="16.95" customHeight="1" x14ac:dyDescent="0.35">
      <c r="P1127" s="46">
        <v>12</v>
      </c>
      <c r="Q1127" s="65" t="s">
        <v>74</v>
      </c>
      <c r="R1127" s="98">
        <f>'Confirm PMs'!C343</f>
        <v>0</v>
      </c>
      <c r="S1127" s="5">
        <f t="shared" si="140"/>
        <v>0</v>
      </c>
      <c r="T1127" s="91">
        <f>MEDIAN(S1127:S1129)</f>
        <v>0</v>
      </c>
      <c r="U1127" s="92" t="e">
        <f>T1127/$T$1064</f>
        <v>#DIV/0!</v>
      </c>
      <c r="V1127" s="92" t="e">
        <f>IF(U1127&gt;1.5,"LT","RECENT")</f>
        <v>#DIV/0!</v>
      </c>
      <c r="W1127" s="174"/>
      <c r="X1127" s="174"/>
    </row>
    <row r="1128" spans="16:24" ht="16.95" customHeight="1" x14ac:dyDescent="0.35">
      <c r="P1128" s="46">
        <v>12</v>
      </c>
      <c r="Q1128" s="65" t="s">
        <v>75</v>
      </c>
      <c r="R1128" s="97"/>
      <c r="S1128" s="5">
        <f t="shared" si="140"/>
        <v>0</v>
      </c>
      <c r="T1128" s="81"/>
      <c r="U1128" s="92"/>
      <c r="V1128" s="92"/>
      <c r="W1128" s="174"/>
      <c r="X1128" s="174"/>
    </row>
    <row r="1129" spans="16:24" ht="16.95" customHeight="1" x14ac:dyDescent="0.35">
      <c r="P1129" s="46">
        <v>12</v>
      </c>
      <c r="Q1129" s="65" t="s">
        <v>76</v>
      </c>
      <c r="R1129" s="97"/>
      <c r="S1129" s="5">
        <f t="shared" si="140"/>
        <v>0</v>
      </c>
      <c r="T1129" s="81"/>
      <c r="U1129" s="92"/>
      <c r="V1129" s="92"/>
      <c r="W1129" s="174"/>
      <c r="X1129" s="174"/>
    </row>
    <row r="1130" spans="16:24" ht="16.95" customHeight="1" x14ac:dyDescent="0.35">
      <c r="P1130" s="46">
        <v>12</v>
      </c>
      <c r="Q1130" s="65" t="s">
        <v>77</v>
      </c>
      <c r="R1130" s="96">
        <f>'Confirm PMs'!C344</f>
        <v>0</v>
      </c>
      <c r="S1130" s="5">
        <f t="shared" si="140"/>
        <v>0</v>
      </c>
      <c r="T1130" s="94">
        <f>MEDIAN(S1130:S1132)</f>
        <v>0</v>
      </c>
      <c r="U1130" s="95" t="e">
        <f>T1130/$T$1064</f>
        <v>#DIV/0!</v>
      </c>
      <c r="V1130" s="95" t="e">
        <f>IF(U1130&gt;1.5,"LT","RECENT")</f>
        <v>#DIV/0!</v>
      </c>
      <c r="W1130" s="174"/>
      <c r="X1130" s="174"/>
    </row>
    <row r="1131" spans="16:24" ht="16.95" customHeight="1" x14ac:dyDescent="0.35">
      <c r="P1131" s="46">
        <v>12</v>
      </c>
      <c r="Q1131" s="65" t="s">
        <v>78</v>
      </c>
      <c r="R1131" s="96"/>
      <c r="S1131" s="5">
        <f t="shared" si="140"/>
        <v>0</v>
      </c>
      <c r="T1131" s="93"/>
      <c r="U1131" s="95"/>
      <c r="V1131" s="95"/>
      <c r="W1131" s="174"/>
      <c r="X1131" s="174"/>
    </row>
    <row r="1132" spans="16:24" ht="16.95" customHeight="1" x14ac:dyDescent="0.35">
      <c r="P1132" s="46">
        <v>12</v>
      </c>
      <c r="Q1132" s="65" t="s">
        <v>79</v>
      </c>
      <c r="R1132" s="96"/>
      <c r="S1132" s="5">
        <f t="shared" si="140"/>
        <v>0</v>
      </c>
      <c r="T1132" s="93"/>
      <c r="U1132" s="95"/>
      <c r="V1132" s="95"/>
      <c r="W1132" s="174"/>
      <c r="X1132" s="174"/>
    </row>
    <row r="1133" spans="16:24" ht="16.95" customHeight="1" x14ac:dyDescent="0.35">
      <c r="P1133" s="46">
        <v>12</v>
      </c>
      <c r="Q1133" s="65" t="s">
        <v>80</v>
      </c>
      <c r="R1133" s="98">
        <f>'Confirm PMs'!C345</f>
        <v>0</v>
      </c>
      <c r="S1133" s="5">
        <f t="shared" si="140"/>
        <v>0</v>
      </c>
      <c r="T1133" s="91">
        <f>MEDIAN(S1133:S1135)</f>
        <v>0</v>
      </c>
      <c r="U1133" s="92" t="e">
        <f>T1133/$T$1064</f>
        <v>#DIV/0!</v>
      </c>
      <c r="V1133" s="92" t="e">
        <f>IF(U1133&gt;1.5,"LT","RECENT")</f>
        <v>#DIV/0!</v>
      </c>
      <c r="W1133" s="174"/>
      <c r="X1133" s="174"/>
    </row>
    <row r="1134" spans="16:24" ht="16.95" customHeight="1" x14ac:dyDescent="0.35">
      <c r="P1134" s="46">
        <v>12</v>
      </c>
      <c r="Q1134" s="65" t="s">
        <v>81</v>
      </c>
      <c r="R1134" s="97"/>
      <c r="S1134" s="5">
        <f t="shared" ref="S1134:S1141" si="141">IF(ISTEXT(K131),$F$5,IF(K131&gt;$F$5,$F$5,K131))</f>
        <v>0</v>
      </c>
      <c r="T1134" s="81"/>
      <c r="U1134" s="92"/>
      <c r="V1134" s="92"/>
      <c r="W1134" s="174"/>
      <c r="X1134" s="174"/>
    </row>
    <row r="1135" spans="16:24" ht="16.95" customHeight="1" x14ac:dyDescent="0.35">
      <c r="P1135" s="46">
        <v>12</v>
      </c>
      <c r="Q1135" s="65" t="s">
        <v>82</v>
      </c>
      <c r="R1135" s="97"/>
      <c r="S1135" s="5">
        <f t="shared" si="141"/>
        <v>0</v>
      </c>
      <c r="T1135" s="81"/>
      <c r="U1135" s="92"/>
      <c r="V1135" s="92"/>
      <c r="W1135" s="174"/>
      <c r="X1135" s="174"/>
    </row>
    <row r="1136" spans="16:24" ht="16.95" customHeight="1" x14ac:dyDescent="0.35">
      <c r="P1136" s="46">
        <v>12</v>
      </c>
      <c r="Q1136" s="65" t="s">
        <v>83</v>
      </c>
      <c r="R1136" s="96">
        <f>'Confirm PMs'!C346</f>
        <v>0</v>
      </c>
      <c r="S1136" s="5">
        <f t="shared" si="141"/>
        <v>0</v>
      </c>
      <c r="T1136" s="94">
        <f>MEDIAN(S1136:S1138)</f>
        <v>0</v>
      </c>
      <c r="U1136" s="95" t="e">
        <f>T1136/$T$1064</f>
        <v>#DIV/0!</v>
      </c>
      <c r="V1136" s="95" t="e">
        <f>IF(U1136&gt;1.5,"LT","RECENT")</f>
        <v>#DIV/0!</v>
      </c>
      <c r="W1136" s="174"/>
      <c r="X1136" s="174"/>
    </row>
    <row r="1137" spans="16:24" ht="16.95" customHeight="1" x14ac:dyDescent="0.35">
      <c r="P1137" s="46">
        <v>12</v>
      </c>
      <c r="Q1137" s="65" t="s">
        <v>84</v>
      </c>
      <c r="R1137" s="96"/>
      <c r="S1137" s="5">
        <f t="shared" si="141"/>
        <v>0</v>
      </c>
      <c r="T1137" s="93"/>
      <c r="U1137" s="95"/>
      <c r="V1137" s="95"/>
      <c r="W1137" s="174"/>
      <c r="X1137" s="174"/>
    </row>
    <row r="1138" spans="16:24" ht="16.95" customHeight="1" x14ac:dyDescent="0.35">
      <c r="P1138" s="46">
        <v>12</v>
      </c>
      <c r="Q1138" s="65" t="s">
        <v>85</v>
      </c>
      <c r="R1138" s="96"/>
      <c r="S1138" s="5">
        <f t="shared" si="141"/>
        <v>0</v>
      </c>
      <c r="T1138" s="93"/>
      <c r="U1138" s="95"/>
      <c r="V1138" s="95"/>
      <c r="W1138" s="174"/>
      <c r="X1138" s="174"/>
    </row>
    <row r="1139" spans="16:24" ht="16.95" customHeight="1" x14ac:dyDescent="0.35">
      <c r="P1139" s="46">
        <v>12</v>
      </c>
      <c r="Q1139" s="65" t="s">
        <v>86</v>
      </c>
      <c r="R1139" s="98">
        <f>'Confirm PMs'!C347</f>
        <v>0</v>
      </c>
      <c r="S1139" s="5">
        <f t="shared" si="141"/>
        <v>0</v>
      </c>
      <c r="T1139" s="91">
        <f>MEDIAN(S1139:S1141)</f>
        <v>0</v>
      </c>
      <c r="U1139" s="92" t="e">
        <f>T1139/$T$1064</f>
        <v>#DIV/0!</v>
      </c>
      <c r="V1139" s="92" t="e">
        <f>IF(U1139&gt;1.5,"LT","RECENT")</f>
        <v>#DIV/0!</v>
      </c>
      <c r="W1139" s="174"/>
      <c r="X1139" s="174"/>
    </row>
    <row r="1140" spans="16:24" ht="16.95" customHeight="1" x14ac:dyDescent="0.35">
      <c r="P1140" s="46">
        <v>12</v>
      </c>
      <c r="Q1140" s="65" t="s">
        <v>87</v>
      </c>
      <c r="R1140" s="97"/>
      <c r="S1140" s="5">
        <f t="shared" si="141"/>
        <v>0</v>
      </c>
      <c r="T1140" s="81"/>
      <c r="U1140" s="92"/>
      <c r="V1140" s="92"/>
      <c r="W1140" s="174"/>
      <c r="X1140" s="174"/>
    </row>
    <row r="1141" spans="16:24" ht="16.95" customHeight="1" x14ac:dyDescent="0.35">
      <c r="P1141" s="46">
        <v>12</v>
      </c>
      <c r="Q1141" s="65" t="s">
        <v>88</v>
      </c>
      <c r="R1141" s="97"/>
      <c r="S1141" s="5">
        <f t="shared" si="141"/>
        <v>0</v>
      </c>
      <c r="T1141" s="81"/>
      <c r="U1141" s="92"/>
      <c r="V1141" s="92"/>
      <c r="W1141" s="174"/>
      <c r="X1141" s="174"/>
    </row>
    <row r="1142" spans="16:24" ht="16.95" customHeight="1" x14ac:dyDescent="0.35">
      <c r="P1142" s="46">
        <v>12</v>
      </c>
      <c r="Q1142" s="65" t="s">
        <v>89</v>
      </c>
      <c r="R1142" s="96">
        <f>'Confirm PMs'!C348</f>
        <v>0</v>
      </c>
      <c r="S1142" s="5">
        <f t="shared" ref="S1142:S1149" si="142">IF(ISTEXT(L131),$F$5,IF(L131&gt;$F$5,$F$5,L131))</f>
        <v>0</v>
      </c>
      <c r="T1142" s="94">
        <f>MEDIAN(S1142:S1144)</f>
        <v>0</v>
      </c>
      <c r="U1142" s="95" t="e">
        <f>T1142/$T$1064</f>
        <v>#DIV/0!</v>
      </c>
      <c r="V1142" s="95" t="e">
        <f>IF(U1142&gt;1.5,"LT","RECENT")</f>
        <v>#DIV/0!</v>
      </c>
      <c r="W1142" s="174"/>
      <c r="X1142" s="174"/>
    </row>
    <row r="1143" spans="16:24" ht="16.95" customHeight="1" x14ac:dyDescent="0.35">
      <c r="P1143" s="46">
        <v>12</v>
      </c>
      <c r="Q1143" s="65" t="s">
        <v>90</v>
      </c>
      <c r="R1143" s="96"/>
      <c r="S1143" s="5">
        <f t="shared" si="142"/>
        <v>0</v>
      </c>
      <c r="T1143" s="93"/>
      <c r="U1143" s="95"/>
      <c r="V1143" s="95"/>
      <c r="W1143" s="174"/>
      <c r="X1143" s="174"/>
    </row>
    <row r="1144" spans="16:24" ht="16.95" customHeight="1" x14ac:dyDescent="0.35">
      <c r="P1144" s="46">
        <v>12</v>
      </c>
      <c r="Q1144" s="65" t="s">
        <v>91</v>
      </c>
      <c r="R1144" s="96"/>
      <c r="S1144" s="5">
        <f t="shared" si="142"/>
        <v>0</v>
      </c>
      <c r="T1144" s="93"/>
      <c r="U1144" s="95"/>
      <c r="V1144" s="95"/>
      <c r="W1144" s="174"/>
      <c r="X1144" s="174"/>
    </row>
    <row r="1145" spans="16:24" ht="16.95" customHeight="1" x14ac:dyDescent="0.35">
      <c r="P1145" s="46">
        <v>12</v>
      </c>
      <c r="Q1145" s="65" t="s">
        <v>92</v>
      </c>
      <c r="R1145" s="98">
        <f>'Confirm PMs'!C349</f>
        <v>0</v>
      </c>
      <c r="S1145" s="5">
        <f t="shared" si="142"/>
        <v>0</v>
      </c>
      <c r="T1145" s="91">
        <f>MEDIAN(S1145:S1147)</f>
        <v>0</v>
      </c>
      <c r="U1145" s="92" t="e">
        <f>T1145/$T$1064</f>
        <v>#DIV/0!</v>
      </c>
      <c r="V1145" s="92" t="e">
        <f>IF(U1145&gt;1.5,"LT","RECENT")</f>
        <v>#DIV/0!</v>
      </c>
      <c r="W1145" s="174"/>
      <c r="X1145" s="174"/>
    </row>
    <row r="1146" spans="16:24" ht="16.95" customHeight="1" x14ac:dyDescent="0.35">
      <c r="P1146" s="46">
        <v>12</v>
      </c>
      <c r="Q1146" s="65" t="s">
        <v>93</v>
      </c>
      <c r="R1146" s="97"/>
      <c r="S1146" s="5">
        <f t="shared" si="142"/>
        <v>0</v>
      </c>
      <c r="T1146" s="81"/>
      <c r="U1146" s="92"/>
      <c r="V1146" s="92"/>
      <c r="W1146" s="174"/>
      <c r="X1146" s="174"/>
    </row>
    <row r="1147" spans="16:24" ht="16.95" customHeight="1" x14ac:dyDescent="0.35">
      <c r="P1147" s="46">
        <v>12</v>
      </c>
      <c r="Q1147" s="65" t="s">
        <v>94</v>
      </c>
      <c r="R1147" s="97"/>
      <c r="S1147" s="5">
        <f t="shared" si="142"/>
        <v>0</v>
      </c>
      <c r="T1147" s="81"/>
      <c r="U1147" s="92"/>
      <c r="V1147" s="92"/>
      <c r="W1147" s="174"/>
      <c r="X1147" s="174"/>
    </row>
    <row r="1148" spans="16:24" ht="16.95" customHeight="1" x14ac:dyDescent="0.35">
      <c r="P1148" s="46">
        <v>12</v>
      </c>
      <c r="Q1148" s="65" t="s">
        <v>95</v>
      </c>
      <c r="R1148" s="96">
        <f>'Confirm PMs'!C350</f>
        <v>0</v>
      </c>
      <c r="S1148" s="5">
        <f t="shared" si="142"/>
        <v>0</v>
      </c>
      <c r="T1148" s="94">
        <f>MEDIAN(S1148:S1150)</f>
        <v>0</v>
      </c>
      <c r="U1148" s="95" t="e">
        <f>T1148/$T$1064</f>
        <v>#DIV/0!</v>
      </c>
      <c r="V1148" s="95" t="e">
        <f>IF(U1148&gt;1.5,"LT","RECENT")</f>
        <v>#DIV/0!</v>
      </c>
      <c r="W1148" s="174"/>
      <c r="X1148" s="174"/>
    </row>
    <row r="1149" spans="16:24" ht="16.95" customHeight="1" x14ac:dyDescent="0.35">
      <c r="P1149" s="46">
        <v>12</v>
      </c>
      <c r="Q1149" s="65" t="s">
        <v>96</v>
      </c>
      <c r="R1149" s="96"/>
      <c r="S1149" s="5">
        <f t="shared" si="142"/>
        <v>0</v>
      </c>
      <c r="T1149" s="93"/>
      <c r="U1149" s="95"/>
      <c r="V1149" s="95"/>
      <c r="W1149" s="174"/>
      <c r="X1149" s="174"/>
    </row>
    <row r="1150" spans="16:24" ht="16.95" customHeight="1" x14ac:dyDescent="0.35">
      <c r="P1150" s="46">
        <v>12</v>
      </c>
      <c r="Q1150" s="65" t="s">
        <v>97</v>
      </c>
      <c r="R1150" s="96"/>
      <c r="S1150" s="5">
        <f t="shared" ref="S1150:S1157" si="143">IF(ISTEXT(M131),$F$5,IF(M131&gt;$F$5,$F$5,M131))</f>
        <v>0</v>
      </c>
      <c r="T1150" s="93"/>
      <c r="U1150" s="95"/>
      <c r="V1150" s="95"/>
      <c r="W1150" s="174"/>
      <c r="X1150" s="174"/>
    </row>
    <row r="1151" spans="16:24" ht="16.95" customHeight="1" x14ac:dyDescent="0.35">
      <c r="P1151" s="46">
        <v>12</v>
      </c>
      <c r="Q1151" s="65" t="s">
        <v>98</v>
      </c>
      <c r="R1151" s="98">
        <f>'Confirm PMs'!C351</f>
        <v>0</v>
      </c>
      <c r="S1151" s="5">
        <f t="shared" si="143"/>
        <v>0</v>
      </c>
      <c r="T1151" s="91">
        <f>MEDIAN(S1151:S1153)</f>
        <v>0</v>
      </c>
      <c r="U1151" s="92" t="e">
        <f>T1151/$T$1064</f>
        <v>#DIV/0!</v>
      </c>
      <c r="V1151" s="92" t="e">
        <f>IF(U1151&gt;1.5,"LT","RECENT")</f>
        <v>#DIV/0!</v>
      </c>
      <c r="W1151" s="174"/>
      <c r="X1151" s="174"/>
    </row>
    <row r="1152" spans="16:24" ht="16.95" customHeight="1" x14ac:dyDescent="0.35">
      <c r="P1152" s="46">
        <v>12</v>
      </c>
      <c r="Q1152" s="65" t="s">
        <v>99</v>
      </c>
      <c r="R1152" s="97"/>
      <c r="S1152" s="5">
        <f t="shared" si="143"/>
        <v>0</v>
      </c>
      <c r="T1152" s="81"/>
      <c r="U1152" s="92"/>
      <c r="V1152" s="92"/>
      <c r="W1152" s="174"/>
      <c r="X1152" s="174"/>
    </row>
    <row r="1153" spans="16:24" ht="16.95" customHeight="1" x14ac:dyDescent="0.35">
      <c r="P1153" s="46">
        <v>12</v>
      </c>
      <c r="Q1153" s="65" t="s">
        <v>100</v>
      </c>
      <c r="R1153" s="97"/>
      <c r="S1153" s="5">
        <f t="shared" si="143"/>
        <v>0</v>
      </c>
      <c r="T1153" s="81"/>
      <c r="U1153" s="92"/>
      <c r="V1153" s="92"/>
      <c r="W1153" s="174"/>
      <c r="X1153" s="174"/>
    </row>
    <row r="1154" spans="16:24" ht="16.95" customHeight="1" x14ac:dyDescent="0.35">
      <c r="P1154" s="46">
        <v>12</v>
      </c>
      <c r="Q1154" s="65" t="s">
        <v>101</v>
      </c>
      <c r="R1154" s="96">
        <f>'Confirm PMs'!C352</f>
        <v>0</v>
      </c>
      <c r="S1154" s="5">
        <f t="shared" si="143"/>
        <v>0</v>
      </c>
      <c r="T1154" s="94">
        <f>MEDIAN(S1154:S1156)</f>
        <v>0</v>
      </c>
      <c r="U1154" s="95" t="e">
        <f>T1154/$T$1064</f>
        <v>#DIV/0!</v>
      </c>
      <c r="V1154" s="95" t="e">
        <f>IF(U1154&gt;1.5,"LT","RECENT")</f>
        <v>#DIV/0!</v>
      </c>
      <c r="W1154" s="174"/>
      <c r="X1154" s="174"/>
    </row>
    <row r="1155" spans="16:24" ht="16.95" customHeight="1" x14ac:dyDescent="0.35">
      <c r="P1155" s="46">
        <v>12</v>
      </c>
      <c r="Q1155" s="65" t="s">
        <v>102</v>
      </c>
      <c r="R1155" s="96"/>
      <c r="S1155" s="5">
        <f t="shared" si="143"/>
        <v>0</v>
      </c>
      <c r="T1155" s="93"/>
      <c r="U1155" s="95"/>
      <c r="V1155" s="95"/>
      <c r="W1155" s="174"/>
      <c r="X1155" s="174"/>
    </row>
    <row r="1156" spans="16:24" ht="16.95" customHeight="1" x14ac:dyDescent="0.35">
      <c r="P1156" s="46">
        <v>12</v>
      </c>
      <c r="Q1156" s="65" t="s">
        <v>103</v>
      </c>
      <c r="R1156" s="96"/>
      <c r="S1156" s="5">
        <f t="shared" si="143"/>
        <v>0</v>
      </c>
      <c r="T1156" s="93"/>
      <c r="U1156" s="95"/>
      <c r="V1156" s="95"/>
      <c r="W1156" s="174"/>
      <c r="X1156" s="174"/>
    </row>
    <row r="1157" spans="16:24" ht="16.95" customHeight="1" x14ac:dyDescent="0.35">
      <c r="P1157" s="46">
        <v>12</v>
      </c>
      <c r="Q1157" s="65" t="s">
        <v>104</v>
      </c>
      <c r="R1157" s="79" t="s">
        <v>148</v>
      </c>
      <c r="S1157" s="5">
        <f t="shared" si="143"/>
        <v>0</v>
      </c>
      <c r="T1157" s="79"/>
      <c r="U1157" s="92"/>
      <c r="V1157" s="92"/>
      <c r="W1157" s="174"/>
      <c r="X1157" s="174"/>
    </row>
    <row r="1158" spans="16:24" ht="16.95" customHeight="1" x14ac:dyDescent="0.4">
      <c r="P1158" s="46">
        <v>13</v>
      </c>
      <c r="Q1158" s="65" t="s">
        <v>9</v>
      </c>
      <c r="R1158" s="54" t="s">
        <v>289</v>
      </c>
      <c r="S1158" s="5">
        <f>IF(ISTEXT(B142),$F$5,IF(B142&gt;$F$5,$F$5,B142))</f>
        <v>0</v>
      </c>
      <c r="T1158" s="56">
        <f>MEDIAN(S1158:S1159)</f>
        <v>0</v>
      </c>
      <c r="U1158" s="56" t="e">
        <f>T1158/$T$1160</f>
        <v>#DIV/0!</v>
      </c>
      <c r="V1158" s="53" t="str">
        <f>IF(T1158&gt;0,IF(T1158&lt;$AA$7, "INVALID OD", IF(T1158&gt;$AA$8,"INVALID OD", "VALID OD")),"")</f>
        <v/>
      </c>
      <c r="W1158" s="174"/>
      <c r="X1158" s="174"/>
    </row>
    <row r="1159" spans="16:24" ht="16.95" customHeight="1" x14ac:dyDescent="0.4">
      <c r="P1159" s="46">
        <v>13</v>
      </c>
      <c r="Q1159" s="65" t="s">
        <v>10</v>
      </c>
      <c r="R1159" s="54" t="s">
        <v>290</v>
      </c>
      <c r="S1159" s="5">
        <f t="shared" ref="S1159:S1165" si="144">IF(ISTEXT(B143),$F$5,IF(B143&gt;$F$5,$F$5,B143))</f>
        <v>0</v>
      </c>
      <c r="T1159" s="57"/>
      <c r="U1159" s="57"/>
      <c r="V1159" s="53" t="str">
        <f>IF(T1158&gt;0,IF(U1158&lt;$AA$9, "INVALID ODn", IF(U1158&gt;$AA$10,"INVALID ODn", "VALID ODn")),"")</f>
        <v/>
      </c>
      <c r="W1159" s="174"/>
      <c r="X1159" s="174"/>
    </row>
    <row r="1160" spans="16:24" ht="16.95" customHeight="1" x14ac:dyDescent="0.4">
      <c r="P1160" s="46">
        <v>13</v>
      </c>
      <c r="Q1160" s="65" t="s">
        <v>11</v>
      </c>
      <c r="R1160" s="74" t="s">
        <v>291</v>
      </c>
      <c r="S1160" s="5">
        <f t="shared" si="144"/>
        <v>0</v>
      </c>
      <c r="T1160" s="59">
        <f>MEDIAN(S1160:S1162)</f>
        <v>0</v>
      </c>
      <c r="U1160" s="59" t="e">
        <f>T1160/$T$1160</f>
        <v>#DIV/0!</v>
      </c>
      <c r="V1160" s="53" t="str">
        <f>IF(T1160&gt;0, IF(T1160&lt;$AB$7, "INVALID OD", IF(T1160&gt;$AB$8,"INVALID OD", "VALID OD")), "")</f>
        <v/>
      </c>
      <c r="W1160" s="174"/>
      <c r="X1160" s="174"/>
    </row>
    <row r="1161" spans="16:24" ht="16.95" customHeight="1" x14ac:dyDescent="0.4">
      <c r="P1161" s="46">
        <v>13</v>
      </c>
      <c r="Q1161" s="65" t="s">
        <v>12</v>
      </c>
      <c r="R1161" s="74" t="s">
        <v>292</v>
      </c>
      <c r="S1161" s="5">
        <f t="shared" si="144"/>
        <v>0</v>
      </c>
      <c r="T1161" s="60"/>
      <c r="U1161" s="61"/>
      <c r="V1161" s="53" t="str">
        <f>IF(T1160&gt;0,IF(U1160&lt;1, "INVALID ODn", IF(U1160&gt;1,"INVALID ODn", "VALID ODn")),"")</f>
        <v/>
      </c>
      <c r="W1161" s="174"/>
      <c r="X1161" s="174"/>
    </row>
    <row r="1162" spans="16:24" ht="16.95" customHeight="1" x14ac:dyDescent="0.4">
      <c r="P1162" s="46">
        <v>13</v>
      </c>
      <c r="Q1162" s="65" t="s">
        <v>13</v>
      </c>
      <c r="R1162" s="74" t="s">
        <v>293</v>
      </c>
      <c r="S1162" s="5">
        <f t="shared" si="144"/>
        <v>0</v>
      </c>
      <c r="T1162" s="60"/>
      <c r="U1162" s="61"/>
      <c r="V1162" s="53"/>
      <c r="W1162" s="174"/>
      <c r="X1162" s="174"/>
    </row>
    <row r="1163" spans="16:24" ht="16.95" customHeight="1" x14ac:dyDescent="0.4">
      <c r="P1163" s="46">
        <v>13</v>
      </c>
      <c r="Q1163" s="65" t="s">
        <v>14</v>
      </c>
      <c r="R1163" s="75" t="s">
        <v>294</v>
      </c>
      <c r="S1163" s="5">
        <f t="shared" si="144"/>
        <v>0</v>
      </c>
      <c r="T1163" s="62">
        <f>MEDIAN(S1163:S1165)</f>
        <v>0</v>
      </c>
      <c r="U1163" s="62" t="e">
        <f>T1163/$T$1160</f>
        <v>#DIV/0!</v>
      </c>
      <c r="V1163" s="53" t="str">
        <f>IF(T1163&gt;0, IF(T1163&lt;$AC$7, "INVALID OD", IF(T1163&gt;$AC$8,"INVALID OD", "VALID OD")), "")</f>
        <v/>
      </c>
      <c r="W1163" s="174"/>
      <c r="X1163" s="174"/>
    </row>
    <row r="1164" spans="16:24" ht="16.95" customHeight="1" x14ac:dyDescent="0.4">
      <c r="P1164" s="46">
        <v>13</v>
      </c>
      <c r="Q1164" s="65" t="s">
        <v>15</v>
      </c>
      <c r="R1164" s="75" t="s">
        <v>295</v>
      </c>
      <c r="S1164" s="5">
        <f t="shared" si="144"/>
        <v>0</v>
      </c>
      <c r="T1164" s="60"/>
      <c r="U1164" s="61"/>
      <c r="V1164" s="53" t="str">
        <f>IF(T1163&gt;0,IF(U1163&lt;$AC$9, "INVALID ODn", IF(U1163&gt;$AC$10,"INVALID ODn", "VALID ODn")),"")</f>
        <v/>
      </c>
      <c r="W1164" s="174"/>
      <c r="X1164" s="174"/>
    </row>
    <row r="1165" spans="16:24" ht="16.95" customHeight="1" x14ac:dyDescent="0.4">
      <c r="P1165" s="46">
        <v>13</v>
      </c>
      <c r="Q1165" s="65" t="s">
        <v>16</v>
      </c>
      <c r="R1165" s="75" t="s">
        <v>296</v>
      </c>
      <c r="S1165" s="5">
        <f t="shared" si="144"/>
        <v>0</v>
      </c>
      <c r="T1165" s="60"/>
      <c r="U1165" s="61"/>
      <c r="V1165" s="147"/>
      <c r="W1165" s="174"/>
      <c r="X1165" s="174"/>
    </row>
    <row r="1166" spans="16:24" ht="16.95" customHeight="1" x14ac:dyDescent="0.4">
      <c r="P1166" s="46">
        <v>13</v>
      </c>
      <c r="Q1166" s="65" t="s">
        <v>17</v>
      </c>
      <c r="R1166" s="76" t="s">
        <v>297</v>
      </c>
      <c r="S1166" s="5">
        <f t="shared" ref="S1166:S1173" si="145">IF(ISTEXT(C142),$F$5,IF(C142&gt;$F$5,$F$5,C142))</f>
        <v>0</v>
      </c>
      <c r="T1166" s="64">
        <f>MEDIAN(S1166:S1168)</f>
        <v>0</v>
      </c>
      <c r="U1166" s="64" t="e">
        <f>T1166/$T$1160</f>
        <v>#DIV/0!</v>
      </c>
      <c r="V1166" s="53" t="str">
        <f>IF(T1166&gt;0, IF(T1166&lt;$AD$7, "INVALID OD", IF(T1166&gt;$AD$8,"INVALID OD", "VALID OD")), "")</f>
        <v/>
      </c>
      <c r="W1166" s="174"/>
      <c r="X1166" s="174"/>
    </row>
    <row r="1167" spans="16:24" ht="16.95" customHeight="1" x14ac:dyDescent="0.4">
      <c r="P1167" s="46">
        <v>13</v>
      </c>
      <c r="Q1167" s="65" t="s">
        <v>18</v>
      </c>
      <c r="R1167" s="76" t="s">
        <v>298</v>
      </c>
      <c r="S1167" s="5">
        <f t="shared" si="145"/>
        <v>0</v>
      </c>
      <c r="T1167" s="60"/>
      <c r="U1167" s="61"/>
      <c r="V1167" s="53" t="str">
        <f>IF(T1166&gt;0,IF(U1166&lt;$AD$9, "INVALID ODn", IF(U1166&gt;$AD$10,"INVALID ODn", "VALID ODn")),"")</f>
        <v/>
      </c>
      <c r="W1167" s="174"/>
      <c r="X1167" s="174"/>
    </row>
    <row r="1168" spans="16:24" ht="16.95" customHeight="1" x14ac:dyDescent="0.4">
      <c r="P1168" s="46">
        <v>13</v>
      </c>
      <c r="Q1168" s="65" t="s">
        <v>19</v>
      </c>
      <c r="R1168" s="76" t="s">
        <v>299</v>
      </c>
      <c r="S1168" s="5">
        <f t="shared" si="145"/>
        <v>0</v>
      </c>
      <c r="T1168" s="60"/>
      <c r="U1168" s="61"/>
      <c r="V1168" s="53"/>
      <c r="W1168" s="174"/>
      <c r="X1168" s="174"/>
    </row>
    <row r="1169" spans="16:24" ht="16.95" customHeight="1" x14ac:dyDescent="0.35">
      <c r="P1169" s="46">
        <v>13</v>
      </c>
      <c r="Q1169" s="65" t="s">
        <v>20</v>
      </c>
      <c r="R1169" s="98">
        <f>'Confirm PMs'!C353</f>
        <v>0</v>
      </c>
      <c r="S1169" s="5">
        <f t="shared" si="145"/>
        <v>0</v>
      </c>
      <c r="T1169" s="91">
        <f>MEDIAN(S1169:S1171)</f>
        <v>0</v>
      </c>
      <c r="U1169" s="92" t="e">
        <f>T1169/$T$1160</f>
        <v>#DIV/0!</v>
      </c>
      <c r="V1169" s="92" t="e">
        <f>IF(U1169&gt;1.5,"LT","RECENT")</f>
        <v>#DIV/0!</v>
      </c>
      <c r="W1169" s="174"/>
      <c r="X1169" s="174"/>
    </row>
    <row r="1170" spans="16:24" ht="16.95" customHeight="1" x14ac:dyDescent="0.35">
      <c r="P1170" s="46">
        <v>13</v>
      </c>
      <c r="Q1170" s="65" t="s">
        <v>21</v>
      </c>
      <c r="R1170" s="97"/>
      <c r="S1170" s="5">
        <f t="shared" si="145"/>
        <v>0</v>
      </c>
      <c r="T1170" s="81"/>
      <c r="U1170" s="92"/>
      <c r="V1170" s="92"/>
      <c r="W1170" s="174"/>
      <c r="X1170" s="174"/>
    </row>
    <row r="1171" spans="16:24" ht="16.95" customHeight="1" x14ac:dyDescent="0.35">
      <c r="P1171" s="46">
        <v>13</v>
      </c>
      <c r="Q1171" s="65" t="s">
        <v>22</v>
      </c>
      <c r="R1171" s="97"/>
      <c r="S1171" s="5">
        <f t="shared" si="145"/>
        <v>0</v>
      </c>
      <c r="T1171" s="81"/>
      <c r="U1171" s="92"/>
      <c r="V1171" s="92"/>
      <c r="W1171" s="174"/>
      <c r="X1171" s="174"/>
    </row>
    <row r="1172" spans="16:24" ht="16.95" customHeight="1" x14ac:dyDescent="0.35">
      <c r="P1172" s="46">
        <v>13</v>
      </c>
      <c r="Q1172" s="65" t="s">
        <v>23</v>
      </c>
      <c r="R1172" s="96">
        <f>'Confirm PMs'!C354</f>
        <v>0</v>
      </c>
      <c r="S1172" s="5">
        <f t="shared" si="145"/>
        <v>0</v>
      </c>
      <c r="T1172" s="94">
        <f>MEDIAN(S1172:S1174)</f>
        <v>0</v>
      </c>
      <c r="U1172" s="95" t="e">
        <f>T1172/$T$1160</f>
        <v>#DIV/0!</v>
      </c>
      <c r="V1172" s="95" t="e">
        <f>IF(U1172&gt;1.5,"LT","RECENT")</f>
        <v>#DIV/0!</v>
      </c>
      <c r="W1172" s="174"/>
      <c r="X1172" s="174"/>
    </row>
    <row r="1173" spans="16:24" ht="16.95" customHeight="1" x14ac:dyDescent="0.35">
      <c r="P1173" s="46">
        <v>13</v>
      </c>
      <c r="Q1173" s="65" t="s">
        <v>24</v>
      </c>
      <c r="R1173" s="96"/>
      <c r="S1173" s="5">
        <f t="shared" si="145"/>
        <v>0</v>
      </c>
      <c r="T1173" s="93"/>
      <c r="U1173" s="95"/>
      <c r="V1173" s="95"/>
      <c r="W1173" s="174"/>
      <c r="X1173" s="174"/>
    </row>
    <row r="1174" spans="16:24" ht="16.95" customHeight="1" x14ac:dyDescent="0.35">
      <c r="P1174" s="46">
        <v>13</v>
      </c>
      <c r="Q1174" s="65" t="s">
        <v>25</v>
      </c>
      <c r="R1174" s="96"/>
      <c r="S1174" s="5">
        <f t="shared" ref="S1174:S1181" si="146">IF(ISTEXT(D142),$F$5,IF(D142&gt;$F$5,$F$5,D142))</f>
        <v>0</v>
      </c>
      <c r="T1174" s="93"/>
      <c r="U1174" s="95"/>
      <c r="V1174" s="95"/>
      <c r="W1174" s="174"/>
      <c r="X1174" s="174"/>
    </row>
    <row r="1175" spans="16:24" ht="16.95" customHeight="1" x14ac:dyDescent="0.35">
      <c r="P1175" s="46">
        <v>13</v>
      </c>
      <c r="Q1175" s="65" t="s">
        <v>26</v>
      </c>
      <c r="R1175" s="98">
        <f>'Confirm PMs'!C355</f>
        <v>0</v>
      </c>
      <c r="S1175" s="5">
        <f t="shared" si="146"/>
        <v>0</v>
      </c>
      <c r="T1175" s="91">
        <f>MEDIAN(S1175:S1177)</f>
        <v>0</v>
      </c>
      <c r="U1175" s="92" t="e">
        <f>T1175/$T$1160</f>
        <v>#DIV/0!</v>
      </c>
      <c r="V1175" s="92" t="e">
        <f>IF(U1175&gt;1.5,"LT","RECENT")</f>
        <v>#DIV/0!</v>
      </c>
      <c r="W1175" s="174"/>
      <c r="X1175" s="174"/>
    </row>
    <row r="1176" spans="16:24" ht="16.95" customHeight="1" x14ac:dyDescent="0.35">
      <c r="P1176" s="46">
        <v>13</v>
      </c>
      <c r="Q1176" s="65" t="s">
        <v>27</v>
      </c>
      <c r="R1176" s="97"/>
      <c r="S1176" s="5">
        <f t="shared" si="146"/>
        <v>0</v>
      </c>
      <c r="T1176" s="81"/>
      <c r="U1176" s="92"/>
      <c r="V1176" s="92"/>
      <c r="W1176" s="174"/>
      <c r="X1176" s="174"/>
    </row>
    <row r="1177" spans="16:24" ht="16.95" customHeight="1" x14ac:dyDescent="0.35">
      <c r="P1177" s="46">
        <v>13</v>
      </c>
      <c r="Q1177" s="65" t="s">
        <v>28</v>
      </c>
      <c r="R1177" s="97"/>
      <c r="S1177" s="5">
        <f t="shared" si="146"/>
        <v>0</v>
      </c>
      <c r="T1177" s="81"/>
      <c r="U1177" s="92"/>
      <c r="V1177" s="92"/>
      <c r="W1177" s="174"/>
      <c r="X1177" s="174"/>
    </row>
    <row r="1178" spans="16:24" ht="16.95" customHeight="1" x14ac:dyDescent="0.35">
      <c r="P1178" s="46">
        <v>13</v>
      </c>
      <c r="Q1178" s="65" t="s">
        <v>29</v>
      </c>
      <c r="R1178" s="96">
        <f>'Confirm PMs'!C356</f>
        <v>0</v>
      </c>
      <c r="S1178" s="5">
        <f t="shared" si="146"/>
        <v>0</v>
      </c>
      <c r="T1178" s="94">
        <f>MEDIAN(S1178:S1180)</f>
        <v>0</v>
      </c>
      <c r="U1178" s="95" t="e">
        <f>T1178/$T$1160</f>
        <v>#DIV/0!</v>
      </c>
      <c r="V1178" s="95" t="e">
        <f>IF(U1178&gt;1.5,"LT","RECENT")</f>
        <v>#DIV/0!</v>
      </c>
      <c r="W1178" s="174"/>
      <c r="X1178" s="174"/>
    </row>
    <row r="1179" spans="16:24" ht="16.95" customHeight="1" x14ac:dyDescent="0.35">
      <c r="P1179" s="46">
        <v>13</v>
      </c>
      <c r="Q1179" s="65" t="s">
        <v>30</v>
      </c>
      <c r="R1179" s="96"/>
      <c r="S1179" s="5">
        <f t="shared" si="146"/>
        <v>0</v>
      </c>
      <c r="T1179" s="93"/>
      <c r="U1179" s="95"/>
      <c r="V1179" s="95"/>
      <c r="W1179" s="174"/>
      <c r="X1179" s="174"/>
    </row>
    <row r="1180" spans="16:24" ht="16.95" customHeight="1" x14ac:dyDescent="0.35">
      <c r="P1180" s="46">
        <v>13</v>
      </c>
      <c r="Q1180" s="65" t="s">
        <v>31</v>
      </c>
      <c r="R1180" s="96"/>
      <c r="S1180" s="5">
        <f t="shared" si="146"/>
        <v>0</v>
      </c>
      <c r="T1180" s="93"/>
      <c r="U1180" s="95"/>
      <c r="V1180" s="95"/>
      <c r="W1180" s="174"/>
      <c r="X1180" s="174"/>
    </row>
    <row r="1181" spans="16:24" ht="16.95" customHeight="1" x14ac:dyDescent="0.35">
      <c r="P1181" s="46">
        <v>13</v>
      </c>
      <c r="Q1181" s="65" t="s">
        <v>32</v>
      </c>
      <c r="R1181" s="98">
        <f>'Confirm PMs'!C357</f>
        <v>0</v>
      </c>
      <c r="S1181" s="5">
        <f t="shared" si="146"/>
        <v>0</v>
      </c>
      <c r="T1181" s="91">
        <f>MEDIAN(S1181:S1183)</f>
        <v>0</v>
      </c>
      <c r="U1181" s="92" t="e">
        <f>T1181/$T$1160</f>
        <v>#DIV/0!</v>
      </c>
      <c r="V1181" s="92" t="e">
        <f>IF(U1181&gt;1.5,"LT","RECENT")</f>
        <v>#DIV/0!</v>
      </c>
      <c r="W1181" s="174"/>
      <c r="X1181" s="174"/>
    </row>
    <row r="1182" spans="16:24" ht="16.95" customHeight="1" x14ac:dyDescent="0.35">
      <c r="P1182" s="46">
        <v>13</v>
      </c>
      <c r="Q1182" s="65" t="s">
        <v>33</v>
      </c>
      <c r="R1182" s="97"/>
      <c r="S1182" s="5">
        <f t="shared" ref="S1182:S1189" si="147">IF(ISTEXT(E142),$F$5,IF(E142&gt;$F$5,$F$5,E142))</f>
        <v>0</v>
      </c>
      <c r="T1182" s="81"/>
      <c r="U1182" s="92"/>
      <c r="V1182" s="92"/>
      <c r="W1182" s="174"/>
      <c r="X1182" s="174"/>
    </row>
    <row r="1183" spans="16:24" ht="16.95" customHeight="1" x14ac:dyDescent="0.35">
      <c r="P1183" s="46">
        <v>13</v>
      </c>
      <c r="Q1183" s="65" t="s">
        <v>34</v>
      </c>
      <c r="R1183" s="97"/>
      <c r="S1183" s="5">
        <f t="shared" si="147"/>
        <v>0</v>
      </c>
      <c r="T1183" s="81"/>
      <c r="U1183" s="92"/>
      <c r="V1183" s="92"/>
      <c r="W1183" s="174"/>
      <c r="X1183" s="174"/>
    </row>
    <row r="1184" spans="16:24" ht="16.95" customHeight="1" x14ac:dyDescent="0.35">
      <c r="P1184" s="46">
        <v>13</v>
      </c>
      <c r="Q1184" s="65" t="s">
        <v>35</v>
      </c>
      <c r="R1184" s="96">
        <f>'Confirm PMs'!C358</f>
        <v>0</v>
      </c>
      <c r="S1184" s="5">
        <f t="shared" si="147"/>
        <v>0</v>
      </c>
      <c r="T1184" s="94">
        <f>MEDIAN(S1184:S1186)</f>
        <v>0</v>
      </c>
      <c r="U1184" s="95" t="e">
        <f>T1184/$T$1160</f>
        <v>#DIV/0!</v>
      </c>
      <c r="V1184" s="95" t="e">
        <f>IF(U1184&gt;1.5,"LT","RECENT")</f>
        <v>#DIV/0!</v>
      </c>
      <c r="W1184" s="174"/>
      <c r="X1184" s="174"/>
    </row>
    <row r="1185" spans="16:24" ht="16.95" customHeight="1" x14ac:dyDescent="0.35">
      <c r="P1185" s="46">
        <v>13</v>
      </c>
      <c r="Q1185" s="65" t="s">
        <v>36</v>
      </c>
      <c r="R1185" s="96"/>
      <c r="S1185" s="5">
        <f t="shared" si="147"/>
        <v>0</v>
      </c>
      <c r="T1185" s="93"/>
      <c r="U1185" s="95"/>
      <c r="V1185" s="95"/>
      <c r="W1185" s="174"/>
      <c r="X1185" s="174"/>
    </row>
    <row r="1186" spans="16:24" ht="16.95" customHeight="1" x14ac:dyDescent="0.35">
      <c r="P1186" s="46">
        <v>13</v>
      </c>
      <c r="Q1186" s="65" t="s">
        <v>37</v>
      </c>
      <c r="R1186" s="96"/>
      <c r="S1186" s="5">
        <f t="shared" si="147"/>
        <v>0</v>
      </c>
      <c r="T1186" s="93"/>
      <c r="U1186" s="95"/>
      <c r="V1186" s="95"/>
      <c r="W1186" s="174"/>
      <c r="X1186" s="174"/>
    </row>
    <row r="1187" spans="16:24" ht="16.95" customHeight="1" x14ac:dyDescent="0.35">
      <c r="P1187" s="46">
        <v>13</v>
      </c>
      <c r="Q1187" s="65" t="s">
        <v>38</v>
      </c>
      <c r="R1187" s="98">
        <f>'Confirm PMs'!C359</f>
        <v>0</v>
      </c>
      <c r="S1187" s="5">
        <f t="shared" si="147"/>
        <v>0</v>
      </c>
      <c r="T1187" s="91">
        <f>MEDIAN(S1187:S1189)</f>
        <v>0</v>
      </c>
      <c r="U1187" s="92" t="e">
        <f>T1187/$T$1160</f>
        <v>#DIV/0!</v>
      </c>
      <c r="V1187" s="92" t="e">
        <f>IF(U1187&gt;1.5,"LT","RECENT")</f>
        <v>#DIV/0!</v>
      </c>
      <c r="W1187" s="174"/>
      <c r="X1187" s="174"/>
    </row>
    <row r="1188" spans="16:24" ht="16.95" customHeight="1" x14ac:dyDescent="0.35">
      <c r="P1188" s="46">
        <v>13</v>
      </c>
      <c r="Q1188" s="65" t="s">
        <v>39</v>
      </c>
      <c r="R1188" s="97"/>
      <c r="S1188" s="5">
        <f t="shared" si="147"/>
        <v>0</v>
      </c>
      <c r="T1188" s="81"/>
      <c r="U1188" s="92"/>
      <c r="V1188" s="92"/>
      <c r="W1188" s="174"/>
      <c r="X1188" s="174"/>
    </row>
    <row r="1189" spans="16:24" ht="16.95" customHeight="1" x14ac:dyDescent="0.35">
      <c r="P1189" s="46">
        <v>13</v>
      </c>
      <c r="Q1189" s="65" t="s">
        <v>40</v>
      </c>
      <c r="R1189" s="97"/>
      <c r="S1189" s="5">
        <f t="shared" si="147"/>
        <v>0</v>
      </c>
      <c r="T1189" s="81"/>
      <c r="U1189" s="92"/>
      <c r="V1189" s="92"/>
      <c r="W1189" s="174"/>
      <c r="X1189" s="174"/>
    </row>
    <row r="1190" spans="16:24" ht="16.95" customHeight="1" x14ac:dyDescent="0.35">
      <c r="P1190" s="46">
        <v>13</v>
      </c>
      <c r="Q1190" s="65" t="s">
        <v>41</v>
      </c>
      <c r="R1190" s="96">
        <f>'Confirm PMs'!C360</f>
        <v>0</v>
      </c>
      <c r="S1190" s="5">
        <f t="shared" ref="S1190:S1197" si="148">IF(ISTEXT(F142),$F$5,IF(F142&gt;$F$5,$F$5,F142))</f>
        <v>0</v>
      </c>
      <c r="T1190" s="94">
        <f>MEDIAN(S1190:S1192)</f>
        <v>0</v>
      </c>
      <c r="U1190" s="95" t="e">
        <f>T1190/$T$1160</f>
        <v>#DIV/0!</v>
      </c>
      <c r="V1190" s="95" t="e">
        <f>IF(U1190&gt;1.5,"LT","RECENT")</f>
        <v>#DIV/0!</v>
      </c>
      <c r="W1190" s="174"/>
      <c r="X1190" s="174"/>
    </row>
    <row r="1191" spans="16:24" ht="16.95" customHeight="1" x14ac:dyDescent="0.35">
      <c r="P1191" s="46">
        <v>13</v>
      </c>
      <c r="Q1191" s="65" t="s">
        <v>42</v>
      </c>
      <c r="R1191" s="96"/>
      <c r="S1191" s="5">
        <f t="shared" si="148"/>
        <v>0</v>
      </c>
      <c r="T1191" s="93"/>
      <c r="U1191" s="95"/>
      <c r="V1191" s="95"/>
      <c r="W1191" s="174"/>
      <c r="X1191" s="174"/>
    </row>
    <row r="1192" spans="16:24" ht="16.95" customHeight="1" x14ac:dyDescent="0.35">
      <c r="P1192" s="46">
        <v>13</v>
      </c>
      <c r="Q1192" s="65" t="s">
        <v>43</v>
      </c>
      <c r="R1192" s="96"/>
      <c r="S1192" s="5">
        <f t="shared" si="148"/>
        <v>0</v>
      </c>
      <c r="T1192" s="93"/>
      <c r="U1192" s="95"/>
      <c r="V1192" s="95"/>
      <c r="W1192" s="174"/>
      <c r="X1192" s="174"/>
    </row>
    <row r="1193" spans="16:24" ht="16.95" customHeight="1" x14ac:dyDescent="0.35">
      <c r="P1193" s="46">
        <v>13</v>
      </c>
      <c r="Q1193" s="65" t="s">
        <v>44</v>
      </c>
      <c r="R1193" s="98">
        <f>'Confirm PMs'!C361</f>
        <v>0</v>
      </c>
      <c r="S1193" s="5">
        <f t="shared" si="148"/>
        <v>0</v>
      </c>
      <c r="T1193" s="91">
        <f>MEDIAN(S1193:S1195)</f>
        <v>0</v>
      </c>
      <c r="U1193" s="92" t="e">
        <f>T1193/$T$1160</f>
        <v>#DIV/0!</v>
      </c>
      <c r="V1193" s="92" t="e">
        <f>IF(U1193&gt;1.5,"LT","RECENT")</f>
        <v>#DIV/0!</v>
      </c>
      <c r="W1193" s="174"/>
      <c r="X1193" s="174"/>
    </row>
    <row r="1194" spans="16:24" ht="16.95" customHeight="1" x14ac:dyDescent="0.35">
      <c r="P1194" s="46">
        <v>13</v>
      </c>
      <c r="Q1194" s="65" t="s">
        <v>45</v>
      </c>
      <c r="R1194" s="97"/>
      <c r="S1194" s="5">
        <f t="shared" si="148"/>
        <v>0</v>
      </c>
      <c r="T1194" s="81"/>
      <c r="U1194" s="92"/>
      <c r="V1194" s="92"/>
      <c r="W1194" s="174"/>
      <c r="X1194" s="174"/>
    </row>
    <row r="1195" spans="16:24" ht="16.95" customHeight="1" x14ac:dyDescent="0.35">
      <c r="P1195" s="46">
        <v>13</v>
      </c>
      <c r="Q1195" s="65" t="s">
        <v>46</v>
      </c>
      <c r="R1195" s="97"/>
      <c r="S1195" s="5">
        <f t="shared" si="148"/>
        <v>0</v>
      </c>
      <c r="T1195" s="81"/>
      <c r="U1195" s="92"/>
      <c r="V1195" s="92"/>
      <c r="W1195" s="174"/>
      <c r="X1195" s="174"/>
    </row>
    <row r="1196" spans="16:24" ht="16.95" customHeight="1" x14ac:dyDescent="0.35">
      <c r="P1196" s="46">
        <v>13</v>
      </c>
      <c r="Q1196" s="65" t="s">
        <v>47</v>
      </c>
      <c r="R1196" s="96">
        <f>'Confirm PMs'!C362</f>
        <v>0</v>
      </c>
      <c r="S1196" s="5">
        <f t="shared" si="148"/>
        <v>0</v>
      </c>
      <c r="T1196" s="94">
        <f>MEDIAN(S1196:S1198)</f>
        <v>0</v>
      </c>
      <c r="U1196" s="95" t="e">
        <f>T1196/$T$1160</f>
        <v>#DIV/0!</v>
      </c>
      <c r="V1196" s="95" t="e">
        <f>IF(U1196&gt;1.5,"LT","RECENT")</f>
        <v>#DIV/0!</v>
      </c>
      <c r="W1196" s="174"/>
      <c r="X1196" s="174"/>
    </row>
    <row r="1197" spans="16:24" ht="16.95" customHeight="1" x14ac:dyDescent="0.35">
      <c r="P1197" s="46">
        <v>13</v>
      </c>
      <c r="Q1197" s="65" t="s">
        <v>48</v>
      </c>
      <c r="R1197" s="96"/>
      <c r="S1197" s="5">
        <f t="shared" si="148"/>
        <v>0</v>
      </c>
      <c r="T1197" s="93"/>
      <c r="U1197" s="95"/>
      <c r="V1197" s="95"/>
      <c r="W1197" s="174"/>
      <c r="X1197" s="174"/>
    </row>
    <row r="1198" spans="16:24" ht="16.95" customHeight="1" x14ac:dyDescent="0.35">
      <c r="P1198" s="46">
        <v>13</v>
      </c>
      <c r="Q1198" s="65" t="s">
        <v>49</v>
      </c>
      <c r="R1198" s="96"/>
      <c r="S1198" s="5">
        <f t="shared" ref="S1198:S1205" si="149">IF(ISTEXT(G142),$F$5,IF(G142&gt;$F$5,$F$5,G142))</f>
        <v>0</v>
      </c>
      <c r="T1198" s="93"/>
      <c r="U1198" s="95"/>
      <c r="V1198" s="95"/>
      <c r="W1198" s="174"/>
      <c r="X1198" s="174"/>
    </row>
    <row r="1199" spans="16:24" ht="16.95" customHeight="1" x14ac:dyDescent="0.35">
      <c r="P1199" s="46">
        <v>13</v>
      </c>
      <c r="Q1199" s="65" t="s">
        <v>50</v>
      </c>
      <c r="R1199" s="98">
        <f>'Confirm PMs'!C363</f>
        <v>0</v>
      </c>
      <c r="S1199" s="5">
        <f t="shared" si="149"/>
        <v>0</v>
      </c>
      <c r="T1199" s="91">
        <f>MEDIAN(S1199:S1201)</f>
        <v>0</v>
      </c>
      <c r="U1199" s="92" t="e">
        <f>T1199/$T$1160</f>
        <v>#DIV/0!</v>
      </c>
      <c r="V1199" s="92" t="e">
        <f>IF(U1199&gt;1.5,"LT","RECENT")</f>
        <v>#DIV/0!</v>
      </c>
      <c r="W1199" s="174"/>
      <c r="X1199" s="174"/>
    </row>
    <row r="1200" spans="16:24" ht="16.95" customHeight="1" x14ac:dyDescent="0.35">
      <c r="P1200" s="46">
        <v>13</v>
      </c>
      <c r="Q1200" s="65" t="s">
        <v>51</v>
      </c>
      <c r="R1200" s="97"/>
      <c r="S1200" s="5">
        <f t="shared" si="149"/>
        <v>0</v>
      </c>
      <c r="T1200" s="81"/>
      <c r="U1200" s="92"/>
      <c r="V1200" s="92"/>
      <c r="W1200" s="174"/>
      <c r="X1200" s="174"/>
    </row>
    <row r="1201" spans="16:24" ht="16.95" customHeight="1" x14ac:dyDescent="0.35">
      <c r="P1201" s="46">
        <v>13</v>
      </c>
      <c r="Q1201" s="65" t="s">
        <v>52</v>
      </c>
      <c r="R1201" s="97"/>
      <c r="S1201" s="5">
        <f t="shared" si="149"/>
        <v>0</v>
      </c>
      <c r="T1201" s="81"/>
      <c r="U1201" s="92"/>
      <c r="V1201" s="92"/>
      <c r="W1201" s="174"/>
      <c r="X1201" s="174"/>
    </row>
    <row r="1202" spans="16:24" ht="16.95" customHeight="1" x14ac:dyDescent="0.35">
      <c r="P1202" s="46">
        <v>13</v>
      </c>
      <c r="Q1202" s="65" t="s">
        <v>53</v>
      </c>
      <c r="R1202" s="96">
        <f>'Confirm PMs'!C364</f>
        <v>0</v>
      </c>
      <c r="S1202" s="5">
        <f t="shared" si="149"/>
        <v>0</v>
      </c>
      <c r="T1202" s="94">
        <f>MEDIAN(S1202:S1204)</f>
        <v>0</v>
      </c>
      <c r="U1202" s="95" t="e">
        <f>T1202/$T$1160</f>
        <v>#DIV/0!</v>
      </c>
      <c r="V1202" s="95" t="e">
        <f>IF(U1202&gt;1.5,"LT","RECENT")</f>
        <v>#DIV/0!</v>
      </c>
      <c r="W1202" s="174"/>
      <c r="X1202" s="174"/>
    </row>
    <row r="1203" spans="16:24" ht="16.95" customHeight="1" x14ac:dyDescent="0.35">
      <c r="P1203" s="46">
        <v>13</v>
      </c>
      <c r="Q1203" s="65" t="s">
        <v>54</v>
      </c>
      <c r="R1203" s="96"/>
      <c r="S1203" s="5">
        <f t="shared" si="149"/>
        <v>0</v>
      </c>
      <c r="T1203" s="93"/>
      <c r="U1203" s="95"/>
      <c r="V1203" s="95"/>
      <c r="W1203" s="174"/>
      <c r="X1203" s="174"/>
    </row>
    <row r="1204" spans="16:24" ht="16.95" customHeight="1" x14ac:dyDescent="0.35">
      <c r="P1204" s="46">
        <v>13</v>
      </c>
      <c r="Q1204" s="65" t="s">
        <v>55</v>
      </c>
      <c r="R1204" s="96"/>
      <c r="S1204" s="5">
        <f t="shared" si="149"/>
        <v>0</v>
      </c>
      <c r="T1204" s="93"/>
      <c r="U1204" s="95"/>
      <c r="V1204" s="95"/>
      <c r="W1204" s="174"/>
      <c r="X1204" s="174"/>
    </row>
    <row r="1205" spans="16:24" ht="16.95" customHeight="1" x14ac:dyDescent="0.35">
      <c r="P1205" s="46">
        <v>13</v>
      </c>
      <c r="Q1205" s="65" t="s">
        <v>56</v>
      </c>
      <c r="R1205" s="98">
        <f>'Confirm PMs'!C365</f>
        <v>0</v>
      </c>
      <c r="S1205" s="5">
        <f t="shared" si="149"/>
        <v>0</v>
      </c>
      <c r="T1205" s="91">
        <f>MEDIAN(S1205:S1207)</f>
        <v>0</v>
      </c>
      <c r="U1205" s="92" t="e">
        <f>T1205/$T$1160</f>
        <v>#DIV/0!</v>
      </c>
      <c r="V1205" s="92" t="e">
        <f>IF(U1205&gt;1.5,"LT","RECENT")</f>
        <v>#DIV/0!</v>
      </c>
      <c r="W1205" s="174"/>
      <c r="X1205" s="174"/>
    </row>
    <row r="1206" spans="16:24" ht="16.95" customHeight="1" x14ac:dyDescent="0.35">
      <c r="P1206" s="46">
        <v>13</v>
      </c>
      <c r="Q1206" s="65" t="s">
        <v>57</v>
      </c>
      <c r="R1206" s="97"/>
      <c r="S1206" s="5">
        <f t="shared" ref="S1206:S1213" si="150">IF(ISTEXT(H142),$F$5,IF(H142&gt;$F$5,$F$5,H142))</f>
        <v>0</v>
      </c>
      <c r="T1206" s="81"/>
      <c r="U1206" s="92"/>
      <c r="V1206" s="92"/>
      <c r="W1206" s="174"/>
      <c r="X1206" s="174"/>
    </row>
    <row r="1207" spans="16:24" ht="16.95" customHeight="1" x14ac:dyDescent="0.35">
      <c r="P1207" s="46">
        <v>13</v>
      </c>
      <c r="Q1207" s="65" t="s">
        <v>58</v>
      </c>
      <c r="R1207" s="97"/>
      <c r="S1207" s="5">
        <f t="shared" si="150"/>
        <v>0</v>
      </c>
      <c r="T1207" s="81"/>
      <c r="U1207" s="92"/>
      <c r="V1207" s="92"/>
      <c r="W1207" s="174"/>
      <c r="X1207" s="174"/>
    </row>
    <row r="1208" spans="16:24" ht="16.95" customHeight="1" x14ac:dyDescent="0.35">
      <c r="P1208" s="46">
        <v>13</v>
      </c>
      <c r="Q1208" s="65" t="s">
        <v>59</v>
      </c>
      <c r="R1208" s="96">
        <f>'Confirm PMs'!C366</f>
        <v>0</v>
      </c>
      <c r="S1208" s="5">
        <f t="shared" si="150"/>
        <v>0</v>
      </c>
      <c r="T1208" s="94">
        <f>MEDIAN(S1208:S1210)</f>
        <v>0</v>
      </c>
      <c r="U1208" s="95" t="e">
        <f>T1208/$T$1160</f>
        <v>#DIV/0!</v>
      </c>
      <c r="V1208" s="95" t="e">
        <f>IF(U1208&gt;1.5,"LT","RECENT")</f>
        <v>#DIV/0!</v>
      </c>
      <c r="W1208" s="174"/>
      <c r="X1208" s="174"/>
    </row>
    <row r="1209" spans="16:24" ht="16.95" customHeight="1" x14ac:dyDescent="0.35">
      <c r="P1209" s="46">
        <v>13</v>
      </c>
      <c r="Q1209" s="65" t="s">
        <v>60</v>
      </c>
      <c r="R1209" s="96"/>
      <c r="S1209" s="5">
        <f t="shared" si="150"/>
        <v>0</v>
      </c>
      <c r="T1209" s="93"/>
      <c r="U1209" s="95"/>
      <c r="V1209" s="95"/>
      <c r="W1209" s="174"/>
      <c r="X1209" s="174"/>
    </row>
    <row r="1210" spans="16:24" ht="16.95" customHeight="1" x14ac:dyDescent="0.35">
      <c r="P1210" s="46">
        <v>13</v>
      </c>
      <c r="Q1210" s="65" t="s">
        <v>61</v>
      </c>
      <c r="R1210" s="96"/>
      <c r="S1210" s="5">
        <f t="shared" si="150"/>
        <v>0</v>
      </c>
      <c r="T1210" s="93"/>
      <c r="U1210" s="95"/>
      <c r="V1210" s="95"/>
      <c r="W1210" s="174"/>
      <c r="X1210" s="174"/>
    </row>
    <row r="1211" spans="16:24" ht="16.95" customHeight="1" x14ac:dyDescent="0.35">
      <c r="P1211" s="46">
        <v>13</v>
      </c>
      <c r="Q1211" s="65" t="s">
        <v>62</v>
      </c>
      <c r="R1211" s="98">
        <f>'Confirm PMs'!C367</f>
        <v>0</v>
      </c>
      <c r="S1211" s="5">
        <f t="shared" si="150"/>
        <v>0</v>
      </c>
      <c r="T1211" s="91">
        <f>MEDIAN(S1211:S1213)</f>
        <v>0</v>
      </c>
      <c r="U1211" s="92" t="e">
        <f>T1211/$T$1160</f>
        <v>#DIV/0!</v>
      </c>
      <c r="V1211" s="92" t="e">
        <f>IF(U1211&gt;1.5,"LT","RECENT")</f>
        <v>#DIV/0!</v>
      </c>
      <c r="W1211" s="174"/>
      <c r="X1211" s="174"/>
    </row>
    <row r="1212" spans="16:24" ht="16.95" customHeight="1" x14ac:dyDescent="0.35">
      <c r="P1212" s="46">
        <v>13</v>
      </c>
      <c r="Q1212" s="65" t="s">
        <v>63</v>
      </c>
      <c r="R1212" s="97"/>
      <c r="S1212" s="5">
        <f t="shared" si="150"/>
        <v>0</v>
      </c>
      <c r="T1212" s="81"/>
      <c r="U1212" s="92"/>
      <c r="V1212" s="92"/>
      <c r="W1212" s="174"/>
      <c r="X1212" s="174"/>
    </row>
    <row r="1213" spans="16:24" ht="16.95" customHeight="1" x14ac:dyDescent="0.35">
      <c r="P1213" s="46">
        <v>13</v>
      </c>
      <c r="Q1213" s="65" t="s">
        <v>64</v>
      </c>
      <c r="R1213" s="97"/>
      <c r="S1213" s="5">
        <f t="shared" si="150"/>
        <v>0</v>
      </c>
      <c r="T1213" s="81"/>
      <c r="U1213" s="92"/>
      <c r="V1213" s="92"/>
      <c r="W1213" s="174"/>
      <c r="X1213" s="174"/>
    </row>
    <row r="1214" spans="16:24" ht="16.95" customHeight="1" x14ac:dyDescent="0.35">
      <c r="P1214" s="46">
        <v>13</v>
      </c>
      <c r="Q1214" s="65" t="s">
        <v>65</v>
      </c>
      <c r="R1214" s="96">
        <f>'Confirm PMs'!C368</f>
        <v>0</v>
      </c>
      <c r="S1214" s="5">
        <f t="shared" ref="S1214:S1221" si="151">IF(ISTEXT(I142),$F$5,IF(I142&gt;$F$5,$F$5,I142))</f>
        <v>0</v>
      </c>
      <c r="T1214" s="94">
        <f>MEDIAN(S1214:S1216)</f>
        <v>0</v>
      </c>
      <c r="U1214" s="95" t="e">
        <f>T1214/$T$1160</f>
        <v>#DIV/0!</v>
      </c>
      <c r="V1214" s="95" t="e">
        <f>IF(U1214&gt;1.5,"LT","RECENT")</f>
        <v>#DIV/0!</v>
      </c>
      <c r="W1214" s="174"/>
      <c r="X1214" s="174"/>
    </row>
    <row r="1215" spans="16:24" ht="16.95" customHeight="1" x14ac:dyDescent="0.35">
      <c r="P1215" s="46">
        <v>13</v>
      </c>
      <c r="Q1215" s="65" t="s">
        <v>66</v>
      </c>
      <c r="R1215" s="96"/>
      <c r="S1215" s="5">
        <f t="shared" si="151"/>
        <v>0</v>
      </c>
      <c r="T1215" s="93"/>
      <c r="U1215" s="95"/>
      <c r="V1215" s="95"/>
      <c r="W1215" s="174"/>
      <c r="X1215" s="174"/>
    </row>
    <row r="1216" spans="16:24" ht="16.95" customHeight="1" x14ac:dyDescent="0.35">
      <c r="P1216" s="46">
        <v>13</v>
      </c>
      <c r="Q1216" s="65" t="s">
        <v>67</v>
      </c>
      <c r="R1216" s="96"/>
      <c r="S1216" s="5">
        <f t="shared" si="151"/>
        <v>0</v>
      </c>
      <c r="T1216" s="93"/>
      <c r="U1216" s="95"/>
      <c r="V1216" s="95"/>
      <c r="W1216" s="174"/>
      <c r="X1216" s="174"/>
    </row>
    <row r="1217" spans="16:24" ht="16.95" customHeight="1" x14ac:dyDescent="0.35">
      <c r="P1217" s="46">
        <v>13</v>
      </c>
      <c r="Q1217" s="65" t="s">
        <v>68</v>
      </c>
      <c r="R1217" s="98">
        <f>'Confirm PMs'!C369</f>
        <v>0</v>
      </c>
      <c r="S1217" s="5">
        <f t="shared" si="151"/>
        <v>0</v>
      </c>
      <c r="T1217" s="91">
        <f>MEDIAN(S1217:S1219)</f>
        <v>0</v>
      </c>
      <c r="U1217" s="92" t="e">
        <f>T1217/$T$1160</f>
        <v>#DIV/0!</v>
      </c>
      <c r="V1217" s="92" t="e">
        <f>IF(U1217&gt;1.5,"LT","RECENT")</f>
        <v>#DIV/0!</v>
      </c>
      <c r="W1217" s="174"/>
      <c r="X1217" s="174"/>
    </row>
    <row r="1218" spans="16:24" ht="16.95" customHeight="1" x14ac:dyDescent="0.35">
      <c r="P1218" s="46">
        <v>13</v>
      </c>
      <c r="Q1218" s="65" t="s">
        <v>69</v>
      </c>
      <c r="R1218" s="97"/>
      <c r="S1218" s="5">
        <f t="shared" si="151"/>
        <v>0</v>
      </c>
      <c r="T1218" s="81"/>
      <c r="U1218" s="92"/>
      <c r="V1218" s="92"/>
      <c r="W1218" s="174"/>
      <c r="X1218" s="174"/>
    </row>
    <row r="1219" spans="16:24" ht="16.95" customHeight="1" x14ac:dyDescent="0.35">
      <c r="P1219" s="46">
        <v>13</v>
      </c>
      <c r="Q1219" s="65" t="s">
        <v>70</v>
      </c>
      <c r="R1219" s="97"/>
      <c r="S1219" s="5">
        <f t="shared" si="151"/>
        <v>0</v>
      </c>
      <c r="T1219" s="81"/>
      <c r="U1219" s="92"/>
      <c r="V1219" s="92"/>
      <c r="W1219" s="174"/>
      <c r="X1219" s="174"/>
    </row>
    <row r="1220" spans="16:24" ht="16.95" customHeight="1" x14ac:dyDescent="0.35">
      <c r="P1220" s="46">
        <v>13</v>
      </c>
      <c r="Q1220" s="65" t="s">
        <v>71</v>
      </c>
      <c r="R1220" s="96">
        <f>'Confirm PMs'!C370</f>
        <v>0</v>
      </c>
      <c r="S1220" s="5">
        <f t="shared" si="151"/>
        <v>0</v>
      </c>
      <c r="T1220" s="94">
        <f>MEDIAN(S1220:S1222)</f>
        <v>0</v>
      </c>
      <c r="U1220" s="95" t="e">
        <f>T1220/$T$1160</f>
        <v>#DIV/0!</v>
      </c>
      <c r="V1220" s="95" t="e">
        <f>IF(U1220&gt;1.5,"LT","RECENT")</f>
        <v>#DIV/0!</v>
      </c>
      <c r="W1220" s="174"/>
      <c r="X1220" s="174"/>
    </row>
    <row r="1221" spans="16:24" ht="16.95" customHeight="1" x14ac:dyDescent="0.35">
      <c r="P1221" s="46">
        <v>13</v>
      </c>
      <c r="Q1221" s="65" t="s">
        <v>72</v>
      </c>
      <c r="R1221" s="96"/>
      <c r="S1221" s="5">
        <f t="shared" si="151"/>
        <v>0</v>
      </c>
      <c r="T1221" s="93"/>
      <c r="U1221" s="95"/>
      <c r="V1221" s="95"/>
      <c r="W1221" s="174"/>
      <c r="X1221" s="174"/>
    </row>
    <row r="1222" spans="16:24" ht="16.95" customHeight="1" x14ac:dyDescent="0.35">
      <c r="P1222" s="46">
        <v>13</v>
      </c>
      <c r="Q1222" s="65" t="s">
        <v>73</v>
      </c>
      <c r="R1222" s="96"/>
      <c r="S1222" s="5">
        <f t="shared" ref="S1222:S1229" si="152">IF(ISTEXT(J142),$F$5,IF(J142&gt;$F$5,$F$5,J142))</f>
        <v>0</v>
      </c>
      <c r="T1222" s="93"/>
      <c r="U1222" s="95"/>
      <c r="V1222" s="95"/>
      <c r="W1222" s="174"/>
      <c r="X1222" s="174"/>
    </row>
    <row r="1223" spans="16:24" ht="16.95" customHeight="1" x14ac:dyDescent="0.35">
      <c r="P1223" s="46">
        <v>13</v>
      </c>
      <c r="Q1223" s="65" t="s">
        <v>74</v>
      </c>
      <c r="R1223" s="98">
        <f>'Confirm PMs'!C371</f>
        <v>0</v>
      </c>
      <c r="S1223" s="5">
        <f t="shared" si="152"/>
        <v>0</v>
      </c>
      <c r="T1223" s="91">
        <f>MEDIAN(S1223:S1225)</f>
        <v>0</v>
      </c>
      <c r="U1223" s="92" t="e">
        <f>T1223/$T$1160</f>
        <v>#DIV/0!</v>
      </c>
      <c r="V1223" s="92" t="e">
        <f>IF(U1223&gt;1.5,"LT","RECENT")</f>
        <v>#DIV/0!</v>
      </c>
      <c r="W1223" s="174"/>
      <c r="X1223" s="174"/>
    </row>
    <row r="1224" spans="16:24" ht="16.95" customHeight="1" x14ac:dyDescent="0.35">
      <c r="P1224" s="46">
        <v>13</v>
      </c>
      <c r="Q1224" s="65" t="s">
        <v>75</v>
      </c>
      <c r="R1224" s="97"/>
      <c r="S1224" s="5">
        <f t="shared" si="152"/>
        <v>0</v>
      </c>
      <c r="T1224" s="81"/>
      <c r="U1224" s="92"/>
      <c r="V1224" s="92"/>
      <c r="W1224" s="174"/>
      <c r="X1224" s="174"/>
    </row>
    <row r="1225" spans="16:24" ht="16.95" customHeight="1" x14ac:dyDescent="0.35">
      <c r="P1225" s="46">
        <v>13</v>
      </c>
      <c r="Q1225" s="65" t="s">
        <v>76</v>
      </c>
      <c r="R1225" s="97"/>
      <c r="S1225" s="5">
        <f t="shared" si="152"/>
        <v>0</v>
      </c>
      <c r="T1225" s="81"/>
      <c r="U1225" s="92"/>
      <c r="V1225" s="92"/>
      <c r="W1225" s="174"/>
      <c r="X1225" s="174"/>
    </row>
    <row r="1226" spans="16:24" ht="16.95" customHeight="1" x14ac:dyDescent="0.35">
      <c r="P1226" s="46">
        <v>13</v>
      </c>
      <c r="Q1226" s="65" t="s">
        <v>77</v>
      </c>
      <c r="R1226" s="96">
        <f>'Confirm PMs'!C372</f>
        <v>0</v>
      </c>
      <c r="S1226" s="5">
        <f t="shared" si="152"/>
        <v>0</v>
      </c>
      <c r="T1226" s="94">
        <f>MEDIAN(S1226:S1228)</f>
        <v>0</v>
      </c>
      <c r="U1226" s="95" t="e">
        <f>T1226/$T$1160</f>
        <v>#DIV/0!</v>
      </c>
      <c r="V1226" s="95" t="e">
        <f>IF(U1226&gt;1.5,"LT","RECENT")</f>
        <v>#DIV/0!</v>
      </c>
      <c r="W1226" s="174"/>
      <c r="X1226" s="174"/>
    </row>
    <row r="1227" spans="16:24" ht="16.95" customHeight="1" x14ac:dyDescent="0.35">
      <c r="P1227" s="46">
        <v>13</v>
      </c>
      <c r="Q1227" s="65" t="s">
        <v>78</v>
      </c>
      <c r="R1227" s="96"/>
      <c r="S1227" s="5">
        <f t="shared" si="152"/>
        <v>0</v>
      </c>
      <c r="T1227" s="93"/>
      <c r="U1227" s="95"/>
      <c r="V1227" s="95"/>
      <c r="W1227" s="174"/>
      <c r="X1227" s="174"/>
    </row>
    <row r="1228" spans="16:24" ht="16.95" customHeight="1" x14ac:dyDescent="0.35">
      <c r="P1228" s="46">
        <v>13</v>
      </c>
      <c r="Q1228" s="65" t="s">
        <v>79</v>
      </c>
      <c r="R1228" s="96"/>
      <c r="S1228" s="5">
        <f t="shared" si="152"/>
        <v>0</v>
      </c>
      <c r="T1228" s="93"/>
      <c r="U1228" s="95"/>
      <c r="V1228" s="95"/>
      <c r="W1228" s="174"/>
      <c r="X1228" s="174"/>
    </row>
    <row r="1229" spans="16:24" ht="16.95" customHeight="1" x14ac:dyDescent="0.35">
      <c r="P1229" s="46">
        <v>13</v>
      </c>
      <c r="Q1229" s="65" t="s">
        <v>80</v>
      </c>
      <c r="R1229" s="98">
        <f>'Confirm PMs'!C373</f>
        <v>0</v>
      </c>
      <c r="S1229" s="5">
        <f t="shared" si="152"/>
        <v>0</v>
      </c>
      <c r="T1229" s="91">
        <f>MEDIAN(S1229:S1231)</f>
        <v>0</v>
      </c>
      <c r="U1229" s="92" t="e">
        <f>T1229/$T$1160</f>
        <v>#DIV/0!</v>
      </c>
      <c r="V1229" s="92" t="e">
        <f>IF(U1229&gt;1.5,"LT","RECENT")</f>
        <v>#DIV/0!</v>
      </c>
      <c r="W1229" s="174"/>
      <c r="X1229" s="174"/>
    </row>
    <row r="1230" spans="16:24" ht="16.95" customHeight="1" x14ac:dyDescent="0.35">
      <c r="P1230" s="46">
        <v>13</v>
      </c>
      <c r="Q1230" s="65" t="s">
        <v>81</v>
      </c>
      <c r="R1230" s="97"/>
      <c r="S1230" s="5">
        <f t="shared" ref="S1230:S1237" si="153">IF(ISTEXT(K142),$F$5,IF(K142&gt;$F$5,$F$5,K142))</f>
        <v>0</v>
      </c>
      <c r="T1230" s="81"/>
      <c r="U1230" s="92"/>
      <c r="V1230" s="92"/>
      <c r="W1230" s="174"/>
      <c r="X1230" s="174"/>
    </row>
    <row r="1231" spans="16:24" ht="16.95" customHeight="1" x14ac:dyDescent="0.35">
      <c r="P1231" s="46">
        <v>13</v>
      </c>
      <c r="Q1231" s="65" t="s">
        <v>82</v>
      </c>
      <c r="R1231" s="97"/>
      <c r="S1231" s="5">
        <f t="shared" si="153"/>
        <v>0</v>
      </c>
      <c r="T1231" s="81"/>
      <c r="U1231" s="92"/>
      <c r="V1231" s="92"/>
      <c r="W1231" s="174"/>
      <c r="X1231" s="174"/>
    </row>
    <row r="1232" spans="16:24" ht="16.95" customHeight="1" x14ac:dyDescent="0.35">
      <c r="P1232" s="46">
        <v>13</v>
      </c>
      <c r="Q1232" s="65" t="s">
        <v>83</v>
      </c>
      <c r="R1232" s="96">
        <f>'Confirm PMs'!C374</f>
        <v>0</v>
      </c>
      <c r="S1232" s="5">
        <f t="shared" si="153"/>
        <v>0</v>
      </c>
      <c r="T1232" s="94">
        <f>MEDIAN(S1232:S1234)</f>
        <v>0</v>
      </c>
      <c r="U1232" s="95" t="e">
        <f>T1232/$T$1160</f>
        <v>#DIV/0!</v>
      </c>
      <c r="V1232" s="95" t="e">
        <f>IF(U1232&gt;1.5,"LT","RECENT")</f>
        <v>#DIV/0!</v>
      </c>
      <c r="W1232" s="174"/>
      <c r="X1232" s="174"/>
    </row>
    <row r="1233" spans="16:24" ht="16.95" customHeight="1" x14ac:dyDescent="0.35">
      <c r="P1233" s="46">
        <v>13</v>
      </c>
      <c r="Q1233" s="65" t="s">
        <v>84</v>
      </c>
      <c r="R1233" s="96"/>
      <c r="S1233" s="5">
        <f t="shared" si="153"/>
        <v>0</v>
      </c>
      <c r="T1233" s="93"/>
      <c r="U1233" s="95"/>
      <c r="V1233" s="95"/>
      <c r="W1233" s="174"/>
      <c r="X1233" s="174"/>
    </row>
    <row r="1234" spans="16:24" ht="16.95" customHeight="1" x14ac:dyDescent="0.35">
      <c r="P1234" s="46">
        <v>13</v>
      </c>
      <c r="Q1234" s="65" t="s">
        <v>85</v>
      </c>
      <c r="R1234" s="96"/>
      <c r="S1234" s="5">
        <f t="shared" si="153"/>
        <v>0</v>
      </c>
      <c r="T1234" s="93"/>
      <c r="U1234" s="95"/>
      <c r="V1234" s="95"/>
      <c r="W1234" s="174"/>
      <c r="X1234" s="174"/>
    </row>
    <row r="1235" spans="16:24" ht="16.95" customHeight="1" x14ac:dyDescent="0.35">
      <c r="P1235" s="46">
        <v>13</v>
      </c>
      <c r="Q1235" s="65" t="s">
        <v>86</v>
      </c>
      <c r="R1235" s="98">
        <f>'Confirm PMs'!C375</f>
        <v>0</v>
      </c>
      <c r="S1235" s="5">
        <f t="shared" si="153"/>
        <v>0</v>
      </c>
      <c r="T1235" s="91">
        <f>MEDIAN(S1235:S1237)</f>
        <v>0</v>
      </c>
      <c r="U1235" s="92" t="e">
        <f>T1235/$T$1160</f>
        <v>#DIV/0!</v>
      </c>
      <c r="V1235" s="92" t="e">
        <f>IF(U1235&gt;1.5,"LT","RECENT")</f>
        <v>#DIV/0!</v>
      </c>
      <c r="W1235" s="174"/>
      <c r="X1235" s="174"/>
    </row>
    <row r="1236" spans="16:24" ht="16.95" customHeight="1" x14ac:dyDescent="0.35">
      <c r="P1236" s="46">
        <v>13</v>
      </c>
      <c r="Q1236" s="65" t="s">
        <v>87</v>
      </c>
      <c r="R1236" s="97"/>
      <c r="S1236" s="5">
        <f t="shared" si="153"/>
        <v>0</v>
      </c>
      <c r="T1236" s="81"/>
      <c r="U1236" s="92"/>
      <c r="V1236" s="92"/>
      <c r="W1236" s="174"/>
      <c r="X1236" s="174"/>
    </row>
    <row r="1237" spans="16:24" ht="16.95" customHeight="1" x14ac:dyDescent="0.35">
      <c r="P1237" s="46">
        <v>13</v>
      </c>
      <c r="Q1237" s="65" t="s">
        <v>88</v>
      </c>
      <c r="R1237" s="97"/>
      <c r="S1237" s="5">
        <f t="shared" si="153"/>
        <v>0</v>
      </c>
      <c r="T1237" s="81"/>
      <c r="U1237" s="92"/>
      <c r="V1237" s="92"/>
      <c r="W1237" s="174"/>
      <c r="X1237" s="174"/>
    </row>
    <row r="1238" spans="16:24" ht="16.95" customHeight="1" x14ac:dyDescent="0.35">
      <c r="P1238" s="46">
        <v>13</v>
      </c>
      <c r="Q1238" s="65" t="s">
        <v>89</v>
      </c>
      <c r="R1238" s="96">
        <f>'Confirm PMs'!C376</f>
        <v>0</v>
      </c>
      <c r="S1238" s="5">
        <f t="shared" ref="S1238:S1245" si="154">IF(ISTEXT(L142),$F$5,IF(L142&gt;$F$5,$F$5,L142))</f>
        <v>0</v>
      </c>
      <c r="T1238" s="94">
        <f>MEDIAN(S1238:S1240)</f>
        <v>0</v>
      </c>
      <c r="U1238" s="95" t="e">
        <f>T1238/$T$1160</f>
        <v>#DIV/0!</v>
      </c>
      <c r="V1238" s="95" t="e">
        <f>IF(U1238&gt;1.5,"LT","RECENT")</f>
        <v>#DIV/0!</v>
      </c>
      <c r="W1238" s="174"/>
      <c r="X1238" s="174"/>
    </row>
    <row r="1239" spans="16:24" ht="16.95" customHeight="1" x14ac:dyDescent="0.35">
      <c r="P1239" s="46">
        <v>13</v>
      </c>
      <c r="Q1239" s="65" t="s">
        <v>90</v>
      </c>
      <c r="R1239" s="96"/>
      <c r="S1239" s="5">
        <f t="shared" si="154"/>
        <v>0</v>
      </c>
      <c r="T1239" s="93"/>
      <c r="U1239" s="95"/>
      <c r="V1239" s="95"/>
      <c r="W1239" s="174"/>
      <c r="X1239" s="174"/>
    </row>
    <row r="1240" spans="16:24" ht="16.95" customHeight="1" x14ac:dyDescent="0.35">
      <c r="P1240" s="46">
        <v>13</v>
      </c>
      <c r="Q1240" s="65" t="s">
        <v>91</v>
      </c>
      <c r="R1240" s="96"/>
      <c r="S1240" s="5">
        <f t="shared" si="154"/>
        <v>0</v>
      </c>
      <c r="T1240" s="93"/>
      <c r="U1240" s="95"/>
      <c r="V1240" s="95"/>
      <c r="W1240" s="174"/>
      <c r="X1240" s="174"/>
    </row>
    <row r="1241" spans="16:24" ht="16.95" customHeight="1" x14ac:dyDescent="0.35">
      <c r="P1241" s="46">
        <v>13</v>
      </c>
      <c r="Q1241" s="65" t="s">
        <v>92</v>
      </c>
      <c r="R1241" s="98">
        <f>'Confirm PMs'!C377</f>
        <v>0</v>
      </c>
      <c r="S1241" s="5">
        <f t="shared" si="154"/>
        <v>0</v>
      </c>
      <c r="T1241" s="91">
        <f>MEDIAN(S1241:S1243)</f>
        <v>0</v>
      </c>
      <c r="U1241" s="92" t="e">
        <f>T1241/$T$1160</f>
        <v>#DIV/0!</v>
      </c>
      <c r="V1241" s="92" t="e">
        <f>IF(U1241&gt;1.5,"LT","RECENT")</f>
        <v>#DIV/0!</v>
      </c>
      <c r="W1241" s="174"/>
      <c r="X1241" s="174"/>
    </row>
    <row r="1242" spans="16:24" ht="16.95" customHeight="1" x14ac:dyDescent="0.35">
      <c r="P1242" s="46">
        <v>13</v>
      </c>
      <c r="Q1242" s="65" t="s">
        <v>93</v>
      </c>
      <c r="R1242" s="97"/>
      <c r="S1242" s="5">
        <f t="shared" si="154"/>
        <v>0</v>
      </c>
      <c r="T1242" s="81"/>
      <c r="U1242" s="92"/>
      <c r="V1242" s="92"/>
      <c r="W1242" s="174"/>
      <c r="X1242" s="174"/>
    </row>
    <row r="1243" spans="16:24" ht="16.95" customHeight="1" x14ac:dyDescent="0.35">
      <c r="P1243" s="46">
        <v>13</v>
      </c>
      <c r="Q1243" s="65" t="s">
        <v>94</v>
      </c>
      <c r="R1243" s="97"/>
      <c r="S1243" s="5">
        <f t="shared" si="154"/>
        <v>0</v>
      </c>
      <c r="T1243" s="81"/>
      <c r="U1243" s="92"/>
      <c r="V1243" s="92"/>
      <c r="W1243" s="174"/>
      <c r="X1243" s="174"/>
    </row>
    <row r="1244" spans="16:24" ht="16.95" customHeight="1" x14ac:dyDescent="0.35">
      <c r="P1244" s="46">
        <v>13</v>
      </c>
      <c r="Q1244" s="65" t="s">
        <v>95</v>
      </c>
      <c r="R1244" s="96">
        <f>'Confirm PMs'!C378</f>
        <v>0</v>
      </c>
      <c r="S1244" s="5">
        <f t="shared" si="154"/>
        <v>0</v>
      </c>
      <c r="T1244" s="94">
        <f>MEDIAN(S1244:S1246)</f>
        <v>0</v>
      </c>
      <c r="U1244" s="95" t="e">
        <f>T1244/$T$1160</f>
        <v>#DIV/0!</v>
      </c>
      <c r="V1244" s="95" t="e">
        <f>IF(U1244&gt;1.5,"LT","RECENT")</f>
        <v>#DIV/0!</v>
      </c>
      <c r="W1244" s="174"/>
      <c r="X1244" s="174"/>
    </row>
    <row r="1245" spans="16:24" ht="16.95" customHeight="1" x14ac:dyDescent="0.35">
      <c r="P1245" s="46">
        <v>13</v>
      </c>
      <c r="Q1245" s="65" t="s">
        <v>96</v>
      </c>
      <c r="R1245" s="96"/>
      <c r="S1245" s="5">
        <f t="shared" si="154"/>
        <v>0</v>
      </c>
      <c r="T1245" s="93"/>
      <c r="U1245" s="95"/>
      <c r="V1245" s="95"/>
      <c r="W1245" s="174"/>
      <c r="X1245" s="174"/>
    </row>
    <row r="1246" spans="16:24" ht="16.95" customHeight="1" x14ac:dyDescent="0.35">
      <c r="P1246" s="46">
        <v>13</v>
      </c>
      <c r="Q1246" s="65" t="s">
        <v>97</v>
      </c>
      <c r="R1246" s="96"/>
      <c r="S1246" s="5">
        <f t="shared" ref="S1246:S1253" si="155">IF(ISTEXT(M142),$F$5,IF(M142&gt;$F$5,$F$5,M142))</f>
        <v>0</v>
      </c>
      <c r="T1246" s="93"/>
      <c r="U1246" s="95"/>
      <c r="V1246" s="95"/>
      <c r="W1246" s="174"/>
      <c r="X1246" s="174"/>
    </row>
    <row r="1247" spans="16:24" ht="16.95" customHeight="1" x14ac:dyDescent="0.35">
      <c r="P1247" s="46">
        <v>13</v>
      </c>
      <c r="Q1247" s="65" t="s">
        <v>98</v>
      </c>
      <c r="R1247" s="98">
        <f>'Confirm PMs'!C379</f>
        <v>0</v>
      </c>
      <c r="S1247" s="5">
        <f t="shared" si="155"/>
        <v>0</v>
      </c>
      <c r="T1247" s="91">
        <f>MEDIAN(S1247:S1249)</f>
        <v>0</v>
      </c>
      <c r="U1247" s="92" t="e">
        <f>T1247/$T$1160</f>
        <v>#DIV/0!</v>
      </c>
      <c r="V1247" s="92" t="e">
        <f>IF(U1247&gt;1.5,"LT","RECENT")</f>
        <v>#DIV/0!</v>
      </c>
      <c r="W1247" s="174"/>
      <c r="X1247" s="174"/>
    </row>
    <row r="1248" spans="16:24" ht="16.95" customHeight="1" x14ac:dyDescent="0.35">
      <c r="P1248" s="46">
        <v>13</v>
      </c>
      <c r="Q1248" s="65" t="s">
        <v>99</v>
      </c>
      <c r="R1248" s="97"/>
      <c r="S1248" s="5">
        <f t="shared" si="155"/>
        <v>0</v>
      </c>
      <c r="T1248" s="81"/>
      <c r="U1248" s="92"/>
      <c r="V1248" s="92"/>
      <c r="W1248" s="174"/>
      <c r="X1248" s="174"/>
    </row>
    <row r="1249" spans="16:24" ht="16.95" customHeight="1" x14ac:dyDescent="0.35">
      <c r="P1249" s="46">
        <v>13</v>
      </c>
      <c r="Q1249" s="65" t="s">
        <v>100</v>
      </c>
      <c r="R1249" s="97"/>
      <c r="S1249" s="5">
        <f t="shared" si="155"/>
        <v>0</v>
      </c>
      <c r="T1249" s="81"/>
      <c r="U1249" s="92"/>
      <c r="V1249" s="92"/>
      <c r="W1249" s="174"/>
      <c r="X1249" s="174"/>
    </row>
    <row r="1250" spans="16:24" ht="16.95" customHeight="1" x14ac:dyDescent="0.35">
      <c r="P1250" s="46">
        <v>13</v>
      </c>
      <c r="Q1250" s="65" t="s">
        <v>101</v>
      </c>
      <c r="R1250" s="96">
        <f>'Confirm PMs'!C380</f>
        <v>0</v>
      </c>
      <c r="S1250" s="5">
        <f t="shared" si="155"/>
        <v>0</v>
      </c>
      <c r="T1250" s="94">
        <f>MEDIAN(S1250:S1252)</f>
        <v>0</v>
      </c>
      <c r="U1250" s="95" t="e">
        <f>T1250/$T$1160</f>
        <v>#DIV/0!</v>
      </c>
      <c r="V1250" s="95" t="e">
        <f>IF(U1250&gt;1.5,"LT","RECENT")</f>
        <v>#DIV/0!</v>
      </c>
      <c r="W1250" s="174"/>
      <c r="X1250" s="174"/>
    </row>
    <row r="1251" spans="16:24" ht="16.95" customHeight="1" x14ac:dyDescent="0.35">
      <c r="P1251" s="46">
        <v>13</v>
      </c>
      <c r="Q1251" s="65" t="s">
        <v>102</v>
      </c>
      <c r="R1251" s="96"/>
      <c r="S1251" s="5">
        <f t="shared" si="155"/>
        <v>0</v>
      </c>
      <c r="T1251" s="93"/>
      <c r="U1251" s="95"/>
      <c r="V1251" s="95"/>
      <c r="W1251" s="174"/>
      <c r="X1251" s="174"/>
    </row>
    <row r="1252" spans="16:24" ht="16.95" customHeight="1" x14ac:dyDescent="0.35">
      <c r="P1252" s="46">
        <v>13</v>
      </c>
      <c r="Q1252" s="65" t="s">
        <v>103</v>
      </c>
      <c r="R1252" s="96"/>
      <c r="S1252" s="5">
        <f t="shared" si="155"/>
        <v>0</v>
      </c>
      <c r="T1252" s="93"/>
      <c r="U1252" s="95"/>
      <c r="V1252" s="95"/>
      <c r="W1252" s="174"/>
      <c r="X1252" s="174"/>
    </row>
    <row r="1253" spans="16:24" ht="16.95" customHeight="1" x14ac:dyDescent="0.35">
      <c r="P1253" s="46">
        <v>13</v>
      </c>
      <c r="Q1253" s="65" t="s">
        <v>104</v>
      </c>
      <c r="R1253" s="79" t="s">
        <v>148</v>
      </c>
      <c r="S1253" s="5">
        <f t="shared" si="155"/>
        <v>0</v>
      </c>
      <c r="T1253" s="79"/>
      <c r="U1253" s="92"/>
      <c r="V1253" s="92"/>
      <c r="W1253" s="174"/>
      <c r="X1253" s="174"/>
    </row>
    <row r="1254" spans="16:24" ht="16.95" customHeight="1" x14ac:dyDescent="0.4">
      <c r="P1254" s="46">
        <v>14</v>
      </c>
      <c r="Q1254" s="65" t="s">
        <v>9</v>
      </c>
      <c r="R1254" s="54" t="s">
        <v>289</v>
      </c>
      <c r="S1254" s="5">
        <f>IF(ISTEXT(B153),$F$5,IF(B153&gt;$F$5,$F$5,B153))</f>
        <v>0</v>
      </c>
      <c r="T1254" s="56">
        <f>MEDIAN(S1254:S1255)</f>
        <v>0</v>
      </c>
      <c r="U1254" s="56" t="e">
        <f>T1254/$T$1256</f>
        <v>#DIV/0!</v>
      </c>
      <c r="V1254" s="53" t="str">
        <f>IF(T1254&gt;0,IF(T1254&lt;$AA$7, "INVALID OD", IF(T1254&gt;$AA$8,"INVALID OD", "VALID OD")),"")</f>
        <v/>
      </c>
      <c r="W1254" s="174"/>
      <c r="X1254" s="174"/>
    </row>
    <row r="1255" spans="16:24" ht="16.95" customHeight="1" x14ac:dyDescent="0.4">
      <c r="P1255" s="46">
        <v>14</v>
      </c>
      <c r="Q1255" s="65" t="s">
        <v>10</v>
      </c>
      <c r="R1255" s="54" t="s">
        <v>290</v>
      </c>
      <c r="S1255" s="5">
        <f t="shared" ref="S1255:S1261" si="156">IF(ISTEXT(B154),$F$5,IF(B154&gt;$F$5,$F$5,B154))</f>
        <v>0</v>
      </c>
      <c r="T1255" s="57"/>
      <c r="U1255" s="57"/>
      <c r="V1255" s="53" t="str">
        <f>IF(T1254&gt;0,IF(U1254&lt;$AA$9, "INVALID ODn", IF(U1254&gt;$AA$10,"INVALID ODn", "VALID ODn")),"")</f>
        <v/>
      </c>
      <c r="W1255" s="174"/>
      <c r="X1255" s="174"/>
    </row>
    <row r="1256" spans="16:24" ht="16.95" customHeight="1" x14ac:dyDescent="0.4">
      <c r="P1256" s="46">
        <v>14</v>
      </c>
      <c r="Q1256" s="65" t="s">
        <v>11</v>
      </c>
      <c r="R1256" s="74" t="s">
        <v>291</v>
      </c>
      <c r="S1256" s="5">
        <f t="shared" si="156"/>
        <v>0</v>
      </c>
      <c r="T1256" s="59">
        <f>MEDIAN(S1256:S1258)</f>
        <v>0</v>
      </c>
      <c r="U1256" s="59" t="e">
        <f>T1256/$T$1256</f>
        <v>#DIV/0!</v>
      </c>
      <c r="V1256" s="53" t="str">
        <f>IF(T1256&gt;0, IF(T1256&lt;$AB$7, "INVALID OD", IF(T1256&gt;$AB$8,"INVALID OD", "VALID OD")), "")</f>
        <v/>
      </c>
      <c r="W1256" s="174"/>
      <c r="X1256" s="174"/>
    </row>
    <row r="1257" spans="16:24" ht="16.95" customHeight="1" x14ac:dyDescent="0.4">
      <c r="P1257" s="46">
        <v>14</v>
      </c>
      <c r="Q1257" s="65" t="s">
        <v>12</v>
      </c>
      <c r="R1257" s="74" t="s">
        <v>292</v>
      </c>
      <c r="S1257" s="5">
        <f t="shared" si="156"/>
        <v>0</v>
      </c>
      <c r="T1257" s="60"/>
      <c r="U1257" s="61"/>
      <c r="V1257" s="53" t="str">
        <f>IF(T1256&gt;0,IF(U1256&lt;1, "INVALID ODn", IF(U1256&gt;1,"INVALID ODn", "VALID ODn")),"")</f>
        <v/>
      </c>
      <c r="W1257" s="174"/>
      <c r="X1257" s="174"/>
    </row>
    <row r="1258" spans="16:24" ht="16.95" customHeight="1" x14ac:dyDescent="0.4">
      <c r="P1258" s="46">
        <v>14</v>
      </c>
      <c r="Q1258" s="65" t="s">
        <v>13</v>
      </c>
      <c r="R1258" s="74" t="s">
        <v>293</v>
      </c>
      <c r="S1258" s="5">
        <f t="shared" si="156"/>
        <v>0</v>
      </c>
      <c r="T1258" s="60"/>
      <c r="U1258" s="61"/>
      <c r="V1258" s="53"/>
      <c r="W1258" s="174"/>
      <c r="X1258" s="174"/>
    </row>
    <row r="1259" spans="16:24" ht="16.95" customHeight="1" x14ac:dyDescent="0.4">
      <c r="P1259" s="46">
        <v>14</v>
      </c>
      <c r="Q1259" s="65" t="s">
        <v>14</v>
      </c>
      <c r="R1259" s="75" t="s">
        <v>294</v>
      </c>
      <c r="S1259" s="5">
        <f t="shared" si="156"/>
        <v>0</v>
      </c>
      <c r="T1259" s="62">
        <f>MEDIAN(S1259:S1261)</f>
        <v>0</v>
      </c>
      <c r="U1259" s="62" t="e">
        <f>T1259/$T$1256</f>
        <v>#DIV/0!</v>
      </c>
      <c r="V1259" s="53" t="str">
        <f>IF(T1259&gt;0, IF(T1259&lt;$AC$7, "INVALID OD", IF(T1259&gt;$AC$8,"INVALID OD", "VALID OD")), "")</f>
        <v/>
      </c>
      <c r="W1259" s="174"/>
      <c r="X1259" s="174"/>
    </row>
    <row r="1260" spans="16:24" ht="16.95" customHeight="1" x14ac:dyDescent="0.4">
      <c r="P1260" s="46">
        <v>14</v>
      </c>
      <c r="Q1260" s="65" t="s">
        <v>15</v>
      </c>
      <c r="R1260" s="75" t="s">
        <v>295</v>
      </c>
      <c r="S1260" s="5">
        <f t="shared" si="156"/>
        <v>0</v>
      </c>
      <c r="T1260" s="60"/>
      <c r="U1260" s="61"/>
      <c r="V1260" s="53" t="str">
        <f>IF(T1259&gt;0,IF(U1259&lt;$AC$9, "INVALID ODn", IF(U1259&gt;$AC$10,"INVALID ODn", "VALID ODn")),"")</f>
        <v/>
      </c>
      <c r="W1260" s="174"/>
      <c r="X1260" s="174"/>
    </row>
    <row r="1261" spans="16:24" ht="16.95" customHeight="1" x14ac:dyDescent="0.4">
      <c r="P1261" s="46">
        <v>14</v>
      </c>
      <c r="Q1261" s="65" t="s">
        <v>16</v>
      </c>
      <c r="R1261" s="75" t="s">
        <v>296</v>
      </c>
      <c r="S1261" s="5">
        <f t="shared" si="156"/>
        <v>0</v>
      </c>
      <c r="T1261" s="60"/>
      <c r="U1261" s="61"/>
      <c r="V1261" s="147"/>
      <c r="W1261" s="174"/>
      <c r="X1261" s="174"/>
    </row>
    <row r="1262" spans="16:24" ht="16.95" customHeight="1" x14ac:dyDescent="0.4">
      <c r="P1262" s="46">
        <v>14</v>
      </c>
      <c r="Q1262" s="65" t="s">
        <v>17</v>
      </c>
      <c r="R1262" s="76" t="s">
        <v>297</v>
      </c>
      <c r="S1262" s="5">
        <f t="shared" ref="S1262:S1269" si="157">IF(ISTEXT(C153),$F$5,IF(C153&gt;$F$5,$F$5,C153))</f>
        <v>0</v>
      </c>
      <c r="T1262" s="64">
        <f>MEDIAN(S1262:S1264)</f>
        <v>0</v>
      </c>
      <c r="U1262" s="64" t="e">
        <f>T1262/$T$1256</f>
        <v>#DIV/0!</v>
      </c>
      <c r="V1262" s="53" t="str">
        <f>IF(T1262&gt;0, IF(T1262&lt;$AD$7, "INVALID OD", IF(T1262&gt;$AD$8,"INVALID OD", "VALID OD")), "")</f>
        <v/>
      </c>
      <c r="W1262" s="174"/>
      <c r="X1262" s="174"/>
    </row>
    <row r="1263" spans="16:24" ht="16.95" customHeight="1" x14ac:dyDescent="0.4">
      <c r="P1263" s="46">
        <v>14</v>
      </c>
      <c r="Q1263" s="65" t="s">
        <v>18</v>
      </c>
      <c r="R1263" s="76" t="s">
        <v>298</v>
      </c>
      <c r="S1263" s="5">
        <f t="shared" si="157"/>
        <v>0</v>
      </c>
      <c r="T1263" s="60"/>
      <c r="U1263" s="61"/>
      <c r="V1263" s="53" t="str">
        <f>IF(T1262&gt;0,IF(U1262&lt;$AD$9, "INVALID ODn", IF(U1262&gt;$AD$10,"INVALID ODn", "VALID ODn")),"")</f>
        <v/>
      </c>
      <c r="W1263" s="174"/>
      <c r="X1263" s="174"/>
    </row>
    <row r="1264" spans="16:24" ht="16.95" customHeight="1" x14ac:dyDescent="0.4">
      <c r="P1264" s="46">
        <v>14</v>
      </c>
      <c r="Q1264" s="65" t="s">
        <v>19</v>
      </c>
      <c r="R1264" s="76" t="s">
        <v>299</v>
      </c>
      <c r="S1264" s="5">
        <f t="shared" si="157"/>
        <v>0</v>
      </c>
      <c r="T1264" s="60"/>
      <c r="U1264" s="61"/>
      <c r="V1264" s="53"/>
      <c r="W1264" s="174"/>
      <c r="X1264" s="174"/>
    </row>
    <row r="1265" spans="16:24" ht="16.95" customHeight="1" x14ac:dyDescent="0.35">
      <c r="P1265" s="46">
        <v>14</v>
      </c>
      <c r="Q1265" s="65" t="s">
        <v>20</v>
      </c>
      <c r="R1265" s="98">
        <f>'Confirm PMs'!C381</f>
        <v>0</v>
      </c>
      <c r="S1265" s="5">
        <f t="shared" si="157"/>
        <v>0</v>
      </c>
      <c r="T1265" s="91">
        <f>MEDIAN(S1265:S1267)</f>
        <v>0</v>
      </c>
      <c r="U1265" s="92" t="e">
        <f>T1265/$T$1256</f>
        <v>#DIV/0!</v>
      </c>
      <c r="V1265" s="92" t="e">
        <f>IF(U1265&gt;1.5,"LT","RECENT")</f>
        <v>#DIV/0!</v>
      </c>
      <c r="W1265" s="174"/>
      <c r="X1265" s="174"/>
    </row>
    <row r="1266" spans="16:24" ht="16.95" customHeight="1" x14ac:dyDescent="0.35">
      <c r="P1266" s="46">
        <v>14</v>
      </c>
      <c r="Q1266" s="65" t="s">
        <v>21</v>
      </c>
      <c r="R1266" s="97"/>
      <c r="S1266" s="5">
        <f t="shared" si="157"/>
        <v>0</v>
      </c>
      <c r="T1266" s="81"/>
      <c r="U1266" s="92"/>
      <c r="V1266" s="92"/>
      <c r="W1266" s="174"/>
      <c r="X1266" s="174"/>
    </row>
    <row r="1267" spans="16:24" ht="16.95" customHeight="1" x14ac:dyDescent="0.35">
      <c r="P1267" s="46">
        <v>14</v>
      </c>
      <c r="Q1267" s="65" t="s">
        <v>22</v>
      </c>
      <c r="R1267" s="97"/>
      <c r="S1267" s="5">
        <f t="shared" si="157"/>
        <v>0</v>
      </c>
      <c r="T1267" s="81"/>
      <c r="U1267" s="92"/>
      <c r="V1267" s="92"/>
      <c r="W1267" s="174"/>
      <c r="X1267" s="174"/>
    </row>
    <row r="1268" spans="16:24" ht="16.95" customHeight="1" x14ac:dyDescent="0.35">
      <c r="P1268" s="46">
        <v>14</v>
      </c>
      <c r="Q1268" s="65" t="s">
        <v>23</v>
      </c>
      <c r="R1268" s="96">
        <f>'Confirm PMs'!C382</f>
        <v>0</v>
      </c>
      <c r="S1268" s="5">
        <f t="shared" si="157"/>
        <v>0</v>
      </c>
      <c r="T1268" s="94">
        <f>MEDIAN(S1268:S1270)</f>
        <v>0</v>
      </c>
      <c r="U1268" s="95" t="e">
        <f>T1268/$T$1256</f>
        <v>#DIV/0!</v>
      </c>
      <c r="V1268" s="95" t="e">
        <f>IF(U1268&gt;1.5,"LT","RECENT")</f>
        <v>#DIV/0!</v>
      </c>
      <c r="W1268" s="174"/>
      <c r="X1268" s="174"/>
    </row>
    <row r="1269" spans="16:24" ht="16.95" customHeight="1" x14ac:dyDescent="0.35">
      <c r="P1269" s="46">
        <v>14</v>
      </c>
      <c r="Q1269" s="65" t="s">
        <v>24</v>
      </c>
      <c r="R1269" s="96"/>
      <c r="S1269" s="5">
        <f t="shared" si="157"/>
        <v>0</v>
      </c>
      <c r="T1269" s="93"/>
      <c r="U1269" s="95"/>
      <c r="V1269" s="95"/>
      <c r="W1269" s="174"/>
      <c r="X1269" s="174"/>
    </row>
    <row r="1270" spans="16:24" ht="16.95" customHeight="1" x14ac:dyDescent="0.35">
      <c r="P1270" s="46">
        <v>14</v>
      </c>
      <c r="Q1270" s="65" t="s">
        <v>25</v>
      </c>
      <c r="R1270" s="96"/>
      <c r="S1270" s="5">
        <f t="shared" ref="S1270:S1277" si="158">IF(ISTEXT(D153),$F$5,IF(D153&gt;$F$5,$F$5,D153))</f>
        <v>0</v>
      </c>
      <c r="T1270" s="93"/>
      <c r="U1270" s="95"/>
      <c r="V1270" s="95"/>
      <c r="W1270" s="174"/>
      <c r="X1270" s="174"/>
    </row>
    <row r="1271" spans="16:24" ht="16.95" customHeight="1" x14ac:dyDescent="0.35">
      <c r="P1271" s="46">
        <v>14</v>
      </c>
      <c r="Q1271" s="65" t="s">
        <v>26</v>
      </c>
      <c r="R1271" s="98">
        <f>'Confirm PMs'!C383</f>
        <v>0</v>
      </c>
      <c r="S1271" s="5">
        <f t="shared" si="158"/>
        <v>0</v>
      </c>
      <c r="T1271" s="91">
        <f>MEDIAN(S1271:S1273)</f>
        <v>0</v>
      </c>
      <c r="U1271" s="92" t="e">
        <f>T1271/$T$1256</f>
        <v>#DIV/0!</v>
      </c>
      <c r="V1271" s="92" t="e">
        <f>IF(U1271&gt;1.5,"LT","RECENT")</f>
        <v>#DIV/0!</v>
      </c>
      <c r="W1271" s="174"/>
      <c r="X1271" s="174"/>
    </row>
    <row r="1272" spans="16:24" ht="16.95" customHeight="1" x14ac:dyDescent="0.35">
      <c r="P1272" s="46">
        <v>14</v>
      </c>
      <c r="Q1272" s="65" t="s">
        <v>27</v>
      </c>
      <c r="R1272" s="97"/>
      <c r="S1272" s="5">
        <f t="shared" si="158"/>
        <v>0</v>
      </c>
      <c r="T1272" s="81"/>
      <c r="U1272" s="92"/>
      <c r="V1272" s="92"/>
      <c r="W1272" s="174"/>
      <c r="X1272" s="174"/>
    </row>
    <row r="1273" spans="16:24" ht="16.95" customHeight="1" x14ac:dyDescent="0.35">
      <c r="P1273" s="46">
        <v>14</v>
      </c>
      <c r="Q1273" s="65" t="s">
        <v>28</v>
      </c>
      <c r="R1273" s="97"/>
      <c r="S1273" s="5">
        <f t="shared" si="158"/>
        <v>0</v>
      </c>
      <c r="T1273" s="81"/>
      <c r="U1273" s="92"/>
      <c r="V1273" s="92"/>
      <c r="W1273" s="174"/>
      <c r="X1273" s="174"/>
    </row>
    <row r="1274" spans="16:24" ht="16.95" customHeight="1" x14ac:dyDescent="0.35">
      <c r="P1274" s="46">
        <v>14</v>
      </c>
      <c r="Q1274" s="65" t="s">
        <v>29</v>
      </c>
      <c r="R1274" s="96">
        <f>'Confirm PMs'!C384</f>
        <v>0</v>
      </c>
      <c r="S1274" s="5">
        <f t="shared" si="158"/>
        <v>0</v>
      </c>
      <c r="T1274" s="94">
        <f>MEDIAN(S1274:S1276)</f>
        <v>0</v>
      </c>
      <c r="U1274" s="95" t="e">
        <f>T1274/$T$1256</f>
        <v>#DIV/0!</v>
      </c>
      <c r="V1274" s="95" t="e">
        <f>IF(U1274&gt;1.5,"LT","RECENT")</f>
        <v>#DIV/0!</v>
      </c>
      <c r="W1274" s="174"/>
      <c r="X1274" s="174"/>
    </row>
    <row r="1275" spans="16:24" ht="16.95" customHeight="1" x14ac:dyDescent="0.35">
      <c r="P1275" s="46">
        <v>14</v>
      </c>
      <c r="Q1275" s="65" t="s">
        <v>30</v>
      </c>
      <c r="R1275" s="96"/>
      <c r="S1275" s="5">
        <f t="shared" si="158"/>
        <v>0</v>
      </c>
      <c r="T1275" s="93"/>
      <c r="U1275" s="95"/>
      <c r="V1275" s="95"/>
      <c r="W1275" s="174"/>
      <c r="X1275" s="174"/>
    </row>
    <row r="1276" spans="16:24" ht="16.95" customHeight="1" x14ac:dyDescent="0.35">
      <c r="P1276" s="46">
        <v>14</v>
      </c>
      <c r="Q1276" s="65" t="s">
        <v>31</v>
      </c>
      <c r="R1276" s="96"/>
      <c r="S1276" s="5">
        <f t="shared" si="158"/>
        <v>0</v>
      </c>
      <c r="T1276" s="93"/>
      <c r="U1276" s="95"/>
      <c r="V1276" s="95"/>
      <c r="W1276" s="174"/>
      <c r="X1276" s="174"/>
    </row>
    <row r="1277" spans="16:24" ht="16.95" customHeight="1" x14ac:dyDescent="0.35">
      <c r="P1277" s="46">
        <v>14</v>
      </c>
      <c r="Q1277" s="65" t="s">
        <v>32</v>
      </c>
      <c r="R1277" s="98">
        <f>'Confirm PMs'!C385</f>
        <v>0</v>
      </c>
      <c r="S1277" s="5">
        <f t="shared" si="158"/>
        <v>0</v>
      </c>
      <c r="T1277" s="91">
        <f>MEDIAN(S1277:S1279)</f>
        <v>0</v>
      </c>
      <c r="U1277" s="92" t="e">
        <f>T1277/$T$1256</f>
        <v>#DIV/0!</v>
      </c>
      <c r="V1277" s="92" t="e">
        <f>IF(U1277&gt;1.5,"LT","RECENT")</f>
        <v>#DIV/0!</v>
      </c>
      <c r="W1277" s="174"/>
      <c r="X1277" s="174"/>
    </row>
    <row r="1278" spans="16:24" ht="16.95" customHeight="1" x14ac:dyDescent="0.35">
      <c r="P1278" s="46">
        <v>14</v>
      </c>
      <c r="Q1278" s="65" t="s">
        <v>33</v>
      </c>
      <c r="R1278" s="97"/>
      <c r="S1278" s="5">
        <f t="shared" ref="S1278:S1285" si="159">IF(ISTEXT(E153),$F$5,IF(E153&gt;$F$5,$F$5,E153))</f>
        <v>0</v>
      </c>
      <c r="T1278" s="81"/>
      <c r="U1278" s="92"/>
      <c r="V1278" s="92"/>
      <c r="W1278" s="174"/>
      <c r="X1278" s="174"/>
    </row>
    <row r="1279" spans="16:24" ht="16.95" customHeight="1" x14ac:dyDescent="0.35">
      <c r="P1279" s="46">
        <v>14</v>
      </c>
      <c r="Q1279" s="65" t="s">
        <v>34</v>
      </c>
      <c r="R1279" s="97"/>
      <c r="S1279" s="5">
        <f t="shared" si="159"/>
        <v>0</v>
      </c>
      <c r="T1279" s="81"/>
      <c r="U1279" s="92"/>
      <c r="V1279" s="92"/>
      <c r="W1279" s="174"/>
      <c r="X1279" s="174"/>
    </row>
    <row r="1280" spans="16:24" ht="16.95" customHeight="1" x14ac:dyDescent="0.35">
      <c r="P1280" s="46">
        <v>14</v>
      </c>
      <c r="Q1280" s="65" t="s">
        <v>35</v>
      </c>
      <c r="R1280" s="96">
        <f>'Confirm PMs'!C386</f>
        <v>0</v>
      </c>
      <c r="S1280" s="5">
        <f t="shared" si="159"/>
        <v>0</v>
      </c>
      <c r="T1280" s="94">
        <f>MEDIAN(S1280:S1282)</f>
        <v>0</v>
      </c>
      <c r="U1280" s="95" t="e">
        <f>T1280/$T$1256</f>
        <v>#DIV/0!</v>
      </c>
      <c r="V1280" s="95" t="e">
        <f>IF(U1280&gt;1.5,"LT","RECENT")</f>
        <v>#DIV/0!</v>
      </c>
      <c r="W1280" s="174"/>
      <c r="X1280" s="174"/>
    </row>
    <row r="1281" spans="16:24" ht="16.95" customHeight="1" x14ac:dyDescent="0.35">
      <c r="P1281" s="46">
        <v>14</v>
      </c>
      <c r="Q1281" s="65" t="s">
        <v>36</v>
      </c>
      <c r="R1281" s="96"/>
      <c r="S1281" s="5">
        <f t="shared" si="159"/>
        <v>0</v>
      </c>
      <c r="T1281" s="93"/>
      <c r="U1281" s="95"/>
      <c r="V1281" s="95"/>
      <c r="W1281" s="174"/>
      <c r="X1281" s="174"/>
    </row>
    <row r="1282" spans="16:24" ht="16.95" customHeight="1" x14ac:dyDescent="0.35">
      <c r="P1282" s="46">
        <v>14</v>
      </c>
      <c r="Q1282" s="65" t="s">
        <v>37</v>
      </c>
      <c r="R1282" s="96"/>
      <c r="S1282" s="5">
        <f t="shared" si="159"/>
        <v>0</v>
      </c>
      <c r="T1282" s="93"/>
      <c r="U1282" s="95"/>
      <c r="V1282" s="95"/>
      <c r="W1282" s="174"/>
      <c r="X1282" s="174"/>
    </row>
    <row r="1283" spans="16:24" ht="16.95" customHeight="1" x14ac:dyDescent="0.35">
      <c r="P1283" s="46">
        <v>14</v>
      </c>
      <c r="Q1283" s="65" t="s">
        <v>38</v>
      </c>
      <c r="R1283" s="98">
        <f>'Confirm PMs'!C387</f>
        <v>0</v>
      </c>
      <c r="S1283" s="5">
        <f t="shared" si="159"/>
        <v>0</v>
      </c>
      <c r="T1283" s="91">
        <f>MEDIAN(S1283:S1285)</f>
        <v>0</v>
      </c>
      <c r="U1283" s="92" t="e">
        <f>T1283/$T$1256</f>
        <v>#DIV/0!</v>
      </c>
      <c r="V1283" s="92" t="e">
        <f>IF(U1283&gt;1.5,"LT","RECENT")</f>
        <v>#DIV/0!</v>
      </c>
      <c r="W1283" s="174"/>
      <c r="X1283" s="174"/>
    </row>
    <row r="1284" spans="16:24" ht="16.95" customHeight="1" x14ac:dyDescent="0.35">
      <c r="P1284" s="46">
        <v>14</v>
      </c>
      <c r="Q1284" s="65" t="s">
        <v>39</v>
      </c>
      <c r="R1284" s="97"/>
      <c r="S1284" s="5">
        <f t="shared" si="159"/>
        <v>0</v>
      </c>
      <c r="T1284" s="81"/>
      <c r="U1284" s="92"/>
      <c r="V1284" s="92"/>
      <c r="W1284" s="174"/>
      <c r="X1284" s="174"/>
    </row>
    <row r="1285" spans="16:24" ht="16.95" customHeight="1" x14ac:dyDescent="0.35">
      <c r="P1285" s="46">
        <v>14</v>
      </c>
      <c r="Q1285" s="65" t="s">
        <v>40</v>
      </c>
      <c r="R1285" s="97"/>
      <c r="S1285" s="5">
        <f t="shared" si="159"/>
        <v>0</v>
      </c>
      <c r="T1285" s="81"/>
      <c r="U1285" s="92"/>
      <c r="V1285" s="92"/>
      <c r="W1285" s="174"/>
      <c r="X1285" s="174"/>
    </row>
    <row r="1286" spans="16:24" ht="16.95" customHeight="1" x14ac:dyDescent="0.35">
      <c r="P1286" s="46">
        <v>14</v>
      </c>
      <c r="Q1286" s="65" t="s">
        <v>41</v>
      </c>
      <c r="R1286" s="96">
        <f>'Confirm PMs'!C388</f>
        <v>0</v>
      </c>
      <c r="S1286" s="5">
        <f t="shared" ref="S1286:S1293" si="160">IF(ISTEXT(F153),$F$5,IF(F153&gt;$F$5,$F$5,F153))</f>
        <v>0</v>
      </c>
      <c r="T1286" s="94">
        <f>MEDIAN(S1286:S1288)</f>
        <v>0</v>
      </c>
      <c r="U1286" s="95" t="e">
        <f>T1286/$T$1256</f>
        <v>#DIV/0!</v>
      </c>
      <c r="V1286" s="95" t="e">
        <f>IF(U1286&gt;1.5,"LT","RECENT")</f>
        <v>#DIV/0!</v>
      </c>
      <c r="W1286" s="174"/>
      <c r="X1286" s="174"/>
    </row>
    <row r="1287" spans="16:24" ht="16.95" customHeight="1" x14ac:dyDescent="0.35">
      <c r="P1287" s="46">
        <v>14</v>
      </c>
      <c r="Q1287" s="65" t="s">
        <v>42</v>
      </c>
      <c r="R1287" s="96"/>
      <c r="S1287" s="5">
        <f t="shared" si="160"/>
        <v>0</v>
      </c>
      <c r="T1287" s="93"/>
      <c r="U1287" s="95"/>
      <c r="V1287" s="95"/>
      <c r="W1287" s="174"/>
      <c r="X1287" s="174"/>
    </row>
    <row r="1288" spans="16:24" ht="16.95" customHeight="1" x14ac:dyDescent="0.35">
      <c r="P1288" s="46">
        <v>14</v>
      </c>
      <c r="Q1288" s="65" t="s">
        <v>43</v>
      </c>
      <c r="R1288" s="96"/>
      <c r="S1288" s="5">
        <f t="shared" si="160"/>
        <v>0</v>
      </c>
      <c r="T1288" s="93"/>
      <c r="U1288" s="95"/>
      <c r="V1288" s="95"/>
      <c r="W1288" s="174"/>
      <c r="X1288" s="174"/>
    </row>
    <row r="1289" spans="16:24" ht="16.95" customHeight="1" x14ac:dyDescent="0.35">
      <c r="P1289" s="46">
        <v>14</v>
      </c>
      <c r="Q1289" s="65" t="s">
        <v>44</v>
      </c>
      <c r="R1289" s="98">
        <f>'Confirm PMs'!C389</f>
        <v>0</v>
      </c>
      <c r="S1289" s="5">
        <f t="shared" si="160"/>
        <v>0</v>
      </c>
      <c r="T1289" s="91">
        <f>MEDIAN(S1289:S1291)</f>
        <v>0</v>
      </c>
      <c r="U1289" s="92" t="e">
        <f>T1289/$T$1256</f>
        <v>#DIV/0!</v>
      </c>
      <c r="V1289" s="92" t="e">
        <f>IF(U1289&gt;1.5,"LT","RECENT")</f>
        <v>#DIV/0!</v>
      </c>
      <c r="W1289" s="174"/>
      <c r="X1289" s="174"/>
    </row>
    <row r="1290" spans="16:24" ht="16.95" customHeight="1" x14ac:dyDescent="0.35">
      <c r="P1290" s="46">
        <v>14</v>
      </c>
      <c r="Q1290" s="65" t="s">
        <v>45</v>
      </c>
      <c r="R1290" s="97"/>
      <c r="S1290" s="5">
        <f t="shared" si="160"/>
        <v>0</v>
      </c>
      <c r="T1290" s="81"/>
      <c r="U1290" s="92"/>
      <c r="V1290" s="92"/>
      <c r="W1290" s="174"/>
      <c r="X1290" s="174"/>
    </row>
    <row r="1291" spans="16:24" ht="16.95" customHeight="1" x14ac:dyDescent="0.35">
      <c r="P1291" s="46">
        <v>14</v>
      </c>
      <c r="Q1291" s="65" t="s">
        <v>46</v>
      </c>
      <c r="R1291" s="97"/>
      <c r="S1291" s="5">
        <f t="shared" si="160"/>
        <v>0</v>
      </c>
      <c r="T1291" s="81"/>
      <c r="U1291" s="92"/>
      <c r="V1291" s="92"/>
      <c r="W1291" s="174"/>
      <c r="X1291" s="174"/>
    </row>
    <row r="1292" spans="16:24" ht="16.95" customHeight="1" x14ac:dyDescent="0.35">
      <c r="P1292" s="46">
        <v>14</v>
      </c>
      <c r="Q1292" s="65" t="s">
        <v>47</v>
      </c>
      <c r="R1292" s="96">
        <f>'Confirm PMs'!C390</f>
        <v>0</v>
      </c>
      <c r="S1292" s="5">
        <f t="shared" si="160"/>
        <v>0</v>
      </c>
      <c r="T1292" s="94">
        <f>MEDIAN(S1292:S1294)</f>
        <v>0</v>
      </c>
      <c r="U1292" s="95" t="e">
        <f>T1292/$T$1256</f>
        <v>#DIV/0!</v>
      </c>
      <c r="V1292" s="95" t="e">
        <f>IF(U1292&gt;1.5,"LT","RECENT")</f>
        <v>#DIV/0!</v>
      </c>
      <c r="W1292" s="174"/>
      <c r="X1292" s="174"/>
    </row>
    <row r="1293" spans="16:24" ht="16.95" customHeight="1" x14ac:dyDescent="0.35">
      <c r="P1293" s="46">
        <v>14</v>
      </c>
      <c r="Q1293" s="65" t="s">
        <v>48</v>
      </c>
      <c r="R1293" s="96"/>
      <c r="S1293" s="5">
        <f t="shared" si="160"/>
        <v>0</v>
      </c>
      <c r="T1293" s="93"/>
      <c r="U1293" s="95"/>
      <c r="V1293" s="95"/>
      <c r="W1293" s="174"/>
      <c r="X1293" s="174"/>
    </row>
    <row r="1294" spans="16:24" ht="16.95" customHeight="1" x14ac:dyDescent="0.35">
      <c r="P1294" s="46">
        <v>14</v>
      </c>
      <c r="Q1294" s="65" t="s">
        <v>49</v>
      </c>
      <c r="R1294" s="96"/>
      <c r="S1294" s="5">
        <f t="shared" ref="S1294:S1301" si="161">IF(ISTEXT(G153),$F$5,IF(G153&gt;$F$5,$F$5,G153))</f>
        <v>0</v>
      </c>
      <c r="T1294" s="93"/>
      <c r="U1294" s="95"/>
      <c r="V1294" s="95"/>
      <c r="W1294" s="174"/>
      <c r="X1294" s="174"/>
    </row>
    <row r="1295" spans="16:24" ht="16.95" customHeight="1" x14ac:dyDescent="0.35">
      <c r="P1295" s="46">
        <v>14</v>
      </c>
      <c r="Q1295" s="65" t="s">
        <v>50</v>
      </c>
      <c r="R1295" s="98">
        <f>'Confirm PMs'!C391</f>
        <v>0</v>
      </c>
      <c r="S1295" s="5">
        <f t="shared" si="161"/>
        <v>0</v>
      </c>
      <c r="T1295" s="91">
        <f>MEDIAN(S1295:S1297)</f>
        <v>0</v>
      </c>
      <c r="U1295" s="92" t="e">
        <f>T1295/$T$1256</f>
        <v>#DIV/0!</v>
      </c>
      <c r="V1295" s="92" t="e">
        <f>IF(U1295&gt;1.5,"LT","RECENT")</f>
        <v>#DIV/0!</v>
      </c>
      <c r="W1295" s="174"/>
      <c r="X1295" s="174"/>
    </row>
    <row r="1296" spans="16:24" ht="16.95" customHeight="1" x14ac:dyDescent="0.35">
      <c r="P1296" s="46">
        <v>14</v>
      </c>
      <c r="Q1296" s="65" t="s">
        <v>51</v>
      </c>
      <c r="R1296" s="97"/>
      <c r="S1296" s="5">
        <f t="shared" si="161"/>
        <v>0</v>
      </c>
      <c r="T1296" s="81"/>
      <c r="U1296" s="92"/>
      <c r="V1296" s="92"/>
      <c r="W1296" s="174"/>
      <c r="X1296" s="174"/>
    </row>
    <row r="1297" spans="16:24" ht="16.95" customHeight="1" x14ac:dyDescent="0.35">
      <c r="P1297" s="46">
        <v>14</v>
      </c>
      <c r="Q1297" s="65" t="s">
        <v>52</v>
      </c>
      <c r="R1297" s="97"/>
      <c r="S1297" s="5">
        <f t="shared" si="161"/>
        <v>0</v>
      </c>
      <c r="T1297" s="81"/>
      <c r="U1297" s="92"/>
      <c r="V1297" s="92"/>
      <c r="W1297" s="174"/>
      <c r="X1297" s="174"/>
    </row>
    <row r="1298" spans="16:24" ht="16.95" customHeight="1" x14ac:dyDescent="0.35">
      <c r="P1298" s="46">
        <v>14</v>
      </c>
      <c r="Q1298" s="65" t="s">
        <v>53</v>
      </c>
      <c r="R1298" s="96">
        <f>'Confirm PMs'!C392</f>
        <v>0</v>
      </c>
      <c r="S1298" s="5">
        <f t="shared" si="161"/>
        <v>0</v>
      </c>
      <c r="T1298" s="94">
        <f>MEDIAN(S1298:S1300)</f>
        <v>0</v>
      </c>
      <c r="U1298" s="95" t="e">
        <f>T1298/$T$1256</f>
        <v>#DIV/0!</v>
      </c>
      <c r="V1298" s="95" t="e">
        <f>IF(U1298&gt;1.5,"LT","RECENT")</f>
        <v>#DIV/0!</v>
      </c>
      <c r="W1298" s="174"/>
      <c r="X1298" s="174"/>
    </row>
    <row r="1299" spans="16:24" ht="16.95" customHeight="1" x14ac:dyDescent="0.35">
      <c r="P1299" s="46">
        <v>14</v>
      </c>
      <c r="Q1299" s="65" t="s">
        <v>54</v>
      </c>
      <c r="R1299" s="96"/>
      <c r="S1299" s="5">
        <f t="shared" si="161"/>
        <v>0</v>
      </c>
      <c r="T1299" s="93"/>
      <c r="U1299" s="95"/>
      <c r="V1299" s="95"/>
      <c r="W1299" s="174"/>
      <c r="X1299" s="174"/>
    </row>
    <row r="1300" spans="16:24" ht="16.95" customHeight="1" x14ac:dyDescent="0.35">
      <c r="P1300" s="46">
        <v>14</v>
      </c>
      <c r="Q1300" s="65" t="s">
        <v>55</v>
      </c>
      <c r="R1300" s="96"/>
      <c r="S1300" s="5">
        <f t="shared" si="161"/>
        <v>0</v>
      </c>
      <c r="T1300" s="93"/>
      <c r="U1300" s="95"/>
      <c r="V1300" s="95"/>
      <c r="W1300" s="174"/>
      <c r="X1300" s="174"/>
    </row>
    <row r="1301" spans="16:24" ht="16.95" customHeight="1" x14ac:dyDescent="0.35">
      <c r="P1301" s="46">
        <v>14</v>
      </c>
      <c r="Q1301" s="65" t="s">
        <v>56</v>
      </c>
      <c r="R1301" s="98">
        <f>'Confirm PMs'!C393</f>
        <v>0</v>
      </c>
      <c r="S1301" s="5">
        <f t="shared" si="161"/>
        <v>0</v>
      </c>
      <c r="T1301" s="91">
        <f>MEDIAN(S1301:S1303)</f>
        <v>0</v>
      </c>
      <c r="U1301" s="92" t="e">
        <f>T1301/$T$1256</f>
        <v>#DIV/0!</v>
      </c>
      <c r="V1301" s="92" t="e">
        <f>IF(U1301&gt;1.5,"LT","RECENT")</f>
        <v>#DIV/0!</v>
      </c>
      <c r="W1301" s="174"/>
      <c r="X1301" s="174"/>
    </row>
    <row r="1302" spans="16:24" ht="16.95" customHeight="1" x14ac:dyDescent="0.35">
      <c r="P1302" s="46">
        <v>14</v>
      </c>
      <c r="Q1302" s="65" t="s">
        <v>57</v>
      </c>
      <c r="R1302" s="97"/>
      <c r="S1302" s="5">
        <f t="shared" ref="S1302:S1309" si="162">IF(ISTEXT(H153),$F$5,IF(H153&gt;$F$5,$F$5,H153))</f>
        <v>0</v>
      </c>
      <c r="T1302" s="81"/>
      <c r="U1302" s="92"/>
      <c r="V1302" s="92"/>
      <c r="W1302" s="174"/>
      <c r="X1302" s="174"/>
    </row>
    <row r="1303" spans="16:24" ht="16.95" customHeight="1" x14ac:dyDescent="0.35">
      <c r="P1303" s="46">
        <v>14</v>
      </c>
      <c r="Q1303" s="65" t="s">
        <v>58</v>
      </c>
      <c r="R1303" s="97"/>
      <c r="S1303" s="5">
        <f t="shared" si="162"/>
        <v>0</v>
      </c>
      <c r="T1303" s="81"/>
      <c r="U1303" s="92"/>
      <c r="V1303" s="92"/>
      <c r="W1303" s="174"/>
      <c r="X1303" s="174"/>
    </row>
    <row r="1304" spans="16:24" ht="16.95" customHeight="1" x14ac:dyDescent="0.35">
      <c r="P1304" s="46">
        <v>14</v>
      </c>
      <c r="Q1304" s="65" t="s">
        <v>59</v>
      </c>
      <c r="R1304" s="96">
        <f>'Confirm PMs'!C394</f>
        <v>0</v>
      </c>
      <c r="S1304" s="5">
        <f t="shared" si="162"/>
        <v>0</v>
      </c>
      <c r="T1304" s="94">
        <f>MEDIAN(S1304:S1306)</f>
        <v>0</v>
      </c>
      <c r="U1304" s="95" t="e">
        <f>T1304/$T$1256</f>
        <v>#DIV/0!</v>
      </c>
      <c r="V1304" s="95" t="e">
        <f>IF(U1304&gt;1.5,"LT","RECENT")</f>
        <v>#DIV/0!</v>
      </c>
      <c r="W1304" s="174"/>
      <c r="X1304" s="174"/>
    </row>
    <row r="1305" spans="16:24" ht="16.95" customHeight="1" x14ac:dyDescent="0.35">
      <c r="P1305" s="46">
        <v>14</v>
      </c>
      <c r="Q1305" s="65" t="s">
        <v>60</v>
      </c>
      <c r="R1305" s="96"/>
      <c r="S1305" s="5">
        <f t="shared" si="162"/>
        <v>0</v>
      </c>
      <c r="T1305" s="93"/>
      <c r="U1305" s="95"/>
      <c r="V1305" s="95"/>
      <c r="W1305" s="174"/>
      <c r="X1305" s="174"/>
    </row>
    <row r="1306" spans="16:24" ht="16.95" customHeight="1" x14ac:dyDescent="0.35">
      <c r="P1306" s="46">
        <v>14</v>
      </c>
      <c r="Q1306" s="65" t="s">
        <v>61</v>
      </c>
      <c r="R1306" s="96"/>
      <c r="S1306" s="5">
        <f t="shared" si="162"/>
        <v>0</v>
      </c>
      <c r="T1306" s="93"/>
      <c r="U1306" s="95"/>
      <c r="V1306" s="95"/>
      <c r="W1306" s="174"/>
      <c r="X1306" s="174"/>
    </row>
    <row r="1307" spans="16:24" ht="16.95" customHeight="1" x14ac:dyDescent="0.35">
      <c r="P1307" s="46">
        <v>14</v>
      </c>
      <c r="Q1307" s="65" t="s">
        <v>62</v>
      </c>
      <c r="R1307" s="98">
        <f>'Confirm PMs'!C395</f>
        <v>0</v>
      </c>
      <c r="S1307" s="5">
        <f t="shared" si="162"/>
        <v>0</v>
      </c>
      <c r="T1307" s="91">
        <f>MEDIAN(S1307:S1309)</f>
        <v>0</v>
      </c>
      <c r="U1307" s="92" t="e">
        <f>T1307/$T$1256</f>
        <v>#DIV/0!</v>
      </c>
      <c r="V1307" s="92" t="e">
        <f>IF(U1307&gt;1.5,"LT","RECENT")</f>
        <v>#DIV/0!</v>
      </c>
      <c r="W1307" s="174"/>
      <c r="X1307" s="174"/>
    </row>
    <row r="1308" spans="16:24" ht="16.95" customHeight="1" x14ac:dyDescent="0.35">
      <c r="P1308" s="46">
        <v>14</v>
      </c>
      <c r="Q1308" s="65" t="s">
        <v>63</v>
      </c>
      <c r="R1308" s="97"/>
      <c r="S1308" s="5">
        <f t="shared" si="162"/>
        <v>0</v>
      </c>
      <c r="T1308" s="81"/>
      <c r="U1308" s="92"/>
      <c r="V1308" s="92"/>
      <c r="W1308" s="174"/>
      <c r="X1308" s="174"/>
    </row>
    <row r="1309" spans="16:24" ht="16.95" customHeight="1" x14ac:dyDescent="0.35">
      <c r="P1309" s="46">
        <v>14</v>
      </c>
      <c r="Q1309" s="65" t="s">
        <v>64</v>
      </c>
      <c r="R1309" s="97"/>
      <c r="S1309" s="5">
        <f t="shared" si="162"/>
        <v>0</v>
      </c>
      <c r="T1309" s="81"/>
      <c r="U1309" s="92"/>
      <c r="V1309" s="92"/>
      <c r="W1309" s="174"/>
      <c r="X1309" s="174"/>
    </row>
    <row r="1310" spans="16:24" ht="16.95" customHeight="1" x14ac:dyDescent="0.35">
      <c r="P1310" s="46">
        <v>14</v>
      </c>
      <c r="Q1310" s="65" t="s">
        <v>65</v>
      </c>
      <c r="R1310" s="96">
        <f>'Confirm PMs'!C396</f>
        <v>0</v>
      </c>
      <c r="S1310" s="5">
        <f t="shared" ref="S1310:S1317" si="163">IF(ISTEXT(I153),$F$5,IF(I153&gt;$F$5,$F$5,I153))</f>
        <v>0</v>
      </c>
      <c r="T1310" s="94">
        <f>MEDIAN(S1310:S1312)</f>
        <v>0</v>
      </c>
      <c r="U1310" s="95" t="e">
        <f>T1310/$T$1256</f>
        <v>#DIV/0!</v>
      </c>
      <c r="V1310" s="95" t="e">
        <f>IF(U1310&gt;1.5,"LT","RECENT")</f>
        <v>#DIV/0!</v>
      </c>
      <c r="W1310" s="174"/>
      <c r="X1310" s="174"/>
    </row>
    <row r="1311" spans="16:24" ht="16.95" customHeight="1" x14ac:dyDescent="0.35">
      <c r="P1311" s="46">
        <v>14</v>
      </c>
      <c r="Q1311" s="65" t="s">
        <v>66</v>
      </c>
      <c r="R1311" s="96"/>
      <c r="S1311" s="5">
        <f t="shared" si="163"/>
        <v>0</v>
      </c>
      <c r="T1311" s="93"/>
      <c r="U1311" s="95"/>
      <c r="V1311" s="95"/>
      <c r="W1311" s="174"/>
      <c r="X1311" s="174"/>
    </row>
    <row r="1312" spans="16:24" ht="16.95" customHeight="1" x14ac:dyDescent="0.35">
      <c r="P1312" s="46">
        <v>14</v>
      </c>
      <c r="Q1312" s="65" t="s">
        <v>67</v>
      </c>
      <c r="R1312" s="96"/>
      <c r="S1312" s="5">
        <f t="shared" si="163"/>
        <v>0</v>
      </c>
      <c r="T1312" s="93"/>
      <c r="U1312" s="95"/>
      <c r="V1312" s="95"/>
      <c r="W1312" s="174"/>
      <c r="X1312" s="174"/>
    </row>
    <row r="1313" spans="16:24" ht="16.95" customHeight="1" x14ac:dyDescent="0.35">
      <c r="P1313" s="46">
        <v>14</v>
      </c>
      <c r="Q1313" s="65" t="s">
        <v>68</v>
      </c>
      <c r="R1313" s="98">
        <f>'Confirm PMs'!C397</f>
        <v>0</v>
      </c>
      <c r="S1313" s="5">
        <f t="shared" si="163"/>
        <v>0</v>
      </c>
      <c r="T1313" s="91">
        <f>MEDIAN(S1313:S1315)</f>
        <v>0</v>
      </c>
      <c r="U1313" s="92" t="e">
        <f>T1313/$T$1256</f>
        <v>#DIV/0!</v>
      </c>
      <c r="V1313" s="92" t="e">
        <f>IF(U1313&gt;1.5,"LT","RECENT")</f>
        <v>#DIV/0!</v>
      </c>
      <c r="W1313" s="174"/>
      <c r="X1313" s="174"/>
    </row>
    <row r="1314" spans="16:24" ht="16.95" customHeight="1" x14ac:dyDescent="0.35">
      <c r="P1314" s="46">
        <v>14</v>
      </c>
      <c r="Q1314" s="65" t="s">
        <v>69</v>
      </c>
      <c r="R1314" s="97"/>
      <c r="S1314" s="5">
        <f t="shared" si="163"/>
        <v>0</v>
      </c>
      <c r="T1314" s="81"/>
      <c r="U1314" s="92"/>
      <c r="V1314" s="92"/>
      <c r="W1314" s="174"/>
      <c r="X1314" s="174"/>
    </row>
    <row r="1315" spans="16:24" ht="16.95" customHeight="1" x14ac:dyDescent="0.35">
      <c r="P1315" s="46">
        <v>14</v>
      </c>
      <c r="Q1315" s="65" t="s">
        <v>70</v>
      </c>
      <c r="R1315" s="97"/>
      <c r="S1315" s="5">
        <f t="shared" si="163"/>
        <v>0</v>
      </c>
      <c r="T1315" s="81"/>
      <c r="U1315" s="92"/>
      <c r="V1315" s="92"/>
      <c r="W1315" s="174"/>
      <c r="X1315" s="174"/>
    </row>
    <row r="1316" spans="16:24" ht="16.95" customHeight="1" x14ac:dyDescent="0.35">
      <c r="P1316" s="46">
        <v>14</v>
      </c>
      <c r="Q1316" s="65" t="s">
        <v>71</v>
      </c>
      <c r="R1316" s="96">
        <f>'Confirm PMs'!C398</f>
        <v>0</v>
      </c>
      <c r="S1316" s="5">
        <f t="shared" si="163"/>
        <v>0</v>
      </c>
      <c r="T1316" s="94">
        <f>MEDIAN(S1316:S1318)</f>
        <v>0</v>
      </c>
      <c r="U1316" s="95" t="e">
        <f>T1316/$T$1256</f>
        <v>#DIV/0!</v>
      </c>
      <c r="V1316" s="95" t="e">
        <f>IF(U1316&gt;1.5,"LT","RECENT")</f>
        <v>#DIV/0!</v>
      </c>
      <c r="W1316" s="174"/>
      <c r="X1316" s="174"/>
    </row>
    <row r="1317" spans="16:24" ht="16.95" customHeight="1" x14ac:dyDescent="0.35">
      <c r="P1317" s="46">
        <v>14</v>
      </c>
      <c r="Q1317" s="65" t="s">
        <v>72</v>
      </c>
      <c r="R1317" s="96"/>
      <c r="S1317" s="5">
        <f t="shared" si="163"/>
        <v>0</v>
      </c>
      <c r="T1317" s="93"/>
      <c r="U1317" s="95"/>
      <c r="V1317" s="95"/>
      <c r="W1317" s="174"/>
      <c r="X1317" s="174"/>
    </row>
    <row r="1318" spans="16:24" ht="16.95" customHeight="1" x14ac:dyDescent="0.35">
      <c r="P1318" s="46">
        <v>14</v>
      </c>
      <c r="Q1318" s="65" t="s">
        <v>73</v>
      </c>
      <c r="R1318" s="96"/>
      <c r="S1318" s="5">
        <f t="shared" ref="S1318:S1325" si="164">IF(ISTEXT(J153),$F$5,IF(J153&gt;$F$5,$F$5,J153))</f>
        <v>0</v>
      </c>
      <c r="T1318" s="93"/>
      <c r="U1318" s="95"/>
      <c r="V1318" s="95"/>
      <c r="W1318" s="174"/>
      <c r="X1318" s="174"/>
    </row>
    <row r="1319" spans="16:24" ht="16.95" customHeight="1" x14ac:dyDescent="0.35">
      <c r="P1319" s="46">
        <v>14</v>
      </c>
      <c r="Q1319" s="65" t="s">
        <v>74</v>
      </c>
      <c r="R1319" s="98">
        <f>'Confirm PMs'!C399</f>
        <v>0</v>
      </c>
      <c r="S1319" s="5">
        <f t="shared" si="164"/>
        <v>0</v>
      </c>
      <c r="T1319" s="91">
        <f>MEDIAN(S1319:S1321)</f>
        <v>0</v>
      </c>
      <c r="U1319" s="92" t="e">
        <f>T1319/$T$1256</f>
        <v>#DIV/0!</v>
      </c>
      <c r="V1319" s="92" t="e">
        <f>IF(U1319&gt;1.5,"LT","RECENT")</f>
        <v>#DIV/0!</v>
      </c>
      <c r="W1319" s="174"/>
      <c r="X1319" s="174"/>
    </row>
    <row r="1320" spans="16:24" ht="16.95" customHeight="1" x14ac:dyDescent="0.35">
      <c r="P1320" s="46">
        <v>14</v>
      </c>
      <c r="Q1320" s="65" t="s">
        <v>75</v>
      </c>
      <c r="R1320" s="97"/>
      <c r="S1320" s="5">
        <f t="shared" si="164"/>
        <v>0</v>
      </c>
      <c r="T1320" s="81"/>
      <c r="U1320" s="92"/>
      <c r="V1320" s="92"/>
      <c r="W1320" s="174"/>
      <c r="X1320" s="174"/>
    </row>
    <row r="1321" spans="16:24" ht="16.95" customHeight="1" x14ac:dyDescent="0.35">
      <c r="P1321" s="46">
        <v>14</v>
      </c>
      <c r="Q1321" s="65" t="s">
        <v>76</v>
      </c>
      <c r="R1321" s="97"/>
      <c r="S1321" s="5">
        <f t="shared" si="164"/>
        <v>0</v>
      </c>
      <c r="T1321" s="81"/>
      <c r="U1321" s="92"/>
      <c r="V1321" s="92"/>
      <c r="W1321" s="174"/>
      <c r="X1321" s="174"/>
    </row>
    <row r="1322" spans="16:24" ht="16.95" customHeight="1" x14ac:dyDescent="0.35">
      <c r="P1322" s="46">
        <v>14</v>
      </c>
      <c r="Q1322" s="65" t="s">
        <v>77</v>
      </c>
      <c r="R1322" s="96">
        <f>'Confirm PMs'!C400</f>
        <v>0</v>
      </c>
      <c r="S1322" s="5">
        <f t="shared" si="164"/>
        <v>0</v>
      </c>
      <c r="T1322" s="94">
        <f>MEDIAN(S1322:S1324)</f>
        <v>0</v>
      </c>
      <c r="U1322" s="95" t="e">
        <f>T1322/$T$1256</f>
        <v>#DIV/0!</v>
      </c>
      <c r="V1322" s="95" t="e">
        <f>IF(U1322&gt;1.5,"LT","RECENT")</f>
        <v>#DIV/0!</v>
      </c>
      <c r="W1322" s="174"/>
      <c r="X1322" s="174"/>
    </row>
    <row r="1323" spans="16:24" ht="16.95" customHeight="1" x14ac:dyDescent="0.35">
      <c r="P1323" s="46">
        <v>14</v>
      </c>
      <c r="Q1323" s="65" t="s">
        <v>78</v>
      </c>
      <c r="R1323" s="96"/>
      <c r="S1323" s="5">
        <f t="shared" si="164"/>
        <v>0</v>
      </c>
      <c r="T1323" s="93"/>
      <c r="U1323" s="95"/>
      <c r="V1323" s="95"/>
      <c r="W1323" s="174"/>
      <c r="X1323" s="174"/>
    </row>
    <row r="1324" spans="16:24" ht="16.95" customHeight="1" x14ac:dyDescent="0.35">
      <c r="P1324" s="46">
        <v>14</v>
      </c>
      <c r="Q1324" s="65" t="s">
        <v>79</v>
      </c>
      <c r="R1324" s="96"/>
      <c r="S1324" s="5">
        <f t="shared" si="164"/>
        <v>0</v>
      </c>
      <c r="T1324" s="93"/>
      <c r="U1324" s="95"/>
      <c r="V1324" s="95"/>
      <c r="W1324" s="174"/>
      <c r="X1324" s="174"/>
    </row>
    <row r="1325" spans="16:24" ht="16.95" customHeight="1" x14ac:dyDescent="0.35">
      <c r="P1325" s="46">
        <v>14</v>
      </c>
      <c r="Q1325" s="65" t="s">
        <v>80</v>
      </c>
      <c r="R1325" s="98">
        <f>'Confirm PMs'!C401</f>
        <v>0</v>
      </c>
      <c r="S1325" s="5">
        <f t="shared" si="164"/>
        <v>0</v>
      </c>
      <c r="T1325" s="91">
        <f>MEDIAN(S1325:S1327)</f>
        <v>0</v>
      </c>
      <c r="U1325" s="92" t="e">
        <f>T1325/$T$1256</f>
        <v>#DIV/0!</v>
      </c>
      <c r="V1325" s="92" t="e">
        <f>IF(U1325&gt;1.5,"LT","RECENT")</f>
        <v>#DIV/0!</v>
      </c>
      <c r="W1325" s="174"/>
      <c r="X1325" s="174"/>
    </row>
    <row r="1326" spans="16:24" ht="16.95" customHeight="1" x14ac:dyDescent="0.35">
      <c r="P1326" s="46">
        <v>14</v>
      </c>
      <c r="Q1326" s="65" t="s">
        <v>81</v>
      </c>
      <c r="R1326" s="97"/>
      <c r="S1326" s="5">
        <f t="shared" ref="S1326:S1333" si="165">IF(ISTEXT(K153),$F$5,IF(K153&gt;$F$5,$F$5,K153))</f>
        <v>0</v>
      </c>
      <c r="T1326" s="81"/>
      <c r="U1326" s="92"/>
      <c r="V1326" s="92"/>
      <c r="W1326" s="174"/>
      <c r="X1326" s="174"/>
    </row>
    <row r="1327" spans="16:24" ht="16.95" customHeight="1" x14ac:dyDescent="0.35">
      <c r="P1327" s="46">
        <v>14</v>
      </c>
      <c r="Q1327" s="65" t="s">
        <v>82</v>
      </c>
      <c r="R1327" s="97"/>
      <c r="S1327" s="5">
        <f t="shared" si="165"/>
        <v>0</v>
      </c>
      <c r="T1327" s="81"/>
      <c r="U1327" s="92"/>
      <c r="V1327" s="92"/>
      <c r="W1327" s="174"/>
      <c r="X1327" s="174"/>
    </row>
    <row r="1328" spans="16:24" ht="16.95" customHeight="1" x14ac:dyDescent="0.35">
      <c r="P1328" s="46">
        <v>14</v>
      </c>
      <c r="Q1328" s="65" t="s">
        <v>83</v>
      </c>
      <c r="R1328" s="96">
        <f>'Confirm PMs'!C402</f>
        <v>0</v>
      </c>
      <c r="S1328" s="5">
        <f t="shared" si="165"/>
        <v>0</v>
      </c>
      <c r="T1328" s="94">
        <f>MEDIAN(S1328:S1330)</f>
        <v>0</v>
      </c>
      <c r="U1328" s="95" t="e">
        <f>T1328/$T$1256</f>
        <v>#DIV/0!</v>
      </c>
      <c r="V1328" s="95" t="e">
        <f>IF(U1328&gt;1.5,"LT","RECENT")</f>
        <v>#DIV/0!</v>
      </c>
      <c r="W1328" s="174"/>
      <c r="X1328" s="174"/>
    </row>
    <row r="1329" spans="16:24" ht="16.95" customHeight="1" x14ac:dyDescent="0.35">
      <c r="P1329" s="46">
        <v>14</v>
      </c>
      <c r="Q1329" s="65" t="s">
        <v>84</v>
      </c>
      <c r="R1329" s="96"/>
      <c r="S1329" s="5">
        <f t="shared" si="165"/>
        <v>0</v>
      </c>
      <c r="T1329" s="93"/>
      <c r="U1329" s="95"/>
      <c r="V1329" s="95"/>
      <c r="W1329" s="174"/>
      <c r="X1329" s="174"/>
    </row>
    <row r="1330" spans="16:24" ht="16.95" customHeight="1" x14ac:dyDescent="0.35">
      <c r="P1330" s="46">
        <v>14</v>
      </c>
      <c r="Q1330" s="65" t="s">
        <v>85</v>
      </c>
      <c r="R1330" s="96"/>
      <c r="S1330" s="5">
        <f t="shared" si="165"/>
        <v>0</v>
      </c>
      <c r="T1330" s="93"/>
      <c r="U1330" s="95"/>
      <c r="V1330" s="95"/>
      <c r="W1330" s="174"/>
      <c r="X1330" s="174"/>
    </row>
    <row r="1331" spans="16:24" ht="16.95" customHeight="1" x14ac:dyDescent="0.35">
      <c r="P1331" s="46">
        <v>14</v>
      </c>
      <c r="Q1331" s="65" t="s">
        <v>86</v>
      </c>
      <c r="R1331" s="98">
        <f>'Confirm PMs'!C403</f>
        <v>0</v>
      </c>
      <c r="S1331" s="5">
        <f t="shared" si="165"/>
        <v>0</v>
      </c>
      <c r="T1331" s="91">
        <f>MEDIAN(S1331:S1333)</f>
        <v>0</v>
      </c>
      <c r="U1331" s="92" t="e">
        <f>T1331/$T$1256</f>
        <v>#DIV/0!</v>
      </c>
      <c r="V1331" s="92" t="e">
        <f>IF(U1331&gt;1.5,"LT","RECENT")</f>
        <v>#DIV/0!</v>
      </c>
      <c r="W1331" s="174"/>
      <c r="X1331" s="174"/>
    </row>
    <row r="1332" spans="16:24" ht="16.95" customHeight="1" x14ac:dyDescent="0.35">
      <c r="P1332" s="46">
        <v>14</v>
      </c>
      <c r="Q1332" s="65" t="s">
        <v>87</v>
      </c>
      <c r="R1332" s="97"/>
      <c r="S1332" s="5">
        <f t="shared" si="165"/>
        <v>0</v>
      </c>
      <c r="T1332" s="81"/>
      <c r="U1332" s="92"/>
      <c r="V1332" s="92"/>
      <c r="W1332" s="174"/>
      <c r="X1332" s="174"/>
    </row>
    <row r="1333" spans="16:24" ht="16.95" customHeight="1" x14ac:dyDescent="0.35">
      <c r="P1333" s="46">
        <v>14</v>
      </c>
      <c r="Q1333" s="65" t="s">
        <v>88</v>
      </c>
      <c r="R1333" s="97"/>
      <c r="S1333" s="5">
        <f t="shared" si="165"/>
        <v>0</v>
      </c>
      <c r="T1333" s="81"/>
      <c r="U1333" s="92"/>
      <c r="V1333" s="92"/>
      <c r="W1333" s="174"/>
      <c r="X1333" s="174"/>
    </row>
    <row r="1334" spans="16:24" ht="16.95" customHeight="1" x14ac:dyDescent="0.35">
      <c r="P1334" s="46">
        <v>14</v>
      </c>
      <c r="Q1334" s="65" t="s">
        <v>89</v>
      </c>
      <c r="R1334" s="96">
        <f>'Confirm PMs'!C404</f>
        <v>0</v>
      </c>
      <c r="S1334" s="5">
        <f t="shared" ref="S1334:S1341" si="166">IF(ISTEXT(L153),$F$5,IF(L153&gt;$F$5,$F$5,L153))</f>
        <v>0</v>
      </c>
      <c r="T1334" s="94">
        <f>MEDIAN(S1334:S1336)</f>
        <v>0</v>
      </c>
      <c r="U1334" s="95" t="e">
        <f>T1334/$T$1256</f>
        <v>#DIV/0!</v>
      </c>
      <c r="V1334" s="95" t="e">
        <f>IF(U1334&gt;1.5,"LT","RECENT")</f>
        <v>#DIV/0!</v>
      </c>
      <c r="W1334" s="174"/>
      <c r="X1334" s="174"/>
    </row>
    <row r="1335" spans="16:24" ht="16.95" customHeight="1" x14ac:dyDescent="0.35">
      <c r="P1335" s="46">
        <v>14</v>
      </c>
      <c r="Q1335" s="65" t="s">
        <v>90</v>
      </c>
      <c r="R1335" s="96"/>
      <c r="S1335" s="5">
        <f t="shared" si="166"/>
        <v>0</v>
      </c>
      <c r="T1335" s="93"/>
      <c r="U1335" s="95"/>
      <c r="V1335" s="95"/>
      <c r="W1335" s="174"/>
      <c r="X1335" s="174"/>
    </row>
    <row r="1336" spans="16:24" ht="16.95" customHeight="1" x14ac:dyDescent="0.35">
      <c r="P1336" s="46">
        <v>14</v>
      </c>
      <c r="Q1336" s="65" t="s">
        <v>91</v>
      </c>
      <c r="R1336" s="96"/>
      <c r="S1336" s="5">
        <f t="shared" si="166"/>
        <v>0</v>
      </c>
      <c r="T1336" s="93"/>
      <c r="U1336" s="95"/>
      <c r="V1336" s="95"/>
      <c r="W1336" s="174"/>
      <c r="X1336" s="174"/>
    </row>
    <row r="1337" spans="16:24" ht="16.95" customHeight="1" x14ac:dyDescent="0.35">
      <c r="P1337" s="46">
        <v>14</v>
      </c>
      <c r="Q1337" s="65" t="s">
        <v>92</v>
      </c>
      <c r="R1337" s="98">
        <f>'Confirm PMs'!C405</f>
        <v>0</v>
      </c>
      <c r="S1337" s="5">
        <f t="shared" si="166"/>
        <v>0</v>
      </c>
      <c r="T1337" s="91">
        <f>MEDIAN(S1337:S1339)</f>
        <v>0</v>
      </c>
      <c r="U1337" s="92" t="e">
        <f>T1337/$T$1256</f>
        <v>#DIV/0!</v>
      </c>
      <c r="V1337" s="92" t="e">
        <f>IF(U1337&gt;1.5,"LT","RECENT")</f>
        <v>#DIV/0!</v>
      </c>
      <c r="W1337" s="174"/>
      <c r="X1337" s="174"/>
    </row>
    <row r="1338" spans="16:24" ht="16.95" customHeight="1" x14ac:dyDescent="0.35">
      <c r="P1338" s="46">
        <v>14</v>
      </c>
      <c r="Q1338" s="65" t="s">
        <v>93</v>
      </c>
      <c r="R1338" s="97"/>
      <c r="S1338" s="5">
        <f t="shared" si="166"/>
        <v>0</v>
      </c>
      <c r="T1338" s="81"/>
      <c r="U1338" s="92"/>
      <c r="V1338" s="92"/>
      <c r="W1338" s="174"/>
      <c r="X1338" s="174"/>
    </row>
    <row r="1339" spans="16:24" ht="16.95" customHeight="1" x14ac:dyDescent="0.35">
      <c r="P1339" s="46">
        <v>14</v>
      </c>
      <c r="Q1339" s="65" t="s">
        <v>94</v>
      </c>
      <c r="R1339" s="97"/>
      <c r="S1339" s="5">
        <f t="shared" si="166"/>
        <v>0</v>
      </c>
      <c r="T1339" s="81"/>
      <c r="U1339" s="92"/>
      <c r="V1339" s="92"/>
      <c r="W1339" s="174"/>
      <c r="X1339" s="174"/>
    </row>
    <row r="1340" spans="16:24" ht="16.95" customHeight="1" x14ac:dyDescent="0.35">
      <c r="P1340" s="46">
        <v>14</v>
      </c>
      <c r="Q1340" s="65" t="s">
        <v>95</v>
      </c>
      <c r="R1340" s="96">
        <f>'Confirm PMs'!C406</f>
        <v>0</v>
      </c>
      <c r="S1340" s="5">
        <f t="shared" si="166"/>
        <v>0</v>
      </c>
      <c r="T1340" s="94">
        <f>MEDIAN(S1340:S1342)</f>
        <v>0</v>
      </c>
      <c r="U1340" s="95" t="e">
        <f>T1340/$T$1256</f>
        <v>#DIV/0!</v>
      </c>
      <c r="V1340" s="95" t="e">
        <f>IF(U1340&gt;1.5,"LT","RECENT")</f>
        <v>#DIV/0!</v>
      </c>
      <c r="W1340" s="174"/>
      <c r="X1340" s="174"/>
    </row>
    <row r="1341" spans="16:24" ht="16.95" customHeight="1" x14ac:dyDescent="0.35">
      <c r="P1341" s="46">
        <v>14</v>
      </c>
      <c r="Q1341" s="65" t="s">
        <v>96</v>
      </c>
      <c r="R1341" s="96"/>
      <c r="S1341" s="5">
        <f t="shared" si="166"/>
        <v>0</v>
      </c>
      <c r="T1341" s="93"/>
      <c r="U1341" s="95"/>
      <c r="V1341" s="95"/>
      <c r="W1341" s="174"/>
      <c r="X1341" s="174"/>
    </row>
    <row r="1342" spans="16:24" ht="16.95" customHeight="1" x14ac:dyDescent="0.35">
      <c r="P1342" s="46">
        <v>14</v>
      </c>
      <c r="Q1342" s="65" t="s">
        <v>97</v>
      </c>
      <c r="R1342" s="96"/>
      <c r="S1342" s="5">
        <f t="shared" ref="S1342:S1349" si="167">IF(ISTEXT(M153),$F$5,IF(M153&gt;$F$5,$F$5,M153))</f>
        <v>0</v>
      </c>
      <c r="T1342" s="93"/>
      <c r="U1342" s="95"/>
      <c r="V1342" s="95"/>
      <c r="W1342" s="174"/>
      <c r="X1342" s="174"/>
    </row>
    <row r="1343" spans="16:24" ht="16.95" customHeight="1" x14ac:dyDescent="0.35">
      <c r="P1343" s="46">
        <v>14</v>
      </c>
      <c r="Q1343" s="65" t="s">
        <v>98</v>
      </c>
      <c r="R1343" s="98">
        <f>'Confirm PMs'!C407</f>
        <v>0</v>
      </c>
      <c r="S1343" s="5">
        <f t="shared" si="167"/>
        <v>0</v>
      </c>
      <c r="T1343" s="91">
        <f>MEDIAN(S1343:S1345)</f>
        <v>0</v>
      </c>
      <c r="U1343" s="92" t="e">
        <f>T1343/$T$1256</f>
        <v>#DIV/0!</v>
      </c>
      <c r="V1343" s="92" t="e">
        <f>IF(U1343&gt;1.5,"LT","RECENT")</f>
        <v>#DIV/0!</v>
      </c>
      <c r="W1343" s="174"/>
      <c r="X1343" s="174"/>
    </row>
    <row r="1344" spans="16:24" ht="16.95" customHeight="1" x14ac:dyDescent="0.35">
      <c r="P1344" s="46">
        <v>14</v>
      </c>
      <c r="Q1344" s="65" t="s">
        <v>99</v>
      </c>
      <c r="R1344" s="97"/>
      <c r="S1344" s="5">
        <f t="shared" si="167"/>
        <v>0</v>
      </c>
      <c r="T1344" s="81"/>
      <c r="U1344" s="92"/>
      <c r="V1344" s="92"/>
      <c r="W1344" s="174"/>
      <c r="X1344" s="174"/>
    </row>
    <row r="1345" spans="16:24" ht="16.95" customHeight="1" x14ac:dyDescent="0.35">
      <c r="P1345" s="46">
        <v>14</v>
      </c>
      <c r="Q1345" s="65" t="s">
        <v>100</v>
      </c>
      <c r="R1345" s="97"/>
      <c r="S1345" s="5">
        <f t="shared" si="167"/>
        <v>0</v>
      </c>
      <c r="T1345" s="81"/>
      <c r="U1345" s="92"/>
      <c r="V1345" s="92"/>
      <c r="W1345" s="174"/>
      <c r="X1345" s="174"/>
    </row>
    <row r="1346" spans="16:24" ht="16.95" customHeight="1" x14ac:dyDescent="0.35">
      <c r="P1346" s="46">
        <v>14</v>
      </c>
      <c r="Q1346" s="65" t="s">
        <v>101</v>
      </c>
      <c r="R1346" s="96">
        <f>'Confirm PMs'!C408</f>
        <v>0</v>
      </c>
      <c r="S1346" s="5">
        <f t="shared" si="167"/>
        <v>0</v>
      </c>
      <c r="T1346" s="94">
        <f>MEDIAN(S1346:S1348)</f>
        <v>0</v>
      </c>
      <c r="U1346" s="95" t="e">
        <f>T1346/$T$1256</f>
        <v>#DIV/0!</v>
      </c>
      <c r="V1346" s="95" t="e">
        <f>IF(U1346&gt;1.5,"LT","RECENT")</f>
        <v>#DIV/0!</v>
      </c>
      <c r="W1346" s="174"/>
      <c r="X1346" s="174"/>
    </row>
    <row r="1347" spans="16:24" ht="16.95" customHeight="1" x14ac:dyDescent="0.35">
      <c r="P1347" s="46">
        <v>14</v>
      </c>
      <c r="Q1347" s="65" t="s">
        <v>102</v>
      </c>
      <c r="R1347" s="96"/>
      <c r="S1347" s="5">
        <f t="shared" si="167"/>
        <v>0</v>
      </c>
      <c r="T1347" s="93"/>
      <c r="U1347" s="95"/>
      <c r="V1347" s="95"/>
      <c r="W1347" s="174"/>
      <c r="X1347" s="174"/>
    </row>
    <row r="1348" spans="16:24" ht="16.95" customHeight="1" x14ac:dyDescent="0.35">
      <c r="P1348" s="46">
        <v>14</v>
      </c>
      <c r="Q1348" s="65" t="s">
        <v>103</v>
      </c>
      <c r="R1348" s="96"/>
      <c r="S1348" s="5">
        <f t="shared" si="167"/>
        <v>0</v>
      </c>
      <c r="T1348" s="93"/>
      <c r="U1348" s="95"/>
      <c r="V1348" s="95"/>
      <c r="W1348" s="174"/>
      <c r="X1348" s="174"/>
    </row>
    <row r="1349" spans="16:24" ht="16.95" customHeight="1" x14ac:dyDescent="0.35">
      <c r="P1349" s="46">
        <v>14</v>
      </c>
      <c r="Q1349" s="65" t="s">
        <v>104</v>
      </c>
      <c r="R1349" s="79" t="s">
        <v>148</v>
      </c>
      <c r="S1349" s="5">
        <f t="shared" si="167"/>
        <v>0</v>
      </c>
      <c r="T1349" s="79"/>
      <c r="U1349" s="92"/>
      <c r="V1349" s="92"/>
      <c r="W1349" s="174"/>
      <c r="X1349" s="174"/>
    </row>
    <row r="1350" spans="16:24" ht="16.95" customHeight="1" x14ac:dyDescent="0.4">
      <c r="P1350" s="46">
        <v>15</v>
      </c>
      <c r="Q1350" s="65" t="s">
        <v>9</v>
      </c>
      <c r="R1350" s="54" t="s">
        <v>289</v>
      </c>
      <c r="S1350" s="5">
        <f>IF(ISTEXT(B164),$F$5,IF(B164&gt;$F$5,$F$5,B164))</f>
        <v>0</v>
      </c>
      <c r="T1350" s="56">
        <f>MEDIAN(S1350:S1351)</f>
        <v>0</v>
      </c>
      <c r="U1350" s="56" t="e">
        <f>T1350/$T$1352</f>
        <v>#DIV/0!</v>
      </c>
      <c r="V1350" s="53" t="str">
        <f>IF(T1350&gt;0,IF(T1350&lt;$AA$7, "INVALID OD", IF(T1350&gt;$AA$8,"INVALID OD", "VALID OD")),"")</f>
        <v/>
      </c>
      <c r="W1350" s="174"/>
      <c r="X1350" s="174"/>
    </row>
    <row r="1351" spans="16:24" ht="16.95" customHeight="1" x14ac:dyDescent="0.4">
      <c r="P1351" s="46">
        <v>15</v>
      </c>
      <c r="Q1351" s="65" t="s">
        <v>10</v>
      </c>
      <c r="R1351" s="54" t="s">
        <v>290</v>
      </c>
      <c r="S1351" s="5">
        <f t="shared" ref="S1351:S1357" si="168">IF(ISTEXT(B165),$F$5,IF(B165&gt;$F$5,$F$5,B165))</f>
        <v>0</v>
      </c>
      <c r="T1351" s="57"/>
      <c r="U1351" s="57"/>
      <c r="V1351" s="53" t="str">
        <f>IF(T1350&gt;0,IF(U1350&lt;$AA$9, "INVALID ODn", IF(U1350&gt;$AA$10,"INVALID ODn", "VALID ODn")),"")</f>
        <v/>
      </c>
      <c r="W1351" s="174"/>
      <c r="X1351" s="174"/>
    </row>
    <row r="1352" spans="16:24" ht="16.95" customHeight="1" x14ac:dyDescent="0.4">
      <c r="P1352" s="46">
        <v>15</v>
      </c>
      <c r="Q1352" s="65" t="s">
        <v>11</v>
      </c>
      <c r="R1352" s="74" t="s">
        <v>291</v>
      </c>
      <c r="S1352" s="5">
        <f t="shared" si="168"/>
        <v>0</v>
      </c>
      <c r="T1352" s="59">
        <f>MEDIAN(S1352:S1354)</f>
        <v>0</v>
      </c>
      <c r="U1352" s="59" t="e">
        <f>T1352/$T$1352</f>
        <v>#DIV/0!</v>
      </c>
      <c r="V1352" s="53" t="str">
        <f>IF(T1352&gt;0, IF(T1352&lt;$AB$7, "INVALID OD", IF(T1352&gt;$AB$8,"INVALID OD", "VALID OD")), "")</f>
        <v/>
      </c>
      <c r="W1352" s="174"/>
      <c r="X1352" s="174"/>
    </row>
    <row r="1353" spans="16:24" ht="16.95" customHeight="1" x14ac:dyDescent="0.4">
      <c r="P1353" s="46">
        <v>15</v>
      </c>
      <c r="Q1353" s="65" t="s">
        <v>12</v>
      </c>
      <c r="R1353" s="74" t="s">
        <v>292</v>
      </c>
      <c r="S1353" s="5">
        <f t="shared" si="168"/>
        <v>0</v>
      </c>
      <c r="T1353" s="60"/>
      <c r="U1353" s="61"/>
      <c r="V1353" s="53" t="str">
        <f>IF(T1352&gt;0,IF(U1352&lt;1, "INVALID ODn", IF(U1352&gt;1,"INVALID ODn", "VALID ODn")),"")</f>
        <v/>
      </c>
      <c r="W1353" s="174"/>
      <c r="X1353" s="174"/>
    </row>
    <row r="1354" spans="16:24" ht="16.95" customHeight="1" x14ac:dyDescent="0.4">
      <c r="P1354" s="46">
        <v>15</v>
      </c>
      <c r="Q1354" s="65" t="s">
        <v>13</v>
      </c>
      <c r="R1354" s="74" t="s">
        <v>293</v>
      </c>
      <c r="S1354" s="5">
        <f t="shared" si="168"/>
        <v>0</v>
      </c>
      <c r="T1354" s="60"/>
      <c r="U1354" s="61"/>
      <c r="V1354" s="53"/>
      <c r="W1354" s="174"/>
      <c r="X1354" s="174"/>
    </row>
    <row r="1355" spans="16:24" ht="16.95" customHeight="1" x14ac:dyDescent="0.4">
      <c r="P1355" s="46">
        <v>15</v>
      </c>
      <c r="Q1355" s="65" t="s">
        <v>14</v>
      </c>
      <c r="R1355" s="75" t="s">
        <v>294</v>
      </c>
      <c r="S1355" s="5">
        <f t="shared" si="168"/>
        <v>0</v>
      </c>
      <c r="T1355" s="62">
        <f>MEDIAN(S1355:S1357)</f>
        <v>0</v>
      </c>
      <c r="U1355" s="62" t="e">
        <f>T1355/$T$1352</f>
        <v>#DIV/0!</v>
      </c>
      <c r="V1355" s="53" t="str">
        <f>IF(T1355&gt;0, IF(T1355&lt;$AC$7, "INVALID OD", IF(T1355&gt;$AC$8,"INVALID OD", "VALID OD")), "")</f>
        <v/>
      </c>
      <c r="W1355" s="174"/>
      <c r="X1355" s="174"/>
    </row>
    <row r="1356" spans="16:24" ht="16.95" customHeight="1" x14ac:dyDescent="0.4">
      <c r="P1356" s="46">
        <v>15</v>
      </c>
      <c r="Q1356" s="65" t="s">
        <v>15</v>
      </c>
      <c r="R1356" s="75" t="s">
        <v>295</v>
      </c>
      <c r="S1356" s="5">
        <f t="shared" si="168"/>
        <v>0</v>
      </c>
      <c r="T1356" s="60"/>
      <c r="U1356" s="61"/>
      <c r="V1356" s="53" t="str">
        <f>IF(T1355&gt;0,IF(U1355&lt;$AC$9, "INVALID ODn", IF(U1355&gt;$AC$10,"INVALID ODn", "VALID ODn")),"")</f>
        <v/>
      </c>
      <c r="W1356" s="174"/>
      <c r="X1356" s="174"/>
    </row>
    <row r="1357" spans="16:24" ht="16.95" customHeight="1" x14ac:dyDescent="0.4">
      <c r="P1357" s="46">
        <v>15</v>
      </c>
      <c r="Q1357" s="65" t="s">
        <v>16</v>
      </c>
      <c r="R1357" s="75" t="s">
        <v>296</v>
      </c>
      <c r="S1357" s="5">
        <f t="shared" si="168"/>
        <v>0</v>
      </c>
      <c r="T1357" s="60"/>
      <c r="U1357" s="61"/>
      <c r="V1357" s="147"/>
      <c r="W1357" s="174"/>
      <c r="X1357" s="174"/>
    </row>
    <row r="1358" spans="16:24" ht="16.95" customHeight="1" x14ac:dyDescent="0.4">
      <c r="P1358" s="46">
        <v>15</v>
      </c>
      <c r="Q1358" s="65" t="s">
        <v>17</v>
      </c>
      <c r="R1358" s="76" t="s">
        <v>297</v>
      </c>
      <c r="S1358" s="5">
        <f t="shared" ref="S1358:S1365" si="169">IF(ISTEXT(C164),$F$5,IF(C164&gt;$F$5,$F$5,C164))</f>
        <v>0</v>
      </c>
      <c r="T1358" s="64">
        <f>MEDIAN(S1358:S1360)</f>
        <v>0</v>
      </c>
      <c r="U1358" s="64" t="e">
        <f>T1358/$T$1352</f>
        <v>#DIV/0!</v>
      </c>
      <c r="V1358" s="53" t="str">
        <f>IF(T1358&gt;0, IF(T1358&lt;$AD$7, "INVALID OD", IF(T1358&gt;$AD$8,"INVALID OD", "VALID OD")), "")</f>
        <v/>
      </c>
      <c r="W1358" s="174"/>
      <c r="X1358" s="174"/>
    </row>
    <row r="1359" spans="16:24" ht="16.95" customHeight="1" x14ac:dyDescent="0.4">
      <c r="P1359" s="46">
        <v>15</v>
      </c>
      <c r="Q1359" s="65" t="s">
        <v>18</v>
      </c>
      <c r="R1359" s="76" t="s">
        <v>298</v>
      </c>
      <c r="S1359" s="5">
        <f t="shared" si="169"/>
        <v>0</v>
      </c>
      <c r="T1359" s="60"/>
      <c r="U1359" s="61"/>
      <c r="V1359" s="53" t="str">
        <f>IF(T1358&gt;0,IF(U1358&lt;$AD$9, "INVALID ODn", IF(U1358&gt;$AD$10,"INVALID ODn", "VALID ODn")),"")</f>
        <v/>
      </c>
      <c r="W1359" s="174"/>
      <c r="X1359" s="174"/>
    </row>
    <row r="1360" spans="16:24" ht="16.95" customHeight="1" x14ac:dyDescent="0.4">
      <c r="P1360" s="46">
        <v>15</v>
      </c>
      <c r="Q1360" s="65" t="s">
        <v>19</v>
      </c>
      <c r="R1360" s="76" t="s">
        <v>299</v>
      </c>
      <c r="S1360" s="5">
        <f t="shared" si="169"/>
        <v>0</v>
      </c>
      <c r="T1360" s="60"/>
      <c r="U1360" s="61"/>
      <c r="V1360" s="53"/>
      <c r="W1360" s="174"/>
      <c r="X1360" s="174"/>
    </row>
    <row r="1361" spans="16:24" ht="16.95" customHeight="1" x14ac:dyDescent="0.35">
      <c r="P1361" s="46">
        <v>15</v>
      </c>
      <c r="Q1361" s="65" t="s">
        <v>20</v>
      </c>
      <c r="R1361" s="98">
        <f>'Confirm PMs'!C409</f>
        <v>0</v>
      </c>
      <c r="S1361" s="5">
        <f t="shared" si="169"/>
        <v>0</v>
      </c>
      <c r="T1361" s="91">
        <f>MEDIAN(S1361:S1363)</f>
        <v>0</v>
      </c>
      <c r="U1361" s="92" t="e">
        <f>T1361/$T$1352</f>
        <v>#DIV/0!</v>
      </c>
      <c r="V1361" s="92" t="e">
        <f>IF(U1361&gt;1.5,"LT","RECENT")</f>
        <v>#DIV/0!</v>
      </c>
      <c r="W1361" s="174"/>
      <c r="X1361" s="174"/>
    </row>
    <row r="1362" spans="16:24" ht="16.95" customHeight="1" x14ac:dyDescent="0.35">
      <c r="P1362" s="46">
        <v>15</v>
      </c>
      <c r="Q1362" s="65" t="s">
        <v>21</v>
      </c>
      <c r="R1362" s="97"/>
      <c r="S1362" s="5">
        <f t="shared" si="169"/>
        <v>0</v>
      </c>
      <c r="T1362" s="81"/>
      <c r="U1362" s="92"/>
      <c r="V1362" s="92"/>
      <c r="W1362" s="174"/>
      <c r="X1362" s="174"/>
    </row>
    <row r="1363" spans="16:24" ht="16.95" customHeight="1" x14ac:dyDescent="0.35">
      <c r="P1363" s="46">
        <v>15</v>
      </c>
      <c r="Q1363" s="65" t="s">
        <v>22</v>
      </c>
      <c r="R1363" s="97"/>
      <c r="S1363" s="5">
        <f t="shared" si="169"/>
        <v>0</v>
      </c>
      <c r="T1363" s="81"/>
      <c r="U1363" s="92"/>
      <c r="V1363" s="92"/>
      <c r="W1363" s="174"/>
      <c r="X1363" s="174"/>
    </row>
    <row r="1364" spans="16:24" ht="16.95" customHeight="1" x14ac:dyDescent="0.35">
      <c r="P1364" s="46">
        <v>15</v>
      </c>
      <c r="Q1364" s="65" t="s">
        <v>23</v>
      </c>
      <c r="R1364" s="96">
        <f>'Confirm PMs'!C410</f>
        <v>0</v>
      </c>
      <c r="S1364" s="5">
        <f t="shared" si="169"/>
        <v>0</v>
      </c>
      <c r="T1364" s="94">
        <f>MEDIAN(S1364:S1366)</f>
        <v>0</v>
      </c>
      <c r="U1364" s="95" t="e">
        <f>T1364/$T$1352</f>
        <v>#DIV/0!</v>
      </c>
      <c r="V1364" s="95" t="e">
        <f>IF(U1364&gt;1.5,"LT","RECENT")</f>
        <v>#DIV/0!</v>
      </c>
      <c r="W1364" s="174"/>
      <c r="X1364" s="174"/>
    </row>
    <row r="1365" spans="16:24" ht="16.95" customHeight="1" x14ac:dyDescent="0.35">
      <c r="P1365" s="46">
        <v>15</v>
      </c>
      <c r="Q1365" s="65" t="s">
        <v>24</v>
      </c>
      <c r="R1365" s="96"/>
      <c r="S1365" s="5">
        <f t="shared" si="169"/>
        <v>0</v>
      </c>
      <c r="T1365" s="93"/>
      <c r="U1365" s="95"/>
      <c r="V1365" s="95"/>
      <c r="W1365" s="174"/>
      <c r="X1365" s="174"/>
    </row>
    <row r="1366" spans="16:24" ht="16.95" customHeight="1" x14ac:dyDescent="0.35">
      <c r="P1366" s="46">
        <v>15</v>
      </c>
      <c r="Q1366" s="65" t="s">
        <v>25</v>
      </c>
      <c r="R1366" s="96"/>
      <c r="S1366" s="5">
        <f t="shared" ref="S1366:S1373" si="170">IF(ISTEXT(D164),$F$5,IF(D164&gt;$F$5,$F$5,D164))</f>
        <v>0</v>
      </c>
      <c r="T1366" s="93"/>
      <c r="U1366" s="95"/>
      <c r="V1366" s="95"/>
      <c r="W1366" s="174"/>
      <c r="X1366" s="174"/>
    </row>
    <row r="1367" spans="16:24" ht="16.95" customHeight="1" x14ac:dyDescent="0.35">
      <c r="P1367" s="46">
        <v>15</v>
      </c>
      <c r="Q1367" s="65" t="s">
        <v>26</v>
      </c>
      <c r="R1367" s="98">
        <f>'Confirm PMs'!C411</f>
        <v>0</v>
      </c>
      <c r="S1367" s="5">
        <f t="shared" si="170"/>
        <v>0</v>
      </c>
      <c r="T1367" s="91">
        <f>MEDIAN(S1367:S1369)</f>
        <v>0</v>
      </c>
      <c r="U1367" s="92" t="e">
        <f>T1367/$T$1352</f>
        <v>#DIV/0!</v>
      </c>
      <c r="V1367" s="92" t="e">
        <f>IF(U1367&gt;1.5,"LT","RECENT")</f>
        <v>#DIV/0!</v>
      </c>
      <c r="W1367" s="174"/>
      <c r="X1367" s="174"/>
    </row>
    <row r="1368" spans="16:24" ht="16.95" customHeight="1" x14ac:dyDescent="0.35">
      <c r="P1368" s="46">
        <v>15</v>
      </c>
      <c r="Q1368" s="65" t="s">
        <v>27</v>
      </c>
      <c r="R1368" s="97"/>
      <c r="S1368" s="5">
        <f t="shared" si="170"/>
        <v>0</v>
      </c>
      <c r="T1368" s="81"/>
      <c r="U1368" s="92"/>
      <c r="V1368" s="92"/>
      <c r="W1368" s="174"/>
      <c r="X1368" s="174"/>
    </row>
    <row r="1369" spans="16:24" ht="16.95" customHeight="1" x14ac:dyDescent="0.35">
      <c r="P1369" s="46">
        <v>15</v>
      </c>
      <c r="Q1369" s="65" t="s">
        <v>28</v>
      </c>
      <c r="R1369" s="97"/>
      <c r="S1369" s="5">
        <f t="shared" si="170"/>
        <v>0</v>
      </c>
      <c r="T1369" s="81"/>
      <c r="U1369" s="92"/>
      <c r="V1369" s="92"/>
      <c r="W1369" s="174"/>
      <c r="X1369" s="174"/>
    </row>
    <row r="1370" spans="16:24" ht="16.95" customHeight="1" x14ac:dyDescent="0.35">
      <c r="P1370" s="46">
        <v>15</v>
      </c>
      <c r="Q1370" s="65" t="s">
        <v>29</v>
      </c>
      <c r="R1370" s="96">
        <f>'Confirm PMs'!C412</f>
        <v>0</v>
      </c>
      <c r="S1370" s="5">
        <f t="shared" si="170"/>
        <v>0</v>
      </c>
      <c r="T1370" s="94">
        <f>MEDIAN(S1370:S1372)</f>
        <v>0</v>
      </c>
      <c r="U1370" s="95" t="e">
        <f>T1370/$T$1352</f>
        <v>#DIV/0!</v>
      </c>
      <c r="V1370" s="95" t="e">
        <f>IF(U1370&gt;1.5,"LT","RECENT")</f>
        <v>#DIV/0!</v>
      </c>
      <c r="W1370" s="174"/>
      <c r="X1370" s="174"/>
    </row>
    <row r="1371" spans="16:24" ht="16.95" customHeight="1" x14ac:dyDescent="0.35">
      <c r="P1371" s="46">
        <v>15</v>
      </c>
      <c r="Q1371" s="65" t="s">
        <v>30</v>
      </c>
      <c r="R1371" s="96"/>
      <c r="S1371" s="5">
        <f t="shared" si="170"/>
        <v>0</v>
      </c>
      <c r="T1371" s="93"/>
      <c r="U1371" s="95"/>
      <c r="V1371" s="95"/>
      <c r="W1371" s="174"/>
      <c r="X1371" s="174"/>
    </row>
    <row r="1372" spans="16:24" ht="16.95" customHeight="1" x14ac:dyDescent="0.35">
      <c r="P1372" s="46">
        <v>15</v>
      </c>
      <c r="Q1372" s="65" t="s">
        <v>31</v>
      </c>
      <c r="R1372" s="96"/>
      <c r="S1372" s="5">
        <f t="shared" si="170"/>
        <v>0</v>
      </c>
      <c r="T1372" s="93"/>
      <c r="U1372" s="95"/>
      <c r="V1372" s="95"/>
      <c r="W1372" s="174"/>
      <c r="X1372" s="174"/>
    </row>
    <row r="1373" spans="16:24" ht="16.95" customHeight="1" x14ac:dyDescent="0.35">
      <c r="P1373" s="46">
        <v>15</v>
      </c>
      <c r="Q1373" s="65" t="s">
        <v>32</v>
      </c>
      <c r="R1373" s="98">
        <f>'Confirm PMs'!C413</f>
        <v>0</v>
      </c>
      <c r="S1373" s="5">
        <f t="shared" si="170"/>
        <v>0</v>
      </c>
      <c r="T1373" s="91">
        <f>MEDIAN(S1373:S1375)</f>
        <v>0</v>
      </c>
      <c r="U1373" s="92" t="e">
        <f>T1373/$T$1352</f>
        <v>#DIV/0!</v>
      </c>
      <c r="V1373" s="92" t="e">
        <f>IF(U1373&gt;1.5,"LT","RECENT")</f>
        <v>#DIV/0!</v>
      </c>
      <c r="W1373" s="174"/>
      <c r="X1373" s="174"/>
    </row>
    <row r="1374" spans="16:24" ht="16.95" customHeight="1" x14ac:dyDescent="0.35">
      <c r="P1374" s="46">
        <v>15</v>
      </c>
      <c r="Q1374" s="65" t="s">
        <v>33</v>
      </c>
      <c r="R1374" s="97"/>
      <c r="S1374" s="5">
        <f t="shared" ref="S1374:S1381" si="171">IF(ISTEXT(E164),$F$5,IF(E164&gt;$F$5,$F$5,E164))</f>
        <v>0</v>
      </c>
      <c r="T1374" s="81"/>
      <c r="U1374" s="92"/>
      <c r="V1374" s="92"/>
      <c r="W1374" s="174"/>
      <c r="X1374" s="174"/>
    </row>
    <row r="1375" spans="16:24" ht="16.95" customHeight="1" x14ac:dyDescent="0.35">
      <c r="P1375" s="46">
        <v>15</v>
      </c>
      <c r="Q1375" s="65" t="s">
        <v>34</v>
      </c>
      <c r="R1375" s="97"/>
      <c r="S1375" s="5">
        <f t="shared" si="171"/>
        <v>0</v>
      </c>
      <c r="T1375" s="81"/>
      <c r="U1375" s="92"/>
      <c r="V1375" s="92"/>
      <c r="W1375" s="174"/>
      <c r="X1375" s="174"/>
    </row>
    <row r="1376" spans="16:24" ht="16.95" customHeight="1" x14ac:dyDescent="0.35">
      <c r="P1376" s="46">
        <v>15</v>
      </c>
      <c r="Q1376" s="65" t="s">
        <v>35</v>
      </c>
      <c r="R1376" s="96">
        <f>'Confirm PMs'!C414</f>
        <v>0</v>
      </c>
      <c r="S1376" s="5">
        <f t="shared" si="171"/>
        <v>0</v>
      </c>
      <c r="T1376" s="94">
        <f>MEDIAN(S1376:S1378)</f>
        <v>0</v>
      </c>
      <c r="U1376" s="95" t="e">
        <f>T1376/$T$1352</f>
        <v>#DIV/0!</v>
      </c>
      <c r="V1376" s="95" t="e">
        <f>IF(U1376&gt;1.5,"LT","RECENT")</f>
        <v>#DIV/0!</v>
      </c>
      <c r="W1376" s="174"/>
      <c r="X1376" s="174"/>
    </row>
    <row r="1377" spans="16:24" ht="16.95" customHeight="1" x14ac:dyDescent="0.35">
      <c r="P1377" s="46">
        <v>15</v>
      </c>
      <c r="Q1377" s="65" t="s">
        <v>36</v>
      </c>
      <c r="R1377" s="96"/>
      <c r="S1377" s="5">
        <f t="shared" si="171"/>
        <v>0</v>
      </c>
      <c r="T1377" s="93"/>
      <c r="U1377" s="95"/>
      <c r="V1377" s="95"/>
      <c r="W1377" s="174"/>
      <c r="X1377" s="174"/>
    </row>
    <row r="1378" spans="16:24" ht="16.95" customHeight="1" x14ac:dyDescent="0.35">
      <c r="P1378" s="46">
        <v>15</v>
      </c>
      <c r="Q1378" s="65" t="s">
        <v>37</v>
      </c>
      <c r="R1378" s="96"/>
      <c r="S1378" s="5">
        <f t="shared" si="171"/>
        <v>0</v>
      </c>
      <c r="T1378" s="93"/>
      <c r="U1378" s="95"/>
      <c r="V1378" s="95"/>
      <c r="W1378" s="174"/>
      <c r="X1378" s="174"/>
    </row>
    <row r="1379" spans="16:24" ht="16.95" customHeight="1" x14ac:dyDescent="0.35">
      <c r="P1379" s="46">
        <v>15</v>
      </c>
      <c r="Q1379" s="65" t="s">
        <v>38</v>
      </c>
      <c r="R1379" s="98">
        <f>'Confirm PMs'!C415</f>
        <v>0</v>
      </c>
      <c r="S1379" s="5">
        <f t="shared" si="171"/>
        <v>0</v>
      </c>
      <c r="T1379" s="91">
        <f>MEDIAN(S1379:S1381)</f>
        <v>0</v>
      </c>
      <c r="U1379" s="92" t="e">
        <f>T1379/$T$1352</f>
        <v>#DIV/0!</v>
      </c>
      <c r="V1379" s="92" t="e">
        <f>IF(U1379&gt;1.5,"LT","RECENT")</f>
        <v>#DIV/0!</v>
      </c>
      <c r="W1379" s="174"/>
      <c r="X1379" s="174"/>
    </row>
    <row r="1380" spans="16:24" ht="16.95" customHeight="1" x14ac:dyDescent="0.35">
      <c r="P1380" s="46">
        <v>15</v>
      </c>
      <c r="Q1380" s="65" t="s">
        <v>39</v>
      </c>
      <c r="R1380" s="97"/>
      <c r="S1380" s="5">
        <f t="shared" si="171"/>
        <v>0</v>
      </c>
      <c r="T1380" s="81"/>
      <c r="U1380" s="92"/>
      <c r="V1380" s="92"/>
      <c r="W1380" s="174"/>
      <c r="X1380" s="174"/>
    </row>
    <row r="1381" spans="16:24" ht="16.95" customHeight="1" x14ac:dyDescent="0.35">
      <c r="P1381" s="46">
        <v>15</v>
      </c>
      <c r="Q1381" s="65" t="s">
        <v>40</v>
      </c>
      <c r="R1381" s="97"/>
      <c r="S1381" s="5">
        <f t="shared" si="171"/>
        <v>0</v>
      </c>
      <c r="T1381" s="81"/>
      <c r="U1381" s="92"/>
      <c r="V1381" s="92"/>
      <c r="W1381" s="174"/>
      <c r="X1381" s="174"/>
    </row>
    <row r="1382" spans="16:24" ht="16.95" customHeight="1" x14ac:dyDescent="0.35">
      <c r="P1382" s="46">
        <v>15</v>
      </c>
      <c r="Q1382" s="65" t="s">
        <v>41</v>
      </c>
      <c r="R1382" s="96">
        <f>'Confirm PMs'!C416</f>
        <v>0</v>
      </c>
      <c r="S1382" s="5">
        <f t="shared" ref="S1382:S1389" si="172">IF(ISTEXT(F164),$F$5,IF(F164&gt;$F$5,$F$5,F164))</f>
        <v>0</v>
      </c>
      <c r="T1382" s="94">
        <f>MEDIAN(S1382:S1384)</f>
        <v>0</v>
      </c>
      <c r="U1382" s="95" t="e">
        <f>T1382/$T$1352</f>
        <v>#DIV/0!</v>
      </c>
      <c r="V1382" s="95" t="e">
        <f>IF(U1382&gt;1.5,"LT","RECENT")</f>
        <v>#DIV/0!</v>
      </c>
      <c r="W1382" s="174"/>
      <c r="X1382" s="174"/>
    </row>
    <row r="1383" spans="16:24" ht="16.95" customHeight="1" x14ac:dyDescent="0.35">
      <c r="P1383" s="46">
        <v>15</v>
      </c>
      <c r="Q1383" s="65" t="s">
        <v>42</v>
      </c>
      <c r="R1383" s="96"/>
      <c r="S1383" s="5">
        <f t="shared" si="172"/>
        <v>0</v>
      </c>
      <c r="T1383" s="93"/>
      <c r="U1383" s="95"/>
      <c r="V1383" s="95"/>
      <c r="W1383" s="174"/>
      <c r="X1383" s="174"/>
    </row>
    <row r="1384" spans="16:24" ht="16.95" customHeight="1" x14ac:dyDescent="0.35">
      <c r="P1384" s="46">
        <v>15</v>
      </c>
      <c r="Q1384" s="65" t="s">
        <v>43</v>
      </c>
      <c r="R1384" s="96"/>
      <c r="S1384" s="5">
        <f t="shared" si="172"/>
        <v>0</v>
      </c>
      <c r="T1384" s="93"/>
      <c r="U1384" s="95"/>
      <c r="V1384" s="95"/>
      <c r="W1384" s="174"/>
      <c r="X1384" s="174"/>
    </row>
    <row r="1385" spans="16:24" ht="16.95" customHeight="1" x14ac:dyDescent="0.35">
      <c r="P1385" s="46">
        <v>15</v>
      </c>
      <c r="Q1385" s="65" t="s">
        <v>44</v>
      </c>
      <c r="R1385" s="98">
        <f>'Confirm PMs'!C417</f>
        <v>0</v>
      </c>
      <c r="S1385" s="5">
        <f t="shared" si="172"/>
        <v>0</v>
      </c>
      <c r="T1385" s="91">
        <f>MEDIAN(S1385:S1387)</f>
        <v>0</v>
      </c>
      <c r="U1385" s="92" t="e">
        <f>T1385/$T$1352</f>
        <v>#DIV/0!</v>
      </c>
      <c r="V1385" s="92" t="e">
        <f>IF(U1385&gt;1.5,"LT","RECENT")</f>
        <v>#DIV/0!</v>
      </c>
      <c r="W1385" s="174"/>
      <c r="X1385" s="174"/>
    </row>
    <row r="1386" spans="16:24" ht="16.95" customHeight="1" x14ac:dyDescent="0.35">
      <c r="P1386" s="46">
        <v>15</v>
      </c>
      <c r="Q1386" s="65" t="s">
        <v>45</v>
      </c>
      <c r="R1386" s="97"/>
      <c r="S1386" s="5">
        <f t="shared" si="172"/>
        <v>0</v>
      </c>
      <c r="T1386" s="81"/>
      <c r="U1386" s="92"/>
      <c r="V1386" s="92"/>
      <c r="W1386" s="174"/>
      <c r="X1386" s="174"/>
    </row>
    <row r="1387" spans="16:24" ht="16.95" customHeight="1" x14ac:dyDescent="0.35">
      <c r="P1387" s="46">
        <v>15</v>
      </c>
      <c r="Q1387" s="65" t="s">
        <v>46</v>
      </c>
      <c r="R1387" s="97"/>
      <c r="S1387" s="5">
        <f t="shared" si="172"/>
        <v>0</v>
      </c>
      <c r="T1387" s="81"/>
      <c r="U1387" s="92"/>
      <c r="V1387" s="92"/>
      <c r="W1387" s="174"/>
      <c r="X1387" s="174"/>
    </row>
    <row r="1388" spans="16:24" ht="16.95" customHeight="1" x14ac:dyDescent="0.35">
      <c r="P1388" s="46">
        <v>15</v>
      </c>
      <c r="Q1388" s="65" t="s">
        <v>47</v>
      </c>
      <c r="R1388" s="96">
        <f>'Confirm PMs'!C418</f>
        <v>0</v>
      </c>
      <c r="S1388" s="5">
        <f t="shared" si="172"/>
        <v>0</v>
      </c>
      <c r="T1388" s="94">
        <f>MEDIAN(S1388:S1390)</f>
        <v>0</v>
      </c>
      <c r="U1388" s="95" t="e">
        <f>T1388/$T$1352</f>
        <v>#DIV/0!</v>
      </c>
      <c r="V1388" s="95" t="e">
        <f>IF(U1388&gt;1.5,"LT","RECENT")</f>
        <v>#DIV/0!</v>
      </c>
      <c r="W1388" s="174"/>
      <c r="X1388" s="174"/>
    </row>
    <row r="1389" spans="16:24" ht="16.95" customHeight="1" x14ac:dyDescent="0.35">
      <c r="P1389" s="46">
        <v>15</v>
      </c>
      <c r="Q1389" s="65" t="s">
        <v>48</v>
      </c>
      <c r="R1389" s="96"/>
      <c r="S1389" s="5">
        <f t="shared" si="172"/>
        <v>0</v>
      </c>
      <c r="T1389" s="93"/>
      <c r="U1389" s="95"/>
      <c r="V1389" s="95"/>
      <c r="W1389" s="174"/>
      <c r="X1389" s="174"/>
    </row>
    <row r="1390" spans="16:24" ht="16.95" customHeight="1" x14ac:dyDescent="0.35">
      <c r="P1390" s="46">
        <v>15</v>
      </c>
      <c r="Q1390" s="65" t="s">
        <v>49</v>
      </c>
      <c r="R1390" s="96"/>
      <c r="S1390" s="5">
        <f t="shared" ref="S1390:S1397" si="173">IF(ISTEXT(G164),$F$5,IF(G164&gt;$F$5,$F$5,G164))</f>
        <v>0</v>
      </c>
      <c r="T1390" s="93"/>
      <c r="U1390" s="95"/>
      <c r="V1390" s="95"/>
      <c r="W1390" s="174"/>
      <c r="X1390" s="174"/>
    </row>
    <row r="1391" spans="16:24" ht="16.95" customHeight="1" x14ac:dyDescent="0.35">
      <c r="P1391" s="46">
        <v>15</v>
      </c>
      <c r="Q1391" s="65" t="s">
        <v>50</v>
      </c>
      <c r="R1391" s="98">
        <f>'Confirm PMs'!C419</f>
        <v>0</v>
      </c>
      <c r="S1391" s="5">
        <f t="shared" si="173"/>
        <v>0</v>
      </c>
      <c r="T1391" s="91">
        <f>MEDIAN(S1391:S1393)</f>
        <v>0</v>
      </c>
      <c r="U1391" s="92" t="e">
        <f>T1391/$T$1352</f>
        <v>#DIV/0!</v>
      </c>
      <c r="V1391" s="92" t="e">
        <f>IF(U1391&gt;1.5,"LT","RECENT")</f>
        <v>#DIV/0!</v>
      </c>
      <c r="W1391" s="174"/>
      <c r="X1391" s="174"/>
    </row>
    <row r="1392" spans="16:24" ht="16.95" customHeight="1" x14ac:dyDescent="0.35">
      <c r="P1392" s="46">
        <v>15</v>
      </c>
      <c r="Q1392" s="65" t="s">
        <v>51</v>
      </c>
      <c r="R1392" s="97"/>
      <c r="S1392" s="5">
        <f t="shared" si="173"/>
        <v>0</v>
      </c>
      <c r="T1392" s="81"/>
      <c r="U1392" s="92"/>
      <c r="V1392" s="92"/>
      <c r="W1392" s="174"/>
      <c r="X1392" s="174"/>
    </row>
    <row r="1393" spans="16:24" ht="16.95" customHeight="1" x14ac:dyDescent="0.35">
      <c r="P1393" s="46">
        <v>15</v>
      </c>
      <c r="Q1393" s="65" t="s">
        <v>52</v>
      </c>
      <c r="R1393" s="97"/>
      <c r="S1393" s="5">
        <f t="shared" si="173"/>
        <v>0</v>
      </c>
      <c r="T1393" s="81"/>
      <c r="U1393" s="92"/>
      <c r="V1393" s="92"/>
      <c r="W1393" s="174"/>
      <c r="X1393" s="174"/>
    </row>
    <row r="1394" spans="16:24" ht="16.95" customHeight="1" x14ac:dyDescent="0.35">
      <c r="P1394" s="46">
        <v>15</v>
      </c>
      <c r="Q1394" s="65" t="s">
        <v>53</v>
      </c>
      <c r="R1394" s="96">
        <f>'Confirm PMs'!C420</f>
        <v>0</v>
      </c>
      <c r="S1394" s="5">
        <f t="shared" si="173"/>
        <v>0</v>
      </c>
      <c r="T1394" s="94">
        <f>MEDIAN(S1394:S1396)</f>
        <v>0</v>
      </c>
      <c r="U1394" s="95" t="e">
        <f>T1394/$T$1352</f>
        <v>#DIV/0!</v>
      </c>
      <c r="V1394" s="95" t="e">
        <f>IF(U1394&gt;1.5,"LT","RECENT")</f>
        <v>#DIV/0!</v>
      </c>
      <c r="W1394" s="174"/>
      <c r="X1394" s="174"/>
    </row>
    <row r="1395" spans="16:24" ht="16.95" customHeight="1" x14ac:dyDescent="0.35">
      <c r="P1395" s="46">
        <v>15</v>
      </c>
      <c r="Q1395" s="65" t="s">
        <v>54</v>
      </c>
      <c r="R1395" s="96"/>
      <c r="S1395" s="5">
        <f t="shared" si="173"/>
        <v>0</v>
      </c>
      <c r="T1395" s="93"/>
      <c r="U1395" s="95"/>
      <c r="V1395" s="95"/>
      <c r="W1395" s="174"/>
      <c r="X1395" s="174"/>
    </row>
    <row r="1396" spans="16:24" ht="16.95" customHeight="1" x14ac:dyDescent="0.35">
      <c r="P1396" s="46">
        <v>15</v>
      </c>
      <c r="Q1396" s="65" t="s">
        <v>55</v>
      </c>
      <c r="R1396" s="96"/>
      <c r="S1396" s="5">
        <f t="shared" si="173"/>
        <v>0</v>
      </c>
      <c r="T1396" s="93"/>
      <c r="U1396" s="95"/>
      <c r="V1396" s="95"/>
      <c r="W1396" s="174"/>
      <c r="X1396" s="174"/>
    </row>
    <row r="1397" spans="16:24" ht="16.95" customHeight="1" x14ac:dyDescent="0.35">
      <c r="P1397" s="46">
        <v>15</v>
      </c>
      <c r="Q1397" s="65" t="s">
        <v>56</v>
      </c>
      <c r="R1397" s="98">
        <f>'Confirm PMs'!C421</f>
        <v>0</v>
      </c>
      <c r="S1397" s="5">
        <f t="shared" si="173"/>
        <v>0</v>
      </c>
      <c r="T1397" s="91">
        <f>MEDIAN(S1397:S1399)</f>
        <v>0</v>
      </c>
      <c r="U1397" s="92" t="e">
        <f>T1397/$T$1352</f>
        <v>#DIV/0!</v>
      </c>
      <c r="V1397" s="92" t="e">
        <f>IF(U1397&gt;1.5,"LT","RECENT")</f>
        <v>#DIV/0!</v>
      </c>
      <c r="W1397" s="174"/>
      <c r="X1397" s="174"/>
    </row>
    <row r="1398" spans="16:24" ht="16.95" customHeight="1" x14ac:dyDescent="0.35">
      <c r="P1398" s="46">
        <v>15</v>
      </c>
      <c r="Q1398" s="65" t="s">
        <v>57</v>
      </c>
      <c r="R1398" s="97"/>
      <c r="S1398" s="5">
        <f t="shared" ref="S1398:S1405" si="174">IF(ISTEXT(H164),$F$5,IF(H164&gt;$F$5,$F$5,H164))</f>
        <v>0</v>
      </c>
      <c r="T1398" s="81"/>
      <c r="U1398" s="92"/>
      <c r="V1398" s="92"/>
      <c r="W1398" s="174"/>
      <c r="X1398" s="174"/>
    </row>
    <row r="1399" spans="16:24" ht="16.95" customHeight="1" x14ac:dyDescent="0.35">
      <c r="P1399" s="46">
        <v>15</v>
      </c>
      <c r="Q1399" s="65" t="s">
        <v>58</v>
      </c>
      <c r="R1399" s="97"/>
      <c r="S1399" s="5">
        <f t="shared" si="174"/>
        <v>0</v>
      </c>
      <c r="T1399" s="81"/>
      <c r="U1399" s="92"/>
      <c r="V1399" s="92"/>
      <c r="W1399" s="174"/>
      <c r="X1399" s="174"/>
    </row>
    <row r="1400" spans="16:24" ht="16.95" customHeight="1" x14ac:dyDescent="0.35">
      <c r="P1400" s="46">
        <v>15</v>
      </c>
      <c r="Q1400" s="65" t="s">
        <v>59</v>
      </c>
      <c r="R1400" s="96">
        <f>'Confirm PMs'!C422</f>
        <v>0</v>
      </c>
      <c r="S1400" s="5">
        <f t="shared" si="174"/>
        <v>0</v>
      </c>
      <c r="T1400" s="94">
        <f>MEDIAN(S1400:S1402)</f>
        <v>0</v>
      </c>
      <c r="U1400" s="95" t="e">
        <f>T1400/$T$1352</f>
        <v>#DIV/0!</v>
      </c>
      <c r="V1400" s="95" t="e">
        <f>IF(U1400&gt;1.5,"LT","RECENT")</f>
        <v>#DIV/0!</v>
      </c>
      <c r="W1400" s="174"/>
      <c r="X1400" s="174"/>
    </row>
    <row r="1401" spans="16:24" ht="16.95" customHeight="1" x14ac:dyDescent="0.35">
      <c r="P1401" s="46">
        <v>15</v>
      </c>
      <c r="Q1401" s="65" t="s">
        <v>60</v>
      </c>
      <c r="R1401" s="96"/>
      <c r="S1401" s="5">
        <f t="shared" si="174"/>
        <v>0</v>
      </c>
      <c r="T1401" s="93"/>
      <c r="U1401" s="95"/>
      <c r="V1401" s="95"/>
      <c r="W1401" s="174"/>
      <c r="X1401" s="174"/>
    </row>
    <row r="1402" spans="16:24" ht="16.95" customHeight="1" x14ac:dyDescent="0.35">
      <c r="P1402" s="46">
        <v>15</v>
      </c>
      <c r="Q1402" s="65" t="s">
        <v>61</v>
      </c>
      <c r="R1402" s="96"/>
      <c r="S1402" s="5">
        <f t="shared" si="174"/>
        <v>0</v>
      </c>
      <c r="T1402" s="93"/>
      <c r="U1402" s="95"/>
      <c r="V1402" s="95"/>
      <c r="W1402" s="174"/>
      <c r="X1402" s="174"/>
    </row>
    <row r="1403" spans="16:24" ht="16.95" customHeight="1" x14ac:dyDescent="0.35">
      <c r="P1403" s="46">
        <v>15</v>
      </c>
      <c r="Q1403" s="65" t="s">
        <v>62</v>
      </c>
      <c r="R1403" s="98">
        <f>'Confirm PMs'!C423</f>
        <v>0</v>
      </c>
      <c r="S1403" s="5">
        <f t="shared" si="174"/>
        <v>0</v>
      </c>
      <c r="T1403" s="91">
        <f>MEDIAN(S1403:S1405)</f>
        <v>0</v>
      </c>
      <c r="U1403" s="92" t="e">
        <f>T1403/$T$1352</f>
        <v>#DIV/0!</v>
      </c>
      <c r="V1403" s="92" t="e">
        <f>IF(U1403&gt;1.5,"LT","RECENT")</f>
        <v>#DIV/0!</v>
      </c>
      <c r="W1403" s="174"/>
      <c r="X1403" s="174"/>
    </row>
    <row r="1404" spans="16:24" ht="16.95" customHeight="1" x14ac:dyDescent="0.35">
      <c r="P1404" s="46">
        <v>15</v>
      </c>
      <c r="Q1404" s="65" t="s">
        <v>63</v>
      </c>
      <c r="R1404" s="97"/>
      <c r="S1404" s="5">
        <f t="shared" si="174"/>
        <v>0</v>
      </c>
      <c r="T1404" s="81"/>
      <c r="U1404" s="92"/>
      <c r="V1404" s="92"/>
      <c r="W1404" s="174"/>
      <c r="X1404" s="174"/>
    </row>
    <row r="1405" spans="16:24" ht="16.95" customHeight="1" x14ac:dyDescent="0.35">
      <c r="P1405" s="46">
        <v>15</v>
      </c>
      <c r="Q1405" s="65" t="s">
        <v>64</v>
      </c>
      <c r="R1405" s="97"/>
      <c r="S1405" s="5">
        <f t="shared" si="174"/>
        <v>0</v>
      </c>
      <c r="T1405" s="81"/>
      <c r="U1405" s="92"/>
      <c r="V1405" s="92"/>
      <c r="W1405" s="174"/>
      <c r="X1405" s="174"/>
    </row>
    <row r="1406" spans="16:24" ht="16.95" customHeight="1" x14ac:dyDescent="0.35">
      <c r="P1406" s="46">
        <v>15</v>
      </c>
      <c r="Q1406" s="65" t="s">
        <v>65</v>
      </c>
      <c r="R1406" s="96">
        <f>'Confirm PMs'!C424</f>
        <v>0</v>
      </c>
      <c r="S1406" s="5">
        <f t="shared" ref="S1406:S1413" si="175">IF(ISTEXT(I164),$F$5,IF(I164&gt;$F$5,$F$5,I164))</f>
        <v>0</v>
      </c>
      <c r="T1406" s="94">
        <f>MEDIAN(S1406:S1408)</f>
        <v>0</v>
      </c>
      <c r="U1406" s="95" t="e">
        <f>T1406/$T$1352</f>
        <v>#DIV/0!</v>
      </c>
      <c r="V1406" s="95" t="e">
        <f>IF(U1406&gt;1.5,"LT","RECENT")</f>
        <v>#DIV/0!</v>
      </c>
      <c r="W1406" s="174"/>
      <c r="X1406" s="174"/>
    </row>
    <row r="1407" spans="16:24" ht="16.95" customHeight="1" x14ac:dyDescent="0.35">
      <c r="P1407" s="46">
        <v>15</v>
      </c>
      <c r="Q1407" s="65" t="s">
        <v>66</v>
      </c>
      <c r="R1407" s="96"/>
      <c r="S1407" s="5">
        <f t="shared" si="175"/>
        <v>0</v>
      </c>
      <c r="T1407" s="93"/>
      <c r="U1407" s="95"/>
      <c r="V1407" s="95"/>
      <c r="W1407" s="174"/>
      <c r="X1407" s="174"/>
    </row>
    <row r="1408" spans="16:24" ht="16.95" customHeight="1" x14ac:dyDescent="0.35">
      <c r="P1408" s="46">
        <v>15</v>
      </c>
      <c r="Q1408" s="65" t="s">
        <v>67</v>
      </c>
      <c r="R1408" s="96"/>
      <c r="S1408" s="5">
        <f t="shared" si="175"/>
        <v>0</v>
      </c>
      <c r="T1408" s="93"/>
      <c r="U1408" s="95"/>
      <c r="V1408" s="95"/>
      <c r="W1408" s="174"/>
      <c r="X1408" s="174"/>
    </row>
    <row r="1409" spans="16:24" ht="16.95" customHeight="1" x14ac:dyDescent="0.35">
      <c r="P1409" s="46">
        <v>15</v>
      </c>
      <c r="Q1409" s="65" t="s">
        <v>68</v>
      </c>
      <c r="R1409" s="98">
        <f>'Confirm PMs'!C425</f>
        <v>0</v>
      </c>
      <c r="S1409" s="5">
        <f t="shared" si="175"/>
        <v>0</v>
      </c>
      <c r="T1409" s="91">
        <f>MEDIAN(S1409:S1411)</f>
        <v>0</v>
      </c>
      <c r="U1409" s="92" t="e">
        <f>T1409/$T$1352</f>
        <v>#DIV/0!</v>
      </c>
      <c r="V1409" s="92" t="e">
        <f>IF(U1409&gt;1.5,"LT","RECENT")</f>
        <v>#DIV/0!</v>
      </c>
      <c r="W1409" s="174"/>
      <c r="X1409" s="174"/>
    </row>
    <row r="1410" spans="16:24" ht="16.95" customHeight="1" x14ac:dyDescent="0.35">
      <c r="P1410" s="46">
        <v>15</v>
      </c>
      <c r="Q1410" s="65" t="s">
        <v>69</v>
      </c>
      <c r="R1410" s="97"/>
      <c r="S1410" s="5">
        <f t="shared" si="175"/>
        <v>0</v>
      </c>
      <c r="T1410" s="81"/>
      <c r="U1410" s="92"/>
      <c r="V1410" s="92"/>
      <c r="W1410" s="174"/>
      <c r="X1410" s="174"/>
    </row>
    <row r="1411" spans="16:24" ht="16.95" customHeight="1" x14ac:dyDescent="0.35">
      <c r="P1411" s="46">
        <v>15</v>
      </c>
      <c r="Q1411" s="65" t="s">
        <v>70</v>
      </c>
      <c r="R1411" s="97"/>
      <c r="S1411" s="5">
        <f t="shared" si="175"/>
        <v>0</v>
      </c>
      <c r="T1411" s="81"/>
      <c r="U1411" s="92"/>
      <c r="V1411" s="92"/>
      <c r="W1411" s="174"/>
      <c r="X1411" s="174"/>
    </row>
    <row r="1412" spans="16:24" ht="16.95" customHeight="1" x14ac:dyDescent="0.35">
      <c r="P1412" s="46">
        <v>15</v>
      </c>
      <c r="Q1412" s="65" t="s">
        <v>71</v>
      </c>
      <c r="R1412" s="96">
        <f>'Confirm PMs'!C426</f>
        <v>0</v>
      </c>
      <c r="S1412" s="5">
        <f t="shared" si="175"/>
        <v>0</v>
      </c>
      <c r="T1412" s="94">
        <f>MEDIAN(S1412:S1414)</f>
        <v>0</v>
      </c>
      <c r="U1412" s="95" t="e">
        <f>T1412/$T$1352</f>
        <v>#DIV/0!</v>
      </c>
      <c r="V1412" s="95" t="e">
        <f>IF(U1412&gt;1.5,"LT","RECENT")</f>
        <v>#DIV/0!</v>
      </c>
      <c r="W1412" s="174"/>
      <c r="X1412" s="174"/>
    </row>
    <row r="1413" spans="16:24" ht="16.95" customHeight="1" x14ac:dyDescent="0.35">
      <c r="P1413" s="46">
        <v>15</v>
      </c>
      <c r="Q1413" s="65" t="s">
        <v>72</v>
      </c>
      <c r="R1413" s="96"/>
      <c r="S1413" s="5">
        <f t="shared" si="175"/>
        <v>0</v>
      </c>
      <c r="T1413" s="93"/>
      <c r="U1413" s="95"/>
      <c r="V1413" s="95"/>
      <c r="W1413" s="174"/>
      <c r="X1413" s="174"/>
    </row>
    <row r="1414" spans="16:24" ht="16.95" customHeight="1" x14ac:dyDescent="0.35">
      <c r="P1414" s="46">
        <v>15</v>
      </c>
      <c r="Q1414" s="65" t="s">
        <v>73</v>
      </c>
      <c r="R1414" s="96"/>
      <c r="S1414" s="5">
        <f t="shared" ref="S1414:S1421" si="176">IF(ISTEXT(J164),$F$5,IF(J164&gt;$F$5,$F$5,J164))</f>
        <v>0</v>
      </c>
      <c r="T1414" s="93"/>
      <c r="U1414" s="95"/>
      <c r="V1414" s="95"/>
      <c r="W1414" s="174"/>
      <c r="X1414" s="174"/>
    </row>
    <row r="1415" spans="16:24" ht="16.95" customHeight="1" x14ac:dyDescent="0.35">
      <c r="P1415" s="46">
        <v>15</v>
      </c>
      <c r="Q1415" s="65" t="s">
        <v>74</v>
      </c>
      <c r="R1415" s="98">
        <f>'Confirm PMs'!C427</f>
        <v>0</v>
      </c>
      <c r="S1415" s="5">
        <f t="shared" si="176"/>
        <v>0</v>
      </c>
      <c r="T1415" s="91">
        <f>MEDIAN(S1415:S1417)</f>
        <v>0</v>
      </c>
      <c r="U1415" s="92" t="e">
        <f>T1415/$T$1352</f>
        <v>#DIV/0!</v>
      </c>
      <c r="V1415" s="92" t="e">
        <f>IF(U1415&gt;1.5,"LT","RECENT")</f>
        <v>#DIV/0!</v>
      </c>
      <c r="W1415" s="174"/>
      <c r="X1415" s="174"/>
    </row>
    <row r="1416" spans="16:24" ht="16.95" customHeight="1" x14ac:dyDescent="0.35">
      <c r="P1416" s="46">
        <v>15</v>
      </c>
      <c r="Q1416" s="65" t="s">
        <v>75</v>
      </c>
      <c r="R1416" s="97"/>
      <c r="S1416" s="5">
        <f t="shared" si="176"/>
        <v>0</v>
      </c>
      <c r="T1416" s="81"/>
      <c r="U1416" s="92"/>
      <c r="V1416" s="92"/>
      <c r="W1416" s="174"/>
      <c r="X1416" s="174"/>
    </row>
    <row r="1417" spans="16:24" ht="16.95" customHeight="1" x14ac:dyDescent="0.35">
      <c r="P1417" s="46">
        <v>15</v>
      </c>
      <c r="Q1417" s="65" t="s">
        <v>76</v>
      </c>
      <c r="R1417" s="97"/>
      <c r="S1417" s="5">
        <f t="shared" si="176"/>
        <v>0</v>
      </c>
      <c r="T1417" s="81"/>
      <c r="U1417" s="92"/>
      <c r="V1417" s="92"/>
      <c r="W1417" s="174"/>
      <c r="X1417" s="174"/>
    </row>
    <row r="1418" spans="16:24" ht="16.95" customHeight="1" x14ac:dyDescent="0.35">
      <c r="P1418" s="46">
        <v>15</v>
      </c>
      <c r="Q1418" s="65" t="s">
        <v>77</v>
      </c>
      <c r="R1418" s="96">
        <f>'Confirm PMs'!C428</f>
        <v>0</v>
      </c>
      <c r="S1418" s="5">
        <f t="shared" si="176"/>
        <v>0</v>
      </c>
      <c r="T1418" s="94">
        <f>MEDIAN(S1418:S1420)</f>
        <v>0</v>
      </c>
      <c r="U1418" s="95" t="e">
        <f>T1418/$T$1352</f>
        <v>#DIV/0!</v>
      </c>
      <c r="V1418" s="95" t="e">
        <f>IF(U1418&gt;1.5,"LT","RECENT")</f>
        <v>#DIV/0!</v>
      </c>
      <c r="W1418" s="174"/>
      <c r="X1418" s="174"/>
    </row>
    <row r="1419" spans="16:24" ht="16.95" customHeight="1" x14ac:dyDescent="0.35">
      <c r="P1419" s="46">
        <v>15</v>
      </c>
      <c r="Q1419" s="65" t="s">
        <v>78</v>
      </c>
      <c r="R1419" s="96"/>
      <c r="S1419" s="5">
        <f t="shared" si="176"/>
        <v>0</v>
      </c>
      <c r="T1419" s="93"/>
      <c r="U1419" s="95"/>
      <c r="V1419" s="95"/>
      <c r="W1419" s="174"/>
      <c r="X1419" s="174"/>
    </row>
    <row r="1420" spans="16:24" ht="16.95" customHeight="1" x14ac:dyDescent="0.35">
      <c r="P1420" s="46">
        <v>15</v>
      </c>
      <c r="Q1420" s="65" t="s">
        <v>79</v>
      </c>
      <c r="R1420" s="96"/>
      <c r="S1420" s="5">
        <f t="shared" si="176"/>
        <v>0</v>
      </c>
      <c r="T1420" s="93"/>
      <c r="U1420" s="95"/>
      <c r="V1420" s="95"/>
      <c r="W1420" s="174"/>
      <c r="X1420" s="174"/>
    </row>
    <row r="1421" spans="16:24" ht="16.95" customHeight="1" x14ac:dyDescent="0.35">
      <c r="P1421" s="46">
        <v>15</v>
      </c>
      <c r="Q1421" s="65" t="s">
        <v>80</v>
      </c>
      <c r="R1421" s="98">
        <f>'Confirm PMs'!C429</f>
        <v>0</v>
      </c>
      <c r="S1421" s="5">
        <f t="shared" si="176"/>
        <v>0</v>
      </c>
      <c r="T1421" s="91">
        <f>MEDIAN(S1421:S1423)</f>
        <v>0</v>
      </c>
      <c r="U1421" s="92" t="e">
        <f>T1421/$T$1352</f>
        <v>#DIV/0!</v>
      </c>
      <c r="V1421" s="92" t="e">
        <f>IF(U1421&gt;1.5,"LT","RECENT")</f>
        <v>#DIV/0!</v>
      </c>
      <c r="W1421" s="174"/>
      <c r="X1421" s="174"/>
    </row>
    <row r="1422" spans="16:24" ht="16.95" customHeight="1" x14ac:dyDescent="0.35">
      <c r="P1422" s="46">
        <v>15</v>
      </c>
      <c r="Q1422" s="65" t="s">
        <v>81</v>
      </c>
      <c r="R1422" s="97"/>
      <c r="S1422" s="5">
        <f t="shared" ref="S1422:S1429" si="177">IF(ISTEXT(K164),$F$5,IF(K164&gt;$F$5,$F$5,K164))</f>
        <v>0</v>
      </c>
      <c r="T1422" s="81"/>
      <c r="U1422" s="92"/>
      <c r="V1422" s="92"/>
      <c r="W1422" s="174"/>
      <c r="X1422" s="174"/>
    </row>
    <row r="1423" spans="16:24" ht="16.95" customHeight="1" x14ac:dyDescent="0.35">
      <c r="P1423" s="46">
        <v>15</v>
      </c>
      <c r="Q1423" s="65" t="s">
        <v>82</v>
      </c>
      <c r="R1423" s="97"/>
      <c r="S1423" s="5">
        <f t="shared" si="177"/>
        <v>0</v>
      </c>
      <c r="T1423" s="81"/>
      <c r="U1423" s="92"/>
      <c r="V1423" s="92"/>
      <c r="W1423" s="174"/>
      <c r="X1423" s="174"/>
    </row>
    <row r="1424" spans="16:24" ht="16.95" customHeight="1" x14ac:dyDescent="0.35">
      <c r="P1424" s="46">
        <v>15</v>
      </c>
      <c r="Q1424" s="65" t="s">
        <v>83</v>
      </c>
      <c r="R1424" s="96">
        <f>'Confirm PMs'!C430</f>
        <v>0</v>
      </c>
      <c r="S1424" s="5">
        <f t="shared" si="177"/>
        <v>0</v>
      </c>
      <c r="T1424" s="94">
        <f>MEDIAN(S1424:S1426)</f>
        <v>0</v>
      </c>
      <c r="U1424" s="95" t="e">
        <f>T1424/$T$1352</f>
        <v>#DIV/0!</v>
      </c>
      <c r="V1424" s="95" t="e">
        <f>IF(U1424&gt;1.5,"LT","RECENT")</f>
        <v>#DIV/0!</v>
      </c>
      <c r="W1424" s="174"/>
      <c r="X1424" s="174"/>
    </row>
    <row r="1425" spans="16:24" ht="16.95" customHeight="1" x14ac:dyDescent="0.35">
      <c r="P1425" s="46">
        <v>15</v>
      </c>
      <c r="Q1425" s="65" t="s">
        <v>84</v>
      </c>
      <c r="R1425" s="96"/>
      <c r="S1425" s="5">
        <f t="shared" si="177"/>
        <v>0</v>
      </c>
      <c r="T1425" s="93"/>
      <c r="U1425" s="95"/>
      <c r="V1425" s="95"/>
      <c r="W1425" s="174"/>
      <c r="X1425" s="174"/>
    </row>
    <row r="1426" spans="16:24" ht="16.95" customHeight="1" x14ac:dyDescent="0.35">
      <c r="P1426" s="46">
        <v>15</v>
      </c>
      <c r="Q1426" s="65" t="s">
        <v>85</v>
      </c>
      <c r="R1426" s="96"/>
      <c r="S1426" s="5">
        <f t="shared" si="177"/>
        <v>0</v>
      </c>
      <c r="T1426" s="93"/>
      <c r="U1426" s="95"/>
      <c r="V1426" s="95"/>
      <c r="W1426" s="174"/>
      <c r="X1426" s="174"/>
    </row>
    <row r="1427" spans="16:24" ht="16.95" customHeight="1" x14ac:dyDescent="0.35">
      <c r="P1427" s="46">
        <v>15</v>
      </c>
      <c r="Q1427" s="65" t="s">
        <v>86</v>
      </c>
      <c r="R1427" s="98">
        <f>'Confirm PMs'!C431</f>
        <v>0</v>
      </c>
      <c r="S1427" s="5">
        <f t="shared" si="177"/>
        <v>0</v>
      </c>
      <c r="T1427" s="91">
        <f>MEDIAN(S1427:S1429)</f>
        <v>0</v>
      </c>
      <c r="U1427" s="92" t="e">
        <f>T1427/$T$1352</f>
        <v>#DIV/0!</v>
      </c>
      <c r="V1427" s="92" t="e">
        <f>IF(U1427&gt;1.5,"LT","RECENT")</f>
        <v>#DIV/0!</v>
      </c>
      <c r="W1427" s="174"/>
      <c r="X1427" s="174"/>
    </row>
    <row r="1428" spans="16:24" ht="16.95" customHeight="1" x14ac:dyDescent="0.35">
      <c r="P1428" s="46">
        <v>15</v>
      </c>
      <c r="Q1428" s="65" t="s">
        <v>87</v>
      </c>
      <c r="R1428" s="97"/>
      <c r="S1428" s="5">
        <f t="shared" si="177"/>
        <v>0</v>
      </c>
      <c r="T1428" s="81"/>
      <c r="U1428" s="92"/>
      <c r="V1428" s="92"/>
      <c r="W1428" s="174"/>
      <c r="X1428" s="174"/>
    </row>
    <row r="1429" spans="16:24" ht="16.95" customHeight="1" x14ac:dyDescent="0.35">
      <c r="P1429" s="46">
        <v>15</v>
      </c>
      <c r="Q1429" s="65" t="s">
        <v>88</v>
      </c>
      <c r="R1429" s="97"/>
      <c r="S1429" s="5">
        <f t="shared" si="177"/>
        <v>0</v>
      </c>
      <c r="T1429" s="81"/>
      <c r="U1429" s="92"/>
      <c r="V1429" s="92"/>
      <c r="W1429" s="174"/>
      <c r="X1429" s="174"/>
    </row>
    <row r="1430" spans="16:24" ht="16.95" customHeight="1" x14ac:dyDescent="0.35">
      <c r="P1430" s="46">
        <v>15</v>
      </c>
      <c r="Q1430" s="65" t="s">
        <v>89</v>
      </c>
      <c r="R1430" s="96">
        <f>'Confirm PMs'!C432</f>
        <v>0</v>
      </c>
      <c r="S1430" s="5">
        <f t="shared" ref="S1430:S1437" si="178">IF(ISTEXT(L164),$F$5,IF(L164&gt;$F$5,$F$5,L164))</f>
        <v>0</v>
      </c>
      <c r="T1430" s="94">
        <f>MEDIAN(S1430:S1432)</f>
        <v>0</v>
      </c>
      <c r="U1430" s="95" t="e">
        <f>T1430/$T$1352</f>
        <v>#DIV/0!</v>
      </c>
      <c r="V1430" s="95" t="e">
        <f>IF(U1430&gt;1.5,"LT","RECENT")</f>
        <v>#DIV/0!</v>
      </c>
      <c r="W1430" s="174"/>
      <c r="X1430" s="174"/>
    </row>
    <row r="1431" spans="16:24" ht="16.95" customHeight="1" x14ac:dyDescent="0.35">
      <c r="P1431" s="46">
        <v>15</v>
      </c>
      <c r="Q1431" s="65" t="s">
        <v>90</v>
      </c>
      <c r="R1431" s="96"/>
      <c r="S1431" s="5">
        <f t="shared" si="178"/>
        <v>0</v>
      </c>
      <c r="T1431" s="93"/>
      <c r="U1431" s="95"/>
      <c r="V1431" s="95"/>
      <c r="W1431" s="174"/>
      <c r="X1431" s="174"/>
    </row>
    <row r="1432" spans="16:24" ht="16.95" customHeight="1" x14ac:dyDescent="0.35">
      <c r="P1432" s="46">
        <v>15</v>
      </c>
      <c r="Q1432" s="65" t="s">
        <v>91</v>
      </c>
      <c r="R1432" s="96"/>
      <c r="S1432" s="5">
        <f t="shared" si="178"/>
        <v>0</v>
      </c>
      <c r="T1432" s="93"/>
      <c r="U1432" s="95"/>
      <c r="V1432" s="95"/>
      <c r="W1432" s="174"/>
      <c r="X1432" s="174"/>
    </row>
    <row r="1433" spans="16:24" ht="16.95" customHeight="1" x14ac:dyDescent="0.35">
      <c r="P1433" s="46">
        <v>15</v>
      </c>
      <c r="Q1433" s="65" t="s">
        <v>92</v>
      </c>
      <c r="R1433" s="98">
        <f>'Confirm PMs'!C433</f>
        <v>0</v>
      </c>
      <c r="S1433" s="5">
        <f t="shared" si="178"/>
        <v>0</v>
      </c>
      <c r="T1433" s="91">
        <f>MEDIAN(S1433:S1435)</f>
        <v>0</v>
      </c>
      <c r="U1433" s="92" t="e">
        <f>T1433/$T$1352</f>
        <v>#DIV/0!</v>
      </c>
      <c r="V1433" s="92" t="e">
        <f>IF(U1433&gt;1.5,"LT","RECENT")</f>
        <v>#DIV/0!</v>
      </c>
      <c r="W1433" s="174"/>
      <c r="X1433" s="174"/>
    </row>
    <row r="1434" spans="16:24" ht="16.95" customHeight="1" x14ac:dyDescent="0.35">
      <c r="P1434" s="46">
        <v>15</v>
      </c>
      <c r="Q1434" s="65" t="s">
        <v>93</v>
      </c>
      <c r="R1434" s="97"/>
      <c r="S1434" s="5">
        <f t="shared" si="178"/>
        <v>0</v>
      </c>
      <c r="T1434" s="81"/>
      <c r="U1434" s="92"/>
      <c r="V1434" s="92"/>
      <c r="W1434" s="174"/>
      <c r="X1434" s="174"/>
    </row>
    <row r="1435" spans="16:24" ht="16.95" customHeight="1" x14ac:dyDescent="0.35">
      <c r="P1435" s="46">
        <v>15</v>
      </c>
      <c r="Q1435" s="65" t="s">
        <v>94</v>
      </c>
      <c r="R1435" s="97"/>
      <c r="S1435" s="5">
        <f t="shared" si="178"/>
        <v>0</v>
      </c>
      <c r="T1435" s="81"/>
      <c r="U1435" s="92"/>
      <c r="V1435" s="92"/>
      <c r="W1435" s="174"/>
      <c r="X1435" s="174"/>
    </row>
    <row r="1436" spans="16:24" ht="16.95" customHeight="1" x14ac:dyDescent="0.35">
      <c r="P1436" s="46">
        <v>15</v>
      </c>
      <c r="Q1436" s="65" t="s">
        <v>95</v>
      </c>
      <c r="R1436" s="96">
        <f>'Confirm PMs'!C434</f>
        <v>0</v>
      </c>
      <c r="S1436" s="5">
        <f t="shared" si="178"/>
        <v>0</v>
      </c>
      <c r="T1436" s="94">
        <f>MEDIAN(S1436:S1438)</f>
        <v>0</v>
      </c>
      <c r="U1436" s="95" t="e">
        <f>T1436/$T$1352</f>
        <v>#DIV/0!</v>
      </c>
      <c r="V1436" s="95" t="e">
        <f>IF(U1436&gt;1.5,"LT","RECENT")</f>
        <v>#DIV/0!</v>
      </c>
      <c r="W1436" s="174"/>
      <c r="X1436" s="174"/>
    </row>
    <row r="1437" spans="16:24" ht="16.95" customHeight="1" x14ac:dyDescent="0.35">
      <c r="P1437" s="46">
        <v>15</v>
      </c>
      <c r="Q1437" s="65" t="s">
        <v>96</v>
      </c>
      <c r="R1437" s="96"/>
      <c r="S1437" s="5">
        <f t="shared" si="178"/>
        <v>0</v>
      </c>
      <c r="T1437" s="93"/>
      <c r="U1437" s="95"/>
      <c r="V1437" s="95"/>
      <c r="W1437" s="174"/>
      <c r="X1437" s="174"/>
    </row>
    <row r="1438" spans="16:24" ht="16.95" customHeight="1" x14ac:dyDescent="0.35">
      <c r="P1438" s="46">
        <v>15</v>
      </c>
      <c r="Q1438" s="65" t="s">
        <v>97</v>
      </c>
      <c r="R1438" s="96"/>
      <c r="S1438" s="5">
        <f t="shared" ref="S1438:S1445" si="179">IF(ISTEXT(M164),$F$5,IF(M164&gt;$F$5,$F$5,M164))</f>
        <v>0</v>
      </c>
      <c r="T1438" s="93"/>
      <c r="U1438" s="95"/>
      <c r="V1438" s="95"/>
      <c r="W1438" s="174"/>
      <c r="X1438" s="174"/>
    </row>
    <row r="1439" spans="16:24" ht="16.95" customHeight="1" x14ac:dyDescent="0.35">
      <c r="P1439" s="46">
        <v>15</v>
      </c>
      <c r="Q1439" s="65" t="s">
        <v>98</v>
      </c>
      <c r="R1439" s="98">
        <f>'Confirm PMs'!C435</f>
        <v>0</v>
      </c>
      <c r="S1439" s="5">
        <f t="shared" si="179"/>
        <v>0</v>
      </c>
      <c r="T1439" s="91">
        <f>MEDIAN(S1439:S1441)</f>
        <v>0</v>
      </c>
      <c r="U1439" s="92" t="e">
        <f>T1439/$T$1352</f>
        <v>#DIV/0!</v>
      </c>
      <c r="V1439" s="92" t="e">
        <f>IF(U1439&gt;1.5,"LT","RECENT")</f>
        <v>#DIV/0!</v>
      </c>
      <c r="W1439" s="174"/>
      <c r="X1439" s="174"/>
    </row>
    <row r="1440" spans="16:24" ht="16.95" customHeight="1" x14ac:dyDescent="0.35">
      <c r="P1440" s="46">
        <v>15</v>
      </c>
      <c r="Q1440" s="65" t="s">
        <v>99</v>
      </c>
      <c r="R1440" s="97"/>
      <c r="S1440" s="5">
        <f t="shared" si="179"/>
        <v>0</v>
      </c>
      <c r="T1440" s="81"/>
      <c r="U1440" s="92"/>
      <c r="V1440" s="92"/>
      <c r="W1440" s="174"/>
      <c r="X1440" s="174"/>
    </row>
    <row r="1441" spans="16:24" ht="16.95" customHeight="1" x14ac:dyDescent="0.35">
      <c r="P1441" s="46">
        <v>15</v>
      </c>
      <c r="Q1441" s="65" t="s">
        <v>100</v>
      </c>
      <c r="R1441" s="97"/>
      <c r="S1441" s="5">
        <f t="shared" si="179"/>
        <v>0</v>
      </c>
      <c r="T1441" s="81"/>
      <c r="U1441" s="92"/>
      <c r="V1441" s="92"/>
      <c r="W1441" s="174"/>
      <c r="X1441" s="174"/>
    </row>
    <row r="1442" spans="16:24" ht="16.95" customHeight="1" x14ac:dyDescent="0.35">
      <c r="P1442" s="46">
        <v>15</v>
      </c>
      <c r="Q1442" s="65" t="s">
        <v>101</v>
      </c>
      <c r="R1442" s="96">
        <f>'Confirm PMs'!C436</f>
        <v>0</v>
      </c>
      <c r="S1442" s="5">
        <f t="shared" si="179"/>
        <v>0</v>
      </c>
      <c r="T1442" s="94">
        <f>MEDIAN(S1442:S1444)</f>
        <v>0</v>
      </c>
      <c r="U1442" s="95" t="e">
        <f>T1442/$T$1352</f>
        <v>#DIV/0!</v>
      </c>
      <c r="V1442" s="95" t="e">
        <f>IF(U1442&gt;1.5,"LT","RECENT")</f>
        <v>#DIV/0!</v>
      </c>
      <c r="W1442" s="174"/>
      <c r="X1442" s="174"/>
    </row>
    <row r="1443" spans="16:24" ht="16.95" customHeight="1" x14ac:dyDescent="0.35">
      <c r="P1443" s="46">
        <v>15</v>
      </c>
      <c r="Q1443" s="65" t="s">
        <v>102</v>
      </c>
      <c r="R1443" s="96"/>
      <c r="S1443" s="5">
        <f t="shared" si="179"/>
        <v>0</v>
      </c>
      <c r="T1443" s="93"/>
      <c r="U1443" s="95"/>
      <c r="V1443" s="95"/>
      <c r="W1443" s="174"/>
      <c r="X1443" s="174"/>
    </row>
    <row r="1444" spans="16:24" ht="16.95" customHeight="1" x14ac:dyDescent="0.35">
      <c r="P1444" s="46">
        <v>15</v>
      </c>
      <c r="Q1444" s="65" t="s">
        <v>103</v>
      </c>
      <c r="R1444" s="96"/>
      <c r="S1444" s="5">
        <f t="shared" si="179"/>
        <v>0</v>
      </c>
      <c r="T1444" s="93"/>
      <c r="U1444" s="95"/>
      <c r="V1444" s="95"/>
      <c r="W1444" s="174"/>
      <c r="X1444" s="174"/>
    </row>
    <row r="1445" spans="16:24" ht="16.95" customHeight="1" x14ac:dyDescent="0.35">
      <c r="P1445" s="46">
        <v>15</v>
      </c>
      <c r="Q1445" s="65" t="s">
        <v>104</v>
      </c>
      <c r="R1445" s="79" t="s">
        <v>148</v>
      </c>
      <c r="S1445" s="5">
        <f t="shared" si="179"/>
        <v>0</v>
      </c>
      <c r="T1445" s="79"/>
      <c r="U1445" s="92"/>
      <c r="V1445" s="92"/>
      <c r="W1445" s="174"/>
      <c r="X1445" s="174"/>
    </row>
  </sheetData>
  <sheetProtection algorithmName="SHA-256" hashValue="Ql7kv7aOD6nH4CafJ6LYzC9hT+ZwbMNwSCoS9XkTzFE=" saltValue="p8Y6/oIuAF4p+hEyFuozKw==" spinCount="100000" sheet="1" objects="1" scenarios="1" autoFilter="0"/>
  <autoFilter ref="P5:V1445"/>
  <dataConsolidate>
    <dataRefs count="1">
      <dataRef ref="W1:W65536" sheet="Initial Results"/>
    </dataRefs>
  </dataConsolidate>
  <mergeCells count="54">
    <mergeCell ref="A1:M1"/>
    <mergeCell ref="P1:W2"/>
    <mergeCell ref="B5:E5"/>
    <mergeCell ref="B3:B4"/>
    <mergeCell ref="C3:C4"/>
    <mergeCell ref="D3:M4"/>
    <mergeCell ref="B53:G53"/>
    <mergeCell ref="H53:I53"/>
    <mergeCell ref="J53:M53"/>
    <mergeCell ref="B86:G86"/>
    <mergeCell ref="B119:G119"/>
    <mergeCell ref="J64:M64"/>
    <mergeCell ref="J75:M75"/>
    <mergeCell ref="B75:G75"/>
    <mergeCell ref="H75:I75"/>
    <mergeCell ref="B64:G64"/>
    <mergeCell ref="H64:I64"/>
    <mergeCell ref="J97:M97"/>
    <mergeCell ref="J141:M141"/>
    <mergeCell ref="B130:G130"/>
    <mergeCell ref="H130:I130"/>
    <mergeCell ref="J130:M130"/>
    <mergeCell ref="J86:M86"/>
    <mergeCell ref="B108:G108"/>
    <mergeCell ref="H108:I108"/>
    <mergeCell ref="J108:M108"/>
    <mergeCell ref="H86:I86"/>
    <mergeCell ref="B141:G141"/>
    <mergeCell ref="B97:G97"/>
    <mergeCell ref="H97:I97"/>
    <mergeCell ref="H141:I141"/>
    <mergeCell ref="H119:I119"/>
    <mergeCell ref="J119:M119"/>
    <mergeCell ref="B163:G163"/>
    <mergeCell ref="H163:I163"/>
    <mergeCell ref="J163:M163"/>
    <mergeCell ref="B152:G152"/>
    <mergeCell ref="H152:I152"/>
    <mergeCell ref="J152:M152"/>
    <mergeCell ref="Z5:AD5"/>
    <mergeCell ref="Z7:Z8"/>
    <mergeCell ref="Z9:Z10"/>
    <mergeCell ref="J42:M42"/>
    <mergeCell ref="B31:G31"/>
    <mergeCell ref="H31:I31"/>
    <mergeCell ref="J31:M31"/>
    <mergeCell ref="B9:G9"/>
    <mergeCell ref="H9:I9"/>
    <mergeCell ref="J9:M9"/>
    <mergeCell ref="H42:I42"/>
    <mergeCell ref="B42:G42"/>
    <mergeCell ref="B20:G20"/>
    <mergeCell ref="H20:I20"/>
    <mergeCell ref="J20:M20"/>
  </mergeCells>
  <conditionalFormatting sqref="U17:U101 U113:U197 U209:U293 U305:U389 U401:U485 U497:U581 U593:U677 U689:U773 U785:U869 U881:U965 U977:U1061 U1073:U1157 U1169:U1253">
    <cfRule type="cellIs" dxfId="41" priority="59" stopIfTrue="1" operator="lessThan">
      <formula>1.5</formula>
    </cfRule>
  </conditionalFormatting>
  <conditionalFormatting sqref="V17:V101 V113:V197 V209:V293 V305:V389 V401:V485 V497:V581 V593:V677 V689:V773 V785:V869 V881:V965 V977:V1061 V1073:V1157 V1169:V1253">
    <cfRule type="containsText" dxfId="40" priority="58" stopIfTrue="1" operator="containsText" text="RECENT">
      <formula>NOT(ISERROR(SEARCH("RECENT",V17)))</formula>
    </cfRule>
  </conditionalFormatting>
  <conditionalFormatting sqref="U1265:U1349">
    <cfRule type="cellIs" dxfId="39" priority="56" stopIfTrue="1" operator="lessThan">
      <formula>1.5</formula>
    </cfRule>
  </conditionalFormatting>
  <conditionalFormatting sqref="V1349">
    <cfRule type="containsText" dxfId="38" priority="55" stopIfTrue="1" operator="containsText" text="RECENT">
      <formula>NOT(ISERROR(SEARCH("RECENT",V1349)))</formula>
    </cfRule>
  </conditionalFormatting>
  <conditionalFormatting sqref="U1361:U1445">
    <cfRule type="cellIs" dxfId="37" priority="53" stopIfTrue="1" operator="lessThan">
      <formula>1.5</formula>
    </cfRule>
  </conditionalFormatting>
  <conditionalFormatting sqref="V1445">
    <cfRule type="containsText" dxfId="36" priority="52" stopIfTrue="1" operator="containsText" text="RECENT">
      <formula>NOT(ISERROR(SEARCH("RECENT",V1445)))</formula>
    </cfRule>
  </conditionalFormatting>
  <conditionalFormatting sqref="V6:V16">
    <cfRule type="containsText" dxfId="35" priority="34" stopIfTrue="1" operator="containsText" text="INVALID OD">
      <formula>NOT(ISERROR(SEARCH("INVALID OD",V6)))</formula>
    </cfRule>
  </conditionalFormatting>
  <conditionalFormatting sqref="V102:V112">
    <cfRule type="containsText" dxfId="34" priority="17" stopIfTrue="1" operator="containsText" text="INVALID OD">
      <formula>NOT(ISERROR(SEARCH("INVALID OD",V102)))</formula>
    </cfRule>
  </conditionalFormatting>
  <conditionalFormatting sqref="V198:V208">
    <cfRule type="containsText" dxfId="33" priority="16" stopIfTrue="1" operator="containsText" text="INVALID OD">
      <formula>NOT(ISERROR(SEARCH("INVALID OD",V198)))</formula>
    </cfRule>
  </conditionalFormatting>
  <conditionalFormatting sqref="V294:V304">
    <cfRule type="containsText" dxfId="32" priority="15" stopIfTrue="1" operator="containsText" text="INVALID OD">
      <formula>NOT(ISERROR(SEARCH("INVALID OD",V294)))</formula>
    </cfRule>
  </conditionalFormatting>
  <conditionalFormatting sqref="V390:V400">
    <cfRule type="containsText" dxfId="31" priority="14" stopIfTrue="1" operator="containsText" text="INVALID OD">
      <formula>NOT(ISERROR(SEARCH("INVALID OD",V390)))</formula>
    </cfRule>
  </conditionalFormatting>
  <conditionalFormatting sqref="V486:V496">
    <cfRule type="containsText" dxfId="30" priority="13" stopIfTrue="1" operator="containsText" text="INVALID OD">
      <formula>NOT(ISERROR(SEARCH("INVALID OD",V486)))</formula>
    </cfRule>
  </conditionalFormatting>
  <conditionalFormatting sqref="V582:V592">
    <cfRule type="containsText" dxfId="29" priority="12" stopIfTrue="1" operator="containsText" text="INVALID OD">
      <formula>NOT(ISERROR(SEARCH("INVALID OD",V582)))</formula>
    </cfRule>
  </conditionalFormatting>
  <conditionalFormatting sqref="V678:V688">
    <cfRule type="containsText" dxfId="28" priority="11" stopIfTrue="1" operator="containsText" text="INVALID OD">
      <formula>NOT(ISERROR(SEARCH("INVALID OD",V678)))</formula>
    </cfRule>
  </conditionalFormatting>
  <conditionalFormatting sqref="V774:V784">
    <cfRule type="containsText" dxfId="27" priority="10" stopIfTrue="1" operator="containsText" text="INVALID OD">
      <formula>NOT(ISERROR(SEARCH("INVALID OD",V774)))</formula>
    </cfRule>
  </conditionalFormatting>
  <conditionalFormatting sqref="V870:V880">
    <cfRule type="containsText" dxfId="26" priority="9" stopIfTrue="1" operator="containsText" text="INVALID OD">
      <formula>NOT(ISERROR(SEARCH("INVALID OD",V870)))</formula>
    </cfRule>
  </conditionalFormatting>
  <conditionalFormatting sqref="V966:V976">
    <cfRule type="containsText" dxfId="25" priority="8" stopIfTrue="1" operator="containsText" text="INVALID OD">
      <formula>NOT(ISERROR(SEARCH("INVALID OD",V966)))</formula>
    </cfRule>
  </conditionalFormatting>
  <conditionalFormatting sqref="V1062:V1072">
    <cfRule type="containsText" dxfId="24" priority="7" stopIfTrue="1" operator="containsText" text="INVALID OD">
      <formula>NOT(ISERROR(SEARCH("INVALID OD",V1062)))</formula>
    </cfRule>
  </conditionalFormatting>
  <conditionalFormatting sqref="V1158:V1168">
    <cfRule type="containsText" dxfId="23" priority="6" stopIfTrue="1" operator="containsText" text="INVALID OD">
      <formula>NOT(ISERROR(SEARCH("INVALID OD",V1158)))</formula>
    </cfRule>
  </conditionalFormatting>
  <conditionalFormatting sqref="V1254:V1264">
    <cfRule type="containsText" dxfId="22" priority="5" stopIfTrue="1" operator="containsText" text="INVALID OD">
      <formula>NOT(ISERROR(SEARCH("INVALID OD",V1254)))</formula>
    </cfRule>
  </conditionalFormatting>
  <conditionalFormatting sqref="V1350:V1360">
    <cfRule type="containsText" dxfId="21" priority="4" stopIfTrue="1" operator="containsText" text="INVALID OD">
      <formula>NOT(ISERROR(SEARCH("INVALID OD",V1350)))</formula>
    </cfRule>
  </conditionalFormatting>
  <conditionalFormatting sqref="V1265:V1348">
    <cfRule type="containsText" dxfId="20" priority="2" stopIfTrue="1" operator="containsText" text="RECENT">
      <formula>NOT(ISERROR(SEARCH("RECENT",V1265)))</formula>
    </cfRule>
  </conditionalFormatting>
  <conditionalFormatting sqref="V1361:V1444">
    <cfRule type="containsText" dxfId="19" priority="1" stopIfTrue="1" operator="containsText" text="RECENT">
      <formula>NOT(ISERROR(SEARCH("RECENT",V1361)))</formula>
    </cfRule>
  </conditionalFormatting>
  <printOptions gridLines="1"/>
  <pageMargins left="0.69" right="0.52" top="1" bottom="1" header="0.5" footer="0.5"/>
  <pageSetup scale="80"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F262"/>
  <sheetViews>
    <sheetView zoomScale="70" zoomScaleNormal="70" workbookViewId="0">
      <selection activeCell="B2" sqref="B2"/>
    </sheetView>
  </sheetViews>
  <sheetFormatPr defaultRowHeight="12.45" x14ac:dyDescent="0.3"/>
  <cols>
    <col min="5" max="5" width="14.3046875" bestFit="1" customWidth="1"/>
    <col min="8" max="8" width="12.4609375" bestFit="1" customWidth="1"/>
    <col min="12" max="12" width="11.07421875" bestFit="1" customWidth="1"/>
    <col min="17" max="17" width="0" hidden="1" customWidth="1"/>
    <col min="19" max="19" width="11.53515625" bestFit="1" customWidth="1"/>
    <col min="24" max="24" width="11" bestFit="1" customWidth="1"/>
    <col min="25" max="25" width="16" bestFit="1" customWidth="1"/>
  </cols>
  <sheetData>
    <row r="1" spans="1:32" ht="20.6" thickBot="1" x14ac:dyDescent="0.35">
      <c r="A1" s="220"/>
      <c r="B1" s="388" t="s">
        <v>408</v>
      </c>
      <c r="C1" s="389"/>
      <c r="D1" s="389"/>
      <c r="E1" s="389"/>
      <c r="F1" s="389"/>
      <c r="G1" s="389"/>
      <c r="H1" s="389"/>
      <c r="I1" s="389"/>
      <c r="J1" s="389"/>
      <c r="K1" s="389"/>
      <c r="L1" s="389"/>
      <c r="M1" s="389"/>
      <c r="N1" s="389"/>
      <c r="O1" s="390"/>
    </row>
    <row r="3" spans="1:32" ht="12.9" thickBot="1" x14ac:dyDescent="0.35"/>
    <row r="4" spans="1:32" ht="15.75" customHeight="1" thickBot="1" x14ac:dyDescent="0.45">
      <c r="B4" s="324" t="s">
        <v>409</v>
      </c>
      <c r="C4" s="325"/>
      <c r="D4" s="325"/>
      <c r="E4" s="325"/>
      <c r="F4" s="325"/>
      <c r="G4" s="325"/>
      <c r="H4" s="325"/>
      <c r="I4" s="325"/>
      <c r="J4" s="325"/>
      <c r="K4" s="325"/>
      <c r="L4" s="325"/>
      <c r="M4" s="325"/>
      <c r="N4" s="325"/>
      <c r="O4" s="326"/>
      <c r="S4" s="52" t="s">
        <v>135</v>
      </c>
      <c r="T4" s="52" t="s">
        <v>108</v>
      </c>
      <c r="U4" s="52" t="s">
        <v>8</v>
      </c>
      <c r="V4" s="52" t="s">
        <v>109</v>
      </c>
      <c r="W4" s="52" t="s">
        <v>110</v>
      </c>
      <c r="X4" s="53" t="s">
        <v>116</v>
      </c>
      <c r="Y4" s="53" t="s">
        <v>115</v>
      </c>
      <c r="AB4" s="367" t="s">
        <v>346</v>
      </c>
      <c r="AC4" s="368"/>
      <c r="AD4" s="368"/>
      <c r="AE4" s="368"/>
      <c r="AF4" s="369"/>
    </row>
    <row r="5" spans="1:32" ht="16.5" customHeight="1" thickBot="1" x14ac:dyDescent="0.45">
      <c r="B5" s="327"/>
      <c r="C5" s="328"/>
      <c r="D5" s="328"/>
      <c r="E5" s="328"/>
      <c r="F5" s="328"/>
      <c r="G5" s="328"/>
      <c r="H5" s="328"/>
      <c r="I5" s="328"/>
      <c r="J5" s="328"/>
      <c r="K5" s="328"/>
      <c r="L5" s="328"/>
      <c r="M5" s="328"/>
      <c r="N5" s="328"/>
      <c r="O5" s="329"/>
      <c r="S5" s="1">
        <v>1</v>
      </c>
      <c r="T5" s="65" t="s">
        <v>9</v>
      </c>
      <c r="U5" s="54" t="s">
        <v>136</v>
      </c>
      <c r="V5" s="1">
        <f>C11</f>
        <v>0</v>
      </c>
      <c r="W5" s="56">
        <f>MEDIAN(V5:V6)</f>
        <v>0</v>
      </c>
      <c r="X5" s="56" t="e">
        <f>W5/$W$7</f>
        <v>#DIV/0!</v>
      </c>
      <c r="Y5" s="53" t="str">
        <f>IF(W5&gt;0,IF(W5&lt;$AC$6, "INVALID OD", IF(W5&gt;$AC$7,"INVALID OD", "VALID OD")),"")</f>
        <v/>
      </c>
      <c r="AB5" s="207"/>
      <c r="AC5" s="145" t="s">
        <v>308</v>
      </c>
      <c r="AD5" s="106" t="s">
        <v>112</v>
      </c>
      <c r="AE5" s="205" t="s">
        <v>113</v>
      </c>
      <c r="AF5" s="146" t="s">
        <v>114</v>
      </c>
    </row>
    <row r="6" spans="1:32" ht="15.45" x14ac:dyDescent="0.4">
      <c r="B6" s="336" t="s">
        <v>117</v>
      </c>
      <c r="C6" s="340"/>
      <c r="D6" s="341"/>
      <c r="E6" s="336" t="s">
        <v>105</v>
      </c>
      <c r="F6" s="340"/>
      <c r="G6" s="341"/>
      <c r="H6" s="336" t="s">
        <v>300</v>
      </c>
      <c r="I6" s="340"/>
      <c r="J6" s="340"/>
      <c r="K6" s="341"/>
      <c r="L6" s="163" t="s">
        <v>301</v>
      </c>
      <c r="M6" s="360"/>
      <c r="N6" s="360"/>
      <c r="O6" s="361"/>
      <c r="S6" s="1">
        <v>1</v>
      </c>
      <c r="T6" s="65" t="s">
        <v>10</v>
      </c>
      <c r="U6" s="54" t="s">
        <v>137</v>
      </c>
      <c r="V6" s="1">
        <f t="shared" ref="V6:V12" si="0">C12</f>
        <v>0</v>
      </c>
      <c r="W6" s="57"/>
      <c r="X6" s="57"/>
      <c r="Y6" s="53" t="str">
        <f>IF(W5&gt;0,IF(X5&lt;$AC$8, "INVALID ODn", IF(X5&gt;$AC$9,"INVALID ODn", "VALID ODn")),"")</f>
        <v/>
      </c>
      <c r="AB6" s="370" t="s">
        <v>109</v>
      </c>
      <c r="AC6" s="211">
        <v>0</v>
      </c>
      <c r="AD6" s="212">
        <v>0.4</v>
      </c>
      <c r="AE6" s="212">
        <v>0.18</v>
      </c>
      <c r="AF6" s="213">
        <v>1</v>
      </c>
    </row>
    <row r="7" spans="1:32" ht="15.9" thickBot="1" x14ac:dyDescent="0.45">
      <c r="B7" s="337"/>
      <c r="C7" s="342"/>
      <c r="D7" s="343"/>
      <c r="E7" s="337"/>
      <c r="F7" s="342"/>
      <c r="G7" s="343"/>
      <c r="H7" s="337"/>
      <c r="I7" s="342"/>
      <c r="J7" s="342"/>
      <c r="K7" s="343"/>
      <c r="L7" s="344" t="s">
        <v>302</v>
      </c>
      <c r="M7" s="345"/>
      <c r="N7" s="338"/>
      <c r="O7" s="339"/>
      <c r="S7" s="65">
        <v>1</v>
      </c>
      <c r="T7" s="65" t="s">
        <v>11</v>
      </c>
      <c r="U7" s="74" t="s">
        <v>138</v>
      </c>
      <c r="V7" s="1">
        <f t="shared" si="0"/>
        <v>0</v>
      </c>
      <c r="W7" s="59">
        <f>MEDIAN(V7:V9)</f>
        <v>0</v>
      </c>
      <c r="X7" s="59" t="e">
        <f>W7/$W$7</f>
        <v>#DIV/0!</v>
      </c>
      <c r="Y7" s="53" t="str">
        <f>IF(W7&gt;0, IF(W7&lt;$AD$6, "INVALID OD", IF(W7&gt;$AD$7,"INVALID OD", "VALID OD")), "")</f>
        <v/>
      </c>
      <c r="AB7" s="371"/>
      <c r="AC7" s="200">
        <v>0.1</v>
      </c>
      <c r="AD7" s="214">
        <v>0.995</v>
      </c>
      <c r="AE7" s="214">
        <v>0.47</v>
      </c>
      <c r="AF7" s="215">
        <v>2</v>
      </c>
    </row>
    <row r="8" spans="1:32" ht="15.45" x14ac:dyDescent="0.4">
      <c r="B8" s="310" t="s">
        <v>373</v>
      </c>
      <c r="C8" s="306"/>
      <c r="D8" s="306"/>
      <c r="E8" s="306"/>
      <c r="F8" s="306"/>
      <c r="G8" s="306"/>
      <c r="H8" s="306"/>
      <c r="I8" s="306"/>
      <c r="J8" s="306"/>
      <c r="K8" s="306"/>
      <c r="L8" s="306"/>
      <c r="M8" s="306"/>
      <c r="N8" s="306"/>
      <c r="O8" s="307"/>
      <c r="S8" s="65">
        <v>1</v>
      </c>
      <c r="T8" s="65" t="s">
        <v>12</v>
      </c>
      <c r="U8" s="74" t="s">
        <v>139</v>
      </c>
      <c r="V8" s="1">
        <f t="shared" si="0"/>
        <v>0</v>
      </c>
      <c r="W8" s="60"/>
      <c r="X8" s="61"/>
      <c r="Y8" s="53" t="str">
        <f>IF(W7&gt;0,IF(X7&lt;$AD$8, "INVALID ODn", IF(X7&gt;$AD$9,"INVALID ODn", "VALID ODn")),"")</f>
        <v/>
      </c>
      <c r="AB8" s="370" t="s">
        <v>116</v>
      </c>
      <c r="AC8" s="211">
        <v>0</v>
      </c>
      <c r="AD8" s="206">
        <v>1</v>
      </c>
      <c r="AE8" s="206">
        <v>0.32</v>
      </c>
      <c r="AF8" s="208">
        <v>1.5</v>
      </c>
    </row>
    <row r="9" spans="1:32" ht="15.9" thickBot="1" x14ac:dyDescent="0.45">
      <c r="B9" s="430"/>
      <c r="C9" s="431"/>
      <c r="D9" s="431"/>
      <c r="E9" s="431"/>
      <c r="F9" s="431"/>
      <c r="G9" s="431"/>
      <c r="H9" s="431"/>
      <c r="I9" s="431"/>
      <c r="J9" s="431"/>
      <c r="K9" s="431"/>
      <c r="L9" s="431"/>
      <c r="M9" s="431"/>
      <c r="N9" s="431"/>
      <c r="O9" s="432"/>
      <c r="S9" s="65">
        <v>1</v>
      </c>
      <c r="T9" s="65" t="s">
        <v>13</v>
      </c>
      <c r="U9" s="74" t="s">
        <v>140</v>
      </c>
      <c r="V9" s="1">
        <f t="shared" si="0"/>
        <v>0</v>
      </c>
      <c r="W9" s="60"/>
      <c r="X9" s="61"/>
      <c r="Y9" s="53"/>
      <c r="AB9" s="371"/>
      <c r="AC9" s="200">
        <v>0.2</v>
      </c>
      <c r="AD9" s="209">
        <v>1</v>
      </c>
      <c r="AE9" s="209">
        <v>0.65</v>
      </c>
      <c r="AF9" s="210">
        <v>2.6</v>
      </c>
    </row>
    <row r="10" spans="1:32" ht="15.9" thickBot="1" x14ac:dyDescent="0.45">
      <c r="B10" s="221"/>
      <c r="C10" s="222">
        <v>1</v>
      </c>
      <c r="D10" s="222">
        <v>2</v>
      </c>
      <c r="E10" s="222">
        <v>3</v>
      </c>
      <c r="F10" s="222">
        <v>4</v>
      </c>
      <c r="G10" s="222">
        <v>5</v>
      </c>
      <c r="H10" s="222">
        <v>6</v>
      </c>
      <c r="I10" s="222">
        <v>7</v>
      </c>
      <c r="J10" s="222">
        <v>8</v>
      </c>
      <c r="K10" s="222">
        <v>9</v>
      </c>
      <c r="L10" s="222">
        <v>10</v>
      </c>
      <c r="M10" s="222">
        <v>11</v>
      </c>
      <c r="N10" s="222">
        <v>12</v>
      </c>
      <c r="O10" s="223"/>
      <c r="S10" s="65">
        <v>1</v>
      </c>
      <c r="T10" s="65" t="s">
        <v>14</v>
      </c>
      <c r="U10" s="75" t="s">
        <v>141</v>
      </c>
      <c r="V10" s="1">
        <f t="shared" si="0"/>
        <v>0</v>
      </c>
      <c r="W10" s="62">
        <f>MEDIAN(V10:V12)</f>
        <v>0</v>
      </c>
      <c r="X10" s="62" t="e">
        <f>W10/$W$7</f>
        <v>#DIV/0!</v>
      </c>
      <c r="Y10" s="53" t="str">
        <f>IF(W10&gt;0, IF(W10&lt;$AE$6, "INVALID OD", IF(W10&gt;$AE$7,"INVALID OD", "VALID OD")), "")</f>
        <v/>
      </c>
    </row>
    <row r="11" spans="1:32" ht="15.45" x14ac:dyDescent="0.4">
      <c r="B11" s="224" t="s">
        <v>0</v>
      </c>
      <c r="C11" s="225"/>
      <c r="D11" s="226"/>
      <c r="E11" s="165"/>
      <c r="F11" s="165"/>
      <c r="G11" s="165"/>
      <c r="H11" s="165"/>
      <c r="I11" s="165"/>
      <c r="J11" s="165"/>
      <c r="K11" s="165"/>
      <c r="L11" s="165"/>
      <c r="M11" s="165"/>
      <c r="N11" s="166"/>
      <c r="O11" s="223"/>
      <c r="S11" s="65">
        <v>1</v>
      </c>
      <c r="T11" s="65" t="s">
        <v>15</v>
      </c>
      <c r="U11" s="75" t="s">
        <v>142</v>
      </c>
      <c r="V11" s="1">
        <f t="shared" si="0"/>
        <v>0</v>
      </c>
      <c r="W11" s="60"/>
      <c r="X11" s="61"/>
      <c r="Y11" s="53" t="str">
        <f>IF(W10&gt;0,IF(X10&lt;$AE$8, "INVALID ODn", IF(X10&gt;$AE$9,"INVALID ODn", "VALID ODn")),"")</f>
        <v/>
      </c>
    </row>
    <row r="12" spans="1:32" ht="15.45" x14ac:dyDescent="0.4">
      <c r="B12" s="224" t="s">
        <v>1</v>
      </c>
      <c r="C12" s="227"/>
      <c r="D12" s="228"/>
      <c r="E12" s="167"/>
      <c r="F12" s="167"/>
      <c r="G12" s="167"/>
      <c r="H12" s="167"/>
      <c r="I12" s="167"/>
      <c r="J12" s="167"/>
      <c r="K12" s="167"/>
      <c r="L12" s="167"/>
      <c r="M12" s="167"/>
      <c r="N12" s="168"/>
      <c r="O12" s="223"/>
      <c r="Q12" t="str">
        <f>IF(C11=0,"",1)</f>
        <v/>
      </c>
      <c r="S12" s="65">
        <v>1</v>
      </c>
      <c r="T12" s="65" t="s">
        <v>16</v>
      </c>
      <c r="U12" s="75" t="s">
        <v>143</v>
      </c>
      <c r="V12" s="1">
        <f t="shared" si="0"/>
        <v>0</v>
      </c>
      <c r="W12" s="60"/>
      <c r="X12" s="61"/>
      <c r="Y12" s="147"/>
    </row>
    <row r="13" spans="1:32" ht="15.45" x14ac:dyDescent="0.4">
      <c r="B13" s="224" t="s">
        <v>2</v>
      </c>
      <c r="C13" s="229"/>
      <c r="D13" s="228"/>
      <c r="E13" s="167"/>
      <c r="F13" s="167"/>
      <c r="G13" s="167"/>
      <c r="H13" s="167"/>
      <c r="I13" s="167"/>
      <c r="J13" s="167"/>
      <c r="K13" s="167"/>
      <c r="L13" s="167"/>
      <c r="M13" s="167"/>
      <c r="N13" s="168"/>
      <c r="O13" s="223"/>
      <c r="S13" s="65">
        <v>1</v>
      </c>
      <c r="T13" s="65" t="s">
        <v>17</v>
      </c>
      <c r="U13" s="76" t="s">
        <v>144</v>
      </c>
      <c r="V13" s="1">
        <f>D11</f>
        <v>0</v>
      </c>
      <c r="W13" s="64">
        <f>MEDIAN(V13:V15)</f>
        <v>0</v>
      </c>
      <c r="X13" s="64" t="e">
        <f>W13/$W$7</f>
        <v>#DIV/0!</v>
      </c>
      <c r="Y13" s="53" t="str">
        <f>IF(W13&gt;0, IF(W13&lt;$AF$6, "INVALID OD", IF(W13&gt;$AF$7,"INVALID OD", "VALID OD")), "")</f>
        <v/>
      </c>
    </row>
    <row r="14" spans="1:32" ht="15.45" x14ac:dyDescent="0.4">
      <c r="B14" s="224" t="s">
        <v>3</v>
      </c>
      <c r="C14" s="229"/>
      <c r="D14" s="167"/>
      <c r="E14" s="167"/>
      <c r="F14" s="167"/>
      <c r="G14" s="167"/>
      <c r="H14" s="167"/>
      <c r="I14" s="167"/>
      <c r="J14" s="167"/>
      <c r="K14" s="167"/>
      <c r="L14" s="167"/>
      <c r="M14" s="167"/>
      <c r="N14" s="168"/>
      <c r="O14" s="223"/>
      <c r="S14" s="65">
        <v>1</v>
      </c>
      <c r="T14" s="65" t="s">
        <v>18</v>
      </c>
      <c r="U14" s="76" t="s">
        <v>145</v>
      </c>
      <c r="V14" s="1">
        <f>D12</f>
        <v>0</v>
      </c>
      <c r="W14" s="60"/>
      <c r="X14" s="61"/>
      <c r="Y14" s="53" t="str">
        <f>IF(W13&gt;0,IF(X13&lt;$AF$8, "INVALID ODn", IF(X13&gt;$AF$9,"INVALID ODn", "VALID ODn")),"")</f>
        <v/>
      </c>
    </row>
    <row r="15" spans="1:32" ht="15.45" x14ac:dyDescent="0.4">
      <c r="B15" s="224" t="s">
        <v>4</v>
      </c>
      <c r="C15" s="229"/>
      <c r="D15" s="167"/>
      <c r="E15" s="167"/>
      <c r="F15" s="167"/>
      <c r="G15" s="167"/>
      <c r="H15" s="167"/>
      <c r="I15" s="167"/>
      <c r="J15" s="167"/>
      <c r="K15" s="167"/>
      <c r="L15" s="167"/>
      <c r="M15" s="167"/>
      <c r="N15" s="168"/>
      <c r="O15" s="223"/>
      <c r="S15" s="65">
        <v>1</v>
      </c>
      <c r="T15" s="65" t="s">
        <v>19</v>
      </c>
      <c r="U15" s="76" t="s">
        <v>146</v>
      </c>
      <c r="V15" s="1">
        <f>D13</f>
        <v>0</v>
      </c>
      <c r="W15" s="60"/>
      <c r="X15" s="61"/>
      <c r="Y15" s="53"/>
    </row>
    <row r="16" spans="1:32" ht="15.45" x14ac:dyDescent="0.4">
      <c r="B16" s="224" t="s">
        <v>5</v>
      </c>
      <c r="C16" s="230"/>
      <c r="D16" s="167"/>
      <c r="E16" s="167"/>
      <c r="F16" s="167"/>
      <c r="G16" s="167"/>
      <c r="H16" s="167"/>
      <c r="I16" s="167"/>
      <c r="J16" s="167"/>
      <c r="K16" s="167"/>
      <c r="L16" s="167"/>
      <c r="M16" s="167"/>
      <c r="N16" s="168"/>
      <c r="O16" s="223"/>
    </row>
    <row r="17" spans="2:25" ht="15.45" x14ac:dyDescent="0.4">
      <c r="B17" s="224" t="s">
        <v>6</v>
      </c>
      <c r="C17" s="230"/>
      <c r="D17" s="167"/>
      <c r="E17" s="167"/>
      <c r="F17" s="167"/>
      <c r="G17" s="167"/>
      <c r="H17" s="167"/>
      <c r="I17" s="167"/>
      <c r="J17" s="167"/>
      <c r="K17" s="167"/>
      <c r="L17" s="167"/>
      <c r="M17" s="167"/>
      <c r="N17" s="168"/>
      <c r="O17" s="223"/>
    </row>
    <row r="18" spans="2:25" ht="15.9" thickBot="1" x14ac:dyDescent="0.45">
      <c r="B18" s="224" t="s">
        <v>7</v>
      </c>
      <c r="C18" s="231"/>
      <c r="D18" s="171"/>
      <c r="E18" s="171"/>
      <c r="F18" s="171"/>
      <c r="G18" s="171"/>
      <c r="H18" s="171"/>
      <c r="I18" s="171"/>
      <c r="J18" s="171"/>
      <c r="K18" s="171"/>
      <c r="L18" s="171"/>
      <c r="M18" s="171"/>
      <c r="N18" s="172"/>
      <c r="O18" s="223"/>
    </row>
    <row r="19" spans="2:25" ht="15.9" thickBot="1" x14ac:dyDescent="0.45">
      <c r="B19" s="232"/>
      <c r="C19" s="233"/>
      <c r="D19" s="234"/>
      <c r="E19" s="234"/>
      <c r="F19" s="234"/>
      <c r="G19" s="234"/>
      <c r="H19" s="233"/>
      <c r="I19" s="233"/>
      <c r="J19" s="233"/>
      <c r="K19" s="233"/>
      <c r="L19" s="233"/>
      <c r="M19" s="233"/>
      <c r="N19" s="234"/>
      <c r="O19" s="235"/>
    </row>
    <row r="20" spans="2:25" ht="15.75" customHeight="1" x14ac:dyDescent="0.3">
      <c r="B20" s="433" t="s">
        <v>387</v>
      </c>
      <c r="C20" s="433"/>
      <c r="D20" s="433"/>
      <c r="E20" s="433"/>
      <c r="F20" s="433"/>
      <c r="G20" s="433"/>
      <c r="H20" s="433"/>
      <c r="I20" s="433"/>
      <c r="J20" s="433"/>
      <c r="K20" s="433"/>
      <c r="L20" s="433"/>
      <c r="M20" s="433"/>
      <c r="N20" s="433"/>
      <c r="O20" s="433"/>
    </row>
    <row r="21" spans="2:25" ht="15.75" customHeight="1" x14ac:dyDescent="0.3">
      <c r="B21" s="434"/>
      <c r="C21" s="434"/>
      <c r="D21" s="434"/>
      <c r="E21" s="434"/>
      <c r="F21" s="434"/>
      <c r="G21" s="434"/>
      <c r="H21" s="434"/>
      <c r="I21" s="434"/>
      <c r="J21" s="434"/>
      <c r="K21" s="434"/>
      <c r="L21" s="434"/>
      <c r="M21" s="434"/>
      <c r="N21" s="434"/>
      <c r="O21" s="434"/>
    </row>
    <row r="22" spans="2:25" ht="15.75" customHeight="1" x14ac:dyDescent="0.3">
      <c r="B22" s="434"/>
      <c r="C22" s="434"/>
      <c r="D22" s="434"/>
      <c r="E22" s="434"/>
      <c r="F22" s="434"/>
      <c r="G22" s="434"/>
      <c r="H22" s="434"/>
      <c r="I22" s="434"/>
      <c r="J22" s="434"/>
      <c r="K22" s="434"/>
      <c r="L22" s="434"/>
      <c r="M22" s="434"/>
      <c r="N22" s="434"/>
      <c r="O22" s="434"/>
    </row>
    <row r="23" spans="2:25" ht="15.9" thickBot="1" x14ac:dyDescent="0.45">
      <c r="B23" s="112"/>
      <c r="C23" s="236"/>
      <c r="D23" s="237"/>
      <c r="E23" s="112"/>
      <c r="F23" s="109"/>
      <c r="G23" s="109"/>
      <c r="H23" s="109"/>
      <c r="I23" s="109"/>
      <c r="J23" s="109"/>
      <c r="K23" s="109"/>
      <c r="L23" s="109"/>
      <c r="M23" s="109"/>
      <c r="N23" s="109"/>
      <c r="O23" s="109"/>
    </row>
    <row r="24" spans="2:25" ht="12.75" customHeight="1" x14ac:dyDescent="0.3">
      <c r="B24" s="324" t="s">
        <v>409</v>
      </c>
      <c r="C24" s="325"/>
      <c r="D24" s="325"/>
      <c r="E24" s="325"/>
      <c r="F24" s="325"/>
      <c r="G24" s="325"/>
      <c r="H24" s="325"/>
      <c r="I24" s="325"/>
      <c r="J24" s="325"/>
      <c r="K24" s="325"/>
      <c r="L24" s="325"/>
      <c r="M24" s="325"/>
      <c r="N24" s="325"/>
      <c r="O24" s="326"/>
    </row>
    <row r="25" spans="2:25" ht="13.5" customHeight="1" thickBot="1" x14ac:dyDescent="0.45">
      <c r="B25" s="327"/>
      <c r="C25" s="328"/>
      <c r="D25" s="328"/>
      <c r="E25" s="328"/>
      <c r="F25" s="328"/>
      <c r="G25" s="328"/>
      <c r="H25" s="328"/>
      <c r="I25" s="328"/>
      <c r="J25" s="328"/>
      <c r="K25" s="328"/>
      <c r="L25" s="328"/>
      <c r="M25" s="328"/>
      <c r="N25" s="328"/>
      <c r="O25" s="329"/>
      <c r="S25" s="1">
        <v>2</v>
      </c>
      <c r="T25" s="65" t="s">
        <v>9</v>
      </c>
      <c r="U25" s="54" t="s">
        <v>136</v>
      </c>
      <c r="V25" s="1">
        <f>C31</f>
        <v>0</v>
      </c>
      <c r="W25" s="56">
        <f>MEDIAN(V25:V26)</f>
        <v>0</v>
      </c>
      <c r="X25" s="56" t="e">
        <f>W25/$W$27</f>
        <v>#DIV/0!</v>
      </c>
      <c r="Y25" s="53" t="str">
        <f>IF(W25&gt;0,IF(W25&lt;$AC$6, "INVALID OD", IF(W25&gt;$AC$7,"INVALID OD", "VALID OD")),"")</f>
        <v/>
      </c>
    </row>
    <row r="26" spans="2:25" ht="15.75" customHeight="1" x14ac:dyDescent="0.4">
      <c r="B26" s="336" t="s">
        <v>117</v>
      </c>
      <c r="C26" s="340"/>
      <c r="D26" s="341"/>
      <c r="E26" s="336" t="s">
        <v>105</v>
      </c>
      <c r="F26" s="340"/>
      <c r="G26" s="341"/>
      <c r="H26" s="336" t="s">
        <v>300</v>
      </c>
      <c r="I26" s="340"/>
      <c r="J26" s="340"/>
      <c r="K26" s="341"/>
      <c r="L26" s="163" t="s">
        <v>301</v>
      </c>
      <c r="M26" s="360"/>
      <c r="N26" s="360"/>
      <c r="O26" s="361"/>
      <c r="S26" s="1">
        <v>2</v>
      </c>
      <c r="T26" s="65" t="s">
        <v>10</v>
      </c>
      <c r="U26" s="54" t="s">
        <v>137</v>
      </c>
      <c r="V26" s="1">
        <f t="shared" ref="V26:V32" si="1">C32</f>
        <v>0</v>
      </c>
      <c r="W26" s="57"/>
      <c r="X26" s="57"/>
      <c r="Y26" s="53" t="str">
        <f>IF(W25&gt;0,IF(X25&lt;$AC$8, "INVALID ODn", IF(X25&gt;$AC$9,"INVALID ODn", "VALID ODn")),"")</f>
        <v/>
      </c>
    </row>
    <row r="27" spans="2:25" ht="16.5" customHeight="1" thickBot="1" x14ac:dyDescent="0.45">
      <c r="B27" s="337"/>
      <c r="C27" s="342"/>
      <c r="D27" s="343"/>
      <c r="E27" s="337"/>
      <c r="F27" s="342"/>
      <c r="G27" s="343"/>
      <c r="H27" s="337"/>
      <c r="I27" s="342"/>
      <c r="J27" s="342"/>
      <c r="K27" s="343"/>
      <c r="L27" s="344" t="s">
        <v>302</v>
      </c>
      <c r="M27" s="345"/>
      <c r="N27" s="338"/>
      <c r="O27" s="339"/>
      <c r="S27" s="1">
        <v>2</v>
      </c>
      <c r="T27" s="65" t="s">
        <v>11</v>
      </c>
      <c r="U27" s="74" t="s">
        <v>138</v>
      </c>
      <c r="V27" s="1">
        <f t="shared" si="1"/>
        <v>0</v>
      </c>
      <c r="W27" s="59">
        <f>MEDIAN(V27:V29)</f>
        <v>0</v>
      </c>
      <c r="X27" s="59" t="e">
        <f>W27/$W$27</f>
        <v>#DIV/0!</v>
      </c>
      <c r="Y27" s="53" t="str">
        <f>IF(W27&gt;0, IF(W27&lt;$AD$6, "INVALID OD", IF(W27&gt;$AD$7,"INVALID OD", "VALID OD")), "")</f>
        <v/>
      </c>
    </row>
    <row r="28" spans="2:25" ht="12.75" customHeight="1" x14ac:dyDescent="0.4">
      <c r="B28" s="310" t="s">
        <v>374</v>
      </c>
      <c r="C28" s="306"/>
      <c r="D28" s="306"/>
      <c r="E28" s="306"/>
      <c r="F28" s="306"/>
      <c r="G28" s="306"/>
      <c r="H28" s="306"/>
      <c r="I28" s="306"/>
      <c r="J28" s="306"/>
      <c r="K28" s="306"/>
      <c r="L28" s="306"/>
      <c r="M28" s="306"/>
      <c r="N28" s="306"/>
      <c r="O28" s="307"/>
      <c r="S28" s="1">
        <v>2</v>
      </c>
      <c r="T28" s="65" t="s">
        <v>12</v>
      </c>
      <c r="U28" s="74" t="s">
        <v>139</v>
      </c>
      <c r="V28" s="1">
        <f t="shared" si="1"/>
        <v>0</v>
      </c>
      <c r="W28" s="60"/>
      <c r="X28" s="61"/>
      <c r="Y28" s="53" t="str">
        <f>IF(W27&gt;0,IF(X27&lt;$AD$8, "INVALID ODn", IF(X27&gt;$AD$9,"INVALID ODn", "VALID ODn")),"")</f>
        <v/>
      </c>
    </row>
    <row r="29" spans="2:25" ht="12.75" customHeight="1" x14ac:dyDescent="0.4">
      <c r="B29" s="430"/>
      <c r="C29" s="431"/>
      <c r="D29" s="431"/>
      <c r="E29" s="431"/>
      <c r="F29" s="431"/>
      <c r="G29" s="431"/>
      <c r="H29" s="431"/>
      <c r="I29" s="431"/>
      <c r="J29" s="431"/>
      <c r="K29" s="431"/>
      <c r="L29" s="431"/>
      <c r="M29" s="431"/>
      <c r="N29" s="431"/>
      <c r="O29" s="432"/>
      <c r="S29" s="1">
        <v>2</v>
      </c>
      <c r="T29" s="65" t="s">
        <v>13</v>
      </c>
      <c r="U29" s="74" t="s">
        <v>140</v>
      </c>
      <c r="V29" s="1">
        <f t="shared" si="1"/>
        <v>0</v>
      </c>
      <c r="W29" s="60"/>
      <c r="X29" s="61"/>
      <c r="Y29" s="53"/>
    </row>
    <row r="30" spans="2:25" ht="15.9" thickBot="1" x14ac:dyDescent="0.45">
      <c r="B30" s="221"/>
      <c r="C30" s="222">
        <v>1</v>
      </c>
      <c r="D30" s="222">
        <v>2</v>
      </c>
      <c r="E30" s="222">
        <v>3</v>
      </c>
      <c r="F30" s="222">
        <v>4</v>
      </c>
      <c r="G30" s="222">
        <v>5</v>
      </c>
      <c r="H30" s="222">
        <v>6</v>
      </c>
      <c r="I30" s="222">
        <v>7</v>
      </c>
      <c r="J30" s="222">
        <v>8</v>
      </c>
      <c r="K30" s="222">
        <v>9</v>
      </c>
      <c r="L30" s="222">
        <v>10</v>
      </c>
      <c r="M30" s="222">
        <v>11</v>
      </c>
      <c r="N30" s="222">
        <v>12</v>
      </c>
      <c r="O30" s="223"/>
      <c r="S30" s="1">
        <v>2</v>
      </c>
      <c r="T30" s="65" t="s">
        <v>14</v>
      </c>
      <c r="U30" s="75" t="s">
        <v>141</v>
      </c>
      <c r="V30" s="1">
        <f t="shared" si="1"/>
        <v>0</v>
      </c>
      <c r="W30" s="62">
        <f>MEDIAN(V30:V32)</f>
        <v>0</v>
      </c>
      <c r="X30" s="62" t="e">
        <f>W30/$W$27</f>
        <v>#DIV/0!</v>
      </c>
      <c r="Y30" s="53" t="str">
        <f>IF(W30&gt;0, IF(W30&lt;$AE$6, "INVALID OD", IF(W30&gt;$AE$7,"INVALID OD", "VALID OD")), "")</f>
        <v/>
      </c>
    </row>
    <row r="31" spans="2:25" ht="15.45" x14ac:dyDescent="0.4">
      <c r="B31" s="224" t="s">
        <v>0</v>
      </c>
      <c r="C31" s="225"/>
      <c r="D31" s="226"/>
      <c r="E31" s="165"/>
      <c r="F31" s="165"/>
      <c r="G31" s="165"/>
      <c r="H31" s="165"/>
      <c r="I31" s="165"/>
      <c r="J31" s="165"/>
      <c r="K31" s="165"/>
      <c r="L31" s="165"/>
      <c r="M31" s="165"/>
      <c r="N31" s="166"/>
      <c r="O31" s="223"/>
      <c r="S31" s="1">
        <v>2</v>
      </c>
      <c r="T31" s="65" t="s">
        <v>15</v>
      </c>
      <c r="U31" s="75" t="s">
        <v>142</v>
      </c>
      <c r="V31" s="1">
        <f t="shared" si="1"/>
        <v>0</v>
      </c>
      <c r="W31" s="60"/>
      <c r="X31" s="61"/>
      <c r="Y31" s="53" t="str">
        <f>IF(W30&gt;0,IF(X30&lt;$AE$8, "INVALID ODn", IF(X30&gt;$AE$9,"INVALID ODn", "VALID ODn")),"")</f>
        <v/>
      </c>
    </row>
    <row r="32" spans="2:25" ht="15.45" x14ac:dyDescent="0.4">
      <c r="B32" s="224" t="s">
        <v>1</v>
      </c>
      <c r="C32" s="227"/>
      <c r="D32" s="228"/>
      <c r="E32" s="167"/>
      <c r="F32" s="167"/>
      <c r="G32" s="167"/>
      <c r="H32" s="167"/>
      <c r="I32" s="167"/>
      <c r="J32" s="167"/>
      <c r="K32" s="167"/>
      <c r="L32" s="167"/>
      <c r="M32" s="167"/>
      <c r="N32" s="168"/>
      <c r="O32" s="223"/>
      <c r="Q32" t="str">
        <f>IF(C31=0,"",1)</f>
        <v/>
      </c>
      <c r="S32" s="1">
        <v>2</v>
      </c>
      <c r="T32" s="65" t="s">
        <v>16</v>
      </c>
      <c r="U32" s="75" t="s">
        <v>143</v>
      </c>
      <c r="V32" s="1">
        <f t="shared" si="1"/>
        <v>0</v>
      </c>
      <c r="W32" s="60"/>
      <c r="X32" s="61"/>
      <c r="Y32" s="147"/>
    </row>
    <row r="33" spans="2:25" ht="15.45" x14ac:dyDescent="0.4">
      <c r="B33" s="224" t="s">
        <v>2</v>
      </c>
      <c r="C33" s="229"/>
      <c r="D33" s="228"/>
      <c r="E33" s="167"/>
      <c r="F33" s="167"/>
      <c r="G33" s="167"/>
      <c r="H33" s="167"/>
      <c r="I33" s="167"/>
      <c r="J33" s="167"/>
      <c r="K33" s="167"/>
      <c r="L33" s="167"/>
      <c r="M33" s="167"/>
      <c r="N33" s="168"/>
      <c r="O33" s="223"/>
      <c r="S33" s="1">
        <v>2</v>
      </c>
      <c r="T33" s="65" t="s">
        <v>17</v>
      </c>
      <c r="U33" s="76" t="s">
        <v>144</v>
      </c>
      <c r="V33" s="1">
        <f>D31</f>
        <v>0</v>
      </c>
      <c r="W33" s="64">
        <f>MEDIAN(V33:V35)</f>
        <v>0</v>
      </c>
      <c r="X33" s="64" t="e">
        <f>W33/$W$27</f>
        <v>#DIV/0!</v>
      </c>
      <c r="Y33" s="53" t="str">
        <f>IF(W33&gt;0, IF(W33&lt;$AF$6, "INVALID OD", IF(W33&gt;$AF$7,"INVALID OD", "VALID OD")), "")</f>
        <v/>
      </c>
    </row>
    <row r="34" spans="2:25" ht="15.45" x14ac:dyDescent="0.4">
      <c r="B34" s="224" t="s">
        <v>3</v>
      </c>
      <c r="C34" s="229"/>
      <c r="D34" s="167"/>
      <c r="E34" s="167"/>
      <c r="F34" s="167"/>
      <c r="G34" s="167"/>
      <c r="H34" s="167"/>
      <c r="I34" s="167"/>
      <c r="J34" s="167"/>
      <c r="K34" s="167"/>
      <c r="L34" s="167"/>
      <c r="M34" s="167"/>
      <c r="N34" s="168"/>
      <c r="O34" s="223"/>
      <c r="S34" s="1">
        <v>2</v>
      </c>
      <c r="T34" s="65" t="s">
        <v>18</v>
      </c>
      <c r="U34" s="76" t="s">
        <v>145</v>
      </c>
      <c r="V34" s="1">
        <f>D32</f>
        <v>0</v>
      </c>
      <c r="W34" s="60"/>
      <c r="X34" s="61"/>
      <c r="Y34" s="53" t="str">
        <f>IF(W33&gt;0,IF(X33&lt;$AF$8, "INVALID ODn", IF(X33&gt;$AF$9,"INVALID ODn", "VALID ODn")),"")</f>
        <v/>
      </c>
    </row>
    <row r="35" spans="2:25" ht="15.45" x14ac:dyDescent="0.4">
      <c r="B35" s="224" t="s">
        <v>4</v>
      </c>
      <c r="C35" s="229"/>
      <c r="D35" s="167"/>
      <c r="E35" s="167"/>
      <c r="F35" s="167"/>
      <c r="G35" s="167"/>
      <c r="H35" s="167"/>
      <c r="I35" s="167"/>
      <c r="J35" s="167"/>
      <c r="K35" s="167"/>
      <c r="L35" s="167"/>
      <c r="M35" s="167"/>
      <c r="N35" s="168"/>
      <c r="O35" s="223"/>
      <c r="S35" s="1">
        <v>2</v>
      </c>
      <c r="T35" s="65" t="s">
        <v>19</v>
      </c>
      <c r="U35" s="76" t="s">
        <v>146</v>
      </c>
      <c r="V35" s="1">
        <f>D33</f>
        <v>0</v>
      </c>
      <c r="W35" s="60"/>
      <c r="X35" s="61"/>
      <c r="Y35" s="53"/>
    </row>
    <row r="36" spans="2:25" ht="15.45" x14ac:dyDescent="0.4">
      <c r="B36" s="224" t="s">
        <v>5</v>
      </c>
      <c r="C36" s="230"/>
      <c r="D36" s="167"/>
      <c r="E36" s="167"/>
      <c r="F36" s="167"/>
      <c r="G36" s="167"/>
      <c r="H36" s="167"/>
      <c r="I36" s="167"/>
      <c r="J36" s="167"/>
      <c r="K36" s="167"/>
      <c r="L36" s="167"/>
      <c r="M36" s="167"/>
      <c r="N36" s="168"/>
      <c r="O36" s="223"/>
    </row>
    <row r="37" spans="2:25" ht="15.45" x14ac:dyDescent="0.4">
      <c r="B37" s="224" t="s">
        <v>6</v>
      </c>
      <c r="C37" s="230"/>
      <c r="D37" s="167"/>
      <c r="E37" s="167"/>
      <c r="F37" s="167"/>
      <c r="G37" s="167"/>
      <c r="H37" s="167"/>
      <c r="I37" s="167"/>
      <c r="J37" s="167"/>
      <c r="K37" s="167"/>
      <c r="L37" s="167"/>
      <c r="M37" s="167"/>
      <c r="N37" s="168"/>
      <c r="O37" s="223"/>
    </row>
    <row r="38" spans="2:25" ht="15.9" thickBot="1" x14ac:dyDescent="0.45">
      <c r="B38" s="224" t="s">
        <v>7</v>
      </c>
      <c r="C38" s="231"/>
      <c r="D38" s="171"/>
      <c r="E38" s="171"/>
      <c r="F38" s="171"/>
      <c r="G38" s="171"/>
      <c r="H38" s="171"/>
      <c r="I38" s="171"/>
      <c r="J38" s="171"/>
      <c r="K38" s="171"/>
      <c r="L38" s="171"/>
      <c r="M38" s="171"/>
      <c r="N38" s="172"/>
      <c r="O38" s="223"/>
    </row>
    <row r="39" spans="2:25" ht="15.9" thickBot="1" x14ac:dyDescent="0.45">
      <c r="B39" s="232"/>
      <c r="C39" s="233"/>
      <c r="D39" s="234"/>
      <c r="E39" s="234"/>
      <c r="F39" s="234"/>
      <c r="G39" s="234"/>
      <c r="H39" s="233"/>
      <c r="I39" s="233"/>
      <c r="J39" s="233"/>
      <c r="K39" s="233"/>
      <c r="L39" s="233"/>
      <c r="M39" s="233"/>
      <c r="N39" s="234"/>
      <c r="O39" s="235"/>
    </row>
    <row r="40" spans="2:25" x14ac:dyDescent="0.3">
      <c r="B40" s="433" t="s">
        <v>386</v>
      </c>
      <c r="C40" s="433"/>
      <c r="D40" s="433"/>
      <c r="E40" s="433"/>
      <c r="F40" s="433"/>
      <c r="G40" s="433"/>
      <c r="H40" s="433"/>
      <c r="I40" s="433"/>
      <c r="J40" s="433"/>
      <c r="K40" s="433"/>
      <c r="L40" s="433"/>
      <c r="M40" s="433"/>
      <c r="N40" s="433"/>
      <c r="O40" s="433"/>
    </row>
    <row r="41" spans="2:25" x14ac:dyDescent="0.3">
      <c r="B41" s="434"/>
      <c r="C41" s="434"/>
      <c r="D41" s="434"/>
      <c r="E41" s="434"/>
      <c r="F41" s="434"/>
      <c r="G41" s="434"/>
      <c r="H41" s="434"/>
      <c r="I41" s="434"/>
      <c r="J41" s="434"/>
      <c r="K41" s="434"/>
      <c r="L41" s="434"/>
      <c r="M41" s="434"/>
      <c r="N41" s="434"/>
      <c r="O41" s="434"/>
    </row>
    <row r="42" spans="2:25" x14ac:dyDescent="0.3">
      <c r="B42" s="434"/>
      <c r="C42" s="434"/>
      <c r="D42" s="434"/>
      <c r="E42" s="434"/>
      <c r="F42" s="434"/>
      <c r="G42" s="434"/>
      <c r="H42" s="434"/>
      <c r="I42" s="434"/>
      <c r="J42" s="434"/>
      <c r="K42" s="434"/>
      <c r="L42" s="434"/>
      <c r="M42" s="434"/>
      <c r="N42" s="434"/>
      <c r="O42" s="434"/>
    </row>
    <row r="43" spans="2:25" ht="13.5" customHeight="1" thickBot="1" x14ac:dyDescent="0.4">
      <c r="B43" s="238"/>
      <c r="C43" s="237"/>
      <c r="D43" s="237"/>
      <c r="E43" s="237"/>
      <c r="F43" s="237"/>
      <c r="G43" s="237"/>
      <c r="H43" s="237"/>
      <c r="I43" s="237"/>
      <c r="J43" s="237"/>
      <c r="K43" s="237"/>
      <c r="L43" s="237"/>
      <c r="M43" s="237"/>
      <c r="N43" s="237"/>
      <c r="O43" s="239"/>
    </row>
    <row r="44" spans="2:25" ht="12.75" customHeight="1" x14ac:dyDescent="0.3">
      <c r="B44" s="324" t="s">
        <v>409</v>
      </c>
      <c r="C44" s="325"/>
      <c r="D44" s="325"/>
      <c r="E44" s="325"/>
      <c r="F44" s="325"/>
      <c r="G44" s="325"/>
      <c r="H44" s="325"/>
      <c r="I44" s="325"/>
      <c r="J44" s="325"/>
      <c r="K44" s="325"/>
      <c r="L44" s="325"/>
      <c r="M44" s="325"/>
      <c r="N44" s="325"/>
      <c r="O44" s="326"/>
    </row>
    <row r="45" spans="2:25" ht="13.5" customHeight="1" thickBot="1" x14ac:dyDescent="0.45">
      <c r="B45" s="327"/>
      <c r="C45" s="328"/>
      <c r="D45" s="328"/>
      <c r="E45" s="328"/>
      <c r="F45" s="328"/>
      <c r="G45" s="328"/>
      <c r="H45" s="328"/>
      <c r="I45" s="328"/>
      <c r="J45" s="328"/>
      <c r="K45" s="328"/>
      <c r="L45" s="328"/>
      <c r="M45" s="328"/>
      <c r="N45" s="328"/>
      <c r="O45" s="329"/>
      <c r="S45" s="1">
        <v>3</v>
      </c>
      <c r="T45" s="65" t="s">
        <v>9</v>
      </c>
      <c r="U45" s="54" t="s">
        <v>136</v>
      </c>
      <c r="V45" s="1">
        <f>C51</f>
        <v>0</v>
      </c>
      <c r="W45" s="56">
        <f>MEDIAN(V45:V46)</f>
        <v>0</v>
      </c>
      <c r="X45" s="56" t="e">
        <f>W45/$W$47</f>
        <v>#DIV/0!</v>
      </c>
      <c r="Y45" s="53" t="str">
        <f>IF(W45&gt;0,IF(W45&lt;$AC$6, "INVALID OD", IF(W45&gt;$AC$7,"INVALID OD", "VALID OD")),"")</f>
        <v/>
      </c>
    </row>
    <row r="46" spans="2:25" ht="15.75" customHeight="1" x14ac:dyDescent="0.4">
      <c r="B46" s="336" t="s">
        <v>117</v>
      </c>
      <c r="C46" s="340"/>
      <c r="D46" s="341"/>
      <c r="E46" s="336" t="s">
        <v>105</v>
      </c>
      <c r="F46" s="340"/>
      <c r="G46" s="341"/>
      <c r="H46" s="336" t="s">
        <v>300</v>
      </c>
      <c r="I46" s="340"/>
      <c r="J46" s="340"/>
      <c r="K46" s="341"/>
      <c r="L46" s="163" t="s">
        <v>301</v>
      </c>
      <c r="M46" s="360"/>
      <c r="N46" s="360"/>
      <c r="O46" s="361"/>
      <c r="S46" s="1">
        <v>3</v>
      </c>
      <c r="T46" s="65" t="s">
        <v>10</v>
      </c>
      <c r="U46" s="54" t="s">
        <v>137</v>
      </c>
      <c r="V46" s="1">
        <f t="shared" ref="V46:V52" si="2">C52</f>
        <v>0</v>
      </c>
      <c r="W46" s="57"/>
      <c r="X46" s="57"/>
      <c r="Y46" s="53" t="str">
        <f>IF(W45&gt;0,IF(X45&lt;$AC$8, "INVALID ODn", IF(X45&gt;$AC$9,"INVALID ODn", "VALID ODn")),"")</f>
        <v/>
      </c>
    </row>
    <row r="47" spans="2:25" ht="16.5" customHeight="1" thickBot="1" x14ac:dyDescent="0.45">
      <c r="B47" s="337"/>
      <c r="C47" s="342"/>
      <c r="D47" s="343"/>
      <c r="E47" s="337"/>
      <c r="F47" s="342"/>
      <c r="G47" s="343"/>
      <c r="H47" s="337"/>
      <c r="I47" s="342"/>
      <c r="J47" s="342"/>
      <c r="K47" s="343"/>
      <c r="L47" s="344" t="s">
        <v>302</v>
      </c>
      <c r="M47" s="345"/>
      <c r="N47" s="338"/>
      <c r="O47" s="339"/>
      <c r="S47" s="1">
        <v>3</v>
      </c>
      <c r="T47" s="65" t="s">
        <v>11</v>
      </c>
      <c r="U47" s="74" t="s">
        <v>138</v>
      </c>
      <c r="V47" s="1">
        <f t="shared" si="2"/>
        <v>0</v>
      </c>
      <c r="W47" s="59">
        <f>MEDIAN(V47:V49)</f>
        <v>0</v>
      </c>
      <c r="X47" s="59" t="e">
        <f>W47/$W$47</f>
        <v>#DIV/0!</v>
      </c>
      <c r="Y47" s="53" t="str">
        <f>IF(W47&gt;0, IF(W47&lt;$AD$6, "INVALID OD", IF(W47&gt;$AD$7,"INVALID OD", "VALID OD")), "")</f>
        <v/>
      </c>
    </row>
    <row r="48" spans="2:25" ht="15.75" customHeight="1" x14ac:dyDescent="0.4">
      <c r="B48" s="310" t="s">
        <v>375</v>
      </c>
      <c r="C48" s="306"/>
      <c r="D48" s="306"/>
      <c r="E48" s="306"/>
      <c r="F48" s="306"/>
      <c r="G48" s="306"/>
      <c r="H48" s="306"/>
      <c r="I48" s="306"/>
      <c r="J48" s="306"/>
      <c r="K48" s="306"/>
      <c r="L48" s="306"/>
      <c r="M48" s="306"/>
      <c r="N48" s="306"/>
      <c r="O48" s="307"/>
      <c r="S48" s="1">
        <v>3</v>
      </c>
      <c r="T48" s="65" t="s">
        <v>12</v>
      </c>
      <c r="U48" s="74" t="s">
        <v>139</v>
      </c>
      <c r="V48" s="1">
        <f t="shared" si="2"/>
        <v>0</v>
      </c>
      <c r="W48" s="60"/>
      <c r="X48" s="61"/>
      <c r="Y48" s="53" t="str">
        <f>IF(W47&gt;0,IF(X47&lt;$AD$8, "INVALID ODn", IF(X47&gt;$AD$9,"INVALID ODn", "VALID ODn")),"")</f>
        <v/>
      </c>
    </row>
    <row r="49" spans="2:25" ht="15.75" customHeight="1" x14ac:dyDescent="0.4">
      <c r="B49" s="430"/>
      <c r="C49" s="431"/>
      <c r="D49" s="431"/>
      <c r="E49" s="431"/>
      <c r="F49" s="431"/>
      <c r="G49" s="431"/>
      <c r="H49" s="431"/>
      <c r="I49" s="431"/>
      <c r="J49" s="431"/>
      <c r="K49" s="431"/>
      <c r="L49" s="431"/>
      <c r="M49" s="431"/>
      <c r="N49" s="431"/>
      <c r="O49" s="432"/>
      <c r="S49" s="1">
        <v>3</v>
      </c>
      <c r="T49" s="65" t="s">
        <v>13</v>
      </c>
      <c r="U49" s="74" t="s">
        <v>140</v>
      </c>
      <c r="V49" s="1">
        <f t="shared" si="2"/>
        <v>0</v>
      </c>
      <c r="W49" s="60"/>
      <c r="X49" s="61"/>
      <c r="Y49" s="53"/>
    </row>
    <row r="50" spans="2:25" ht="15.9" thickBot="1" x14ac:dyDescent="0.45">
      <c r="B50" s="221"/>
      <c r="C50" s="222">
        <v>1</v>
      </c>
      <c r="D50" s="222">
        <v>2</v>
      </c>
      <c r="E50" s="222">
        <v>3</v>
      </c>
      <c r="F50" s="222">
        <v>4</v>
      </c>
      <c r="G50" s="222">
        <v>5</v>
      </c>
      <c r="H50" s="222">
        <v>6</v>
      </c>
      <c r="I50" s="222">
        <v>7</v>
      </c>
      <c r="J50" s="222">
        <v>8</v>
      </c>
      <c r="K50" s="222">
        <v>9</v>
      </c>
      <c r="L50" s="222">
        <v>10</v>
      </c>
      <c r="M50" s="222">
        <v>11</v>
      </c>
      <c r="N50" s="222">
        <v>12</v>
      </c>
      <c r="O50" s="223"/>
      <c r="S50" s="1">
        <v>3</v>
      </c>
      <c r="T50" s="65" t="s">
        <v>14</v>
      </c>
      <c r="U50" s="75" t="s">
        <v>141</v>
      </c>
      <c r="V50" s="1">
        <f t="shared" si="2"/>
        <v>0</v>
      </c>
      <c r="W50" s="62">
        <f>MEDIAN(V50:V52)</f>
        <v>0</v>
      </c>
      <c r="X50" s="62" t="e">
        <f>W50/$W$47</f>
        <v>#DIV/0!</v>
      </c>
      <c r="Y50" s="53" t="str">
        <f>IF(W50&gt;0, IF(W50&lt;$AE$6, "INVALID OD", IF(W50&gt;$AE$7,"INVALID OD", "VALID OD")), "")</f>
        <v/>
      </c>
    </row>
    <row r="51" spans="2:25" ht="15.45" x14ac:dyDescent="0.4">
      <c r="B51" s="224" t="s">
        <v>0</v>
      </c>
      <c r="C51" s="225"/>
      <c r="D51" s="226"/>
      <c r="E51" s="165"/>
      <c r="F51" s="165"/>
      <c r="G51" s="165"/>
      <c r="H51" s="165"/>
      <c r="I51" s="165"/>
      <c r="J51" s="165"/>
      <c r="K51" s="165"/>
      <c r="L51" s="165"/>
      <c r="M51" s="165"/>
      <c r="N51" s="166"/>
      <c r="O51" s="223"/>
      <c r="S51" s="1">
        <v>3</v>
      </c>
      <c r="T51" s="65" t="s">
        <v>15</v>
      </c>
      <c r="U51" s="75" t="s">
        <v>142</v>
      </c>
      <c r="V51" s="1">
        <f t="shared" si="2"/>
        <v>0</v>
      </c>
      <c r="W51" s="60"/>
      <c r="X51" s="61"/>
      <c r="Y51" s="53" t="str">
        <f>IF(W50&gt;0,IF(X50&lt;$AE$8, "INVALID ODn", IF(X50&gt;$AE$9,"INVALID ODn", "VALID ODn")),"")</f>
        <v/>
      </c>
    </row>
    <row r="52" spans="2:25" ht="15.45" x14ac:dyDescent="0.4">
      <c r="B52" s="224" t="s">
        <v>1</v>
      </c>
      <c r="C52" s="227"/>
      <c r="D52" s="228"/>
      <c r="E52" s="167"/>
      <c r="F52" s="167"/>
      <c r="G52" s="167"/>
      <c r="H52" s="167"/>
      <c r="I52" s="167"/>
      <c r="J52" s="167"/>
      <c r="K52" s="167"/>
      <c r="L52" s="167"/>
      <c r="M52" s="167"/>
      <c r="N52" s="168"/>
      <c r="O52" s="223"/>
      <c r="Q52" t="str">
        <f>IF(C51=0,"",1)</f>
        <v/>
      </c>
      <c r="S52" s="1">
        <v>3</v>
      </c>
      <c r="T52" s="65" t="s">
        <v>16</v>
      </c>
      <c r="U52" s="75" t="s">
        <v>143</v>
      </c>
      <c r="V52" s="1">
        <f t="shared" si="2"/>
        <v>0</v>
      </c>
      <c r="W52" s="60"/>
      <c r="X52" s="61"/>
      <c r="Y52" s="147"/>
    </row>
    <row r="53" spans="2:25" ht="15.45" x14ac:dyDescent="0.4">
      <c r="B53" s="224" t="s">
        <v>2</v>
      </c>
      <c r="C53" s="229"/>
      <c r="D53" s="228"/>
      <c r="E53" s="167"/>
      <c r="F53" s="167"/>
      <c r="G53" s="167"/>
      <c r="H53" s="167"/>
      <c r="I53" s="167"/>
      <c r="J53" s="167"/>
      <c r="K53" s="167"/>
      <c r="L53" s="167"/>
      <c r="M53" s="167"/>
      <c r="N53" s="168"/>
      <c r="O53" s="223"/>
      <c r="S53" s="1">
        <v>3</v>
      </c>
      <c r="T53" s="65" t="s">
        <v>17</v>
      </c>
      <c r="U53" s="76" t="s">
        <v>144</v>
      </c>
      <c r="V53" s="1">
        <f>D51</f>
        <v>0</v>
      </c>
      <c r="W53" s="64">
        <f>MEDIAN(V53:V55)</f>
        <v>0</v>
      </c>
      <c r="X53" s="64" t="e">
        <f>W53/$W$47</f>
        <v>#DIV/0!</v>
      </c>
      <c r="Y53" s="53" t="str">
        <f>IF(W53&gt;0, IF(W53&lt;$AF$6, "INVALID OD", IF(W53&gt;$AF$7,"INVALID OD", "VALID OD")), "")</f>
        <v/>
      </c>
    </row>
    <row r="54" spans="2:25" ht="15.45" x14ac:dyDescent="0.4">
      <c r="B54" s="224" t="s">
        <v>3</v>
      </c>
      <c r="C54" s="229"/>
      <c r="D54" s="167"/>
      <c r="E54" s="167"/>
      <c r="F54" s="167"/>
      <c r="G54" s="167"/>
      <c r="H54" s="167"/>
      <c r="I54" s="167"/>
      <c r="J54" s="167"/>
      <c r="K54" s="167"/>
      <c r="L54" s="167"/>
      <c r="M54" s="167"/>
      <c r="N54" s="168"/>
      <c r="O54" s="223"/>
      <c r="S54" s="1">
        <v>3</v>
      </c>
      <c r="T54" s="65" t="s">
        <v>18</v>
      </c>
      <c r="U54" s="76" t="s">
        <v>145</v>
      </c>
      <c r="V54" s="1">
        <f>D52</f>
        <v>0</v>
      </c>
      <c r="W54" s="60"/>
      <c r="X54" s="61"/>
      <c r="Y54" s="53" t="str">
        <f>IF(W53&gt;0,IF(X53&lt;$AF$8, "INVALID ODn", IF(X53&gt;$AF$9,"INVALID ODn", "VALID ODn")),"")</f>
        <v/>
      </c>
    </row>
    <row r="55" spans="2:25" ht="15.45" x14ac:dyDescent="0.4">
      <c r="B55" s="224" t="s">
        <v>4</v>
      </c>
      <c r="C55" s="229"/>
      <c r="D55" s="167"/>
      <c r="E55" s="167"/>
      <c r="F55" s="167"/>
      <c r="G55" s="167"/>
      <c r="H55" s="167"/>
      <c r="I55" s="167"/>
      <c r="J55" s="167"/>
      <c r="K55" s="167"/>
      <c r="L55" s="167"/>
      <c r="M55" s="167"/>
      <c r="N55" s="168"/>
      <c r="O55" s="223"/>
      <c r="S55" s="1">
        <v>3</v>
      </c>
      <c r="T55" s="65" t="s">
        <v>19</v>
      </c>
      <c r="U55" s="76" t="s">
        <v>146</v>
      </c>
      <c r="V55" s="1">
        <f>D53</f>
        <v>0</v>
      </c>
      <c r="W55" s="60"/>
      <c r="X55" s="61"/>
      <c r="Y55" s="53"/>
    </row>
    <row r="56" spans="2:25" ht="15.45" x14ac:dyDescent="0.4">
      <c r="B56" s="224" t="s">
        <v>5</v>
      </c>
      <c r="C56" s="230"/>
      <c r="D56" s="167"/>
      <c r="E56" s="167"/>
      <c r="F56" s="167"/>
      <c r="G56" s="167"/>
      <c r="H56" s="167"/>
      <c r="I56" s="167"/>
      <c r="J56" s="167"/>
      <c r="K56" s="167"/>
      <c r="L56" s="167"/>
      <c r="M56" s="167"/>
      <c r="N56" s="168"/>
      <c r="O56" s="223"/>
    </row>
    <row r="57" spans="2:25" ht="15.45" x14ac:dyDescent="0.4">
      <c r="B57" s="224" t="s">
        <v>6</v>
      </c>
      <c r="C57" s="230"/>
      <c r="D57" s="167"/>
      <c r="E57" s="167"/>
      <c r="F57" s="167"/>
      <c r="G57" s="167"/>
      <c r="H57" s="167"/>
      <c r="I57" s="167"/>
      <c r="J57" s="167"/>
      <c r="K57" s="167"/>
      <c r="L57" s="167"/>
      <c r="M57" s="167"/>
      <c r="N57" s="168"/>
      <c r="O57" s="223"/>
    </row>
    <row r="58" spans="2:25" ht="15.9" thickBot="1" x14ac:dyDescent="0.45">
      <c r="B58" s="224" t="s">
        <v>7</v>
      </c>
      <c r="C58" s="231"/>
      <c r="D58" s="171"/>
      <c r="E58" s="171"/>
      <c r="F58" s="171"/>
      <c r="G58" s="171"/>
      <c r="H58" s="171"/>
      <c r="I58" s="171"/>
      <c r="J58" s="171"/>
      <c r="K58" s="171"/>
      <c r="L58" s="171"/>
      <c r="M58" s="171"/>
      <c r="N58" s="172"/>
      <c r="O58" s="223"/>
    </row>
    <row r="59" spans="2:25" ht="15.9" thickBot="1" x14ac:dyDescent="0.45">
      <c r="B59" s="232"/>
      <c r="C59" s="233"/>
      <c r="D59" s="234"/>
      <c r="E59" s="234"/>
      <c r="F59" s="234"/>
      <c r="G59" s="234"/>
      <c r="H59" s="233"/>
      <c r="I59" s="233"/>
      <c r="J59" s="233"/>
      <c r="K59" s="233"/>
      <c r="L59" s="233"/>
      <c r="M59" s="233"/>
      <c r="N59" s="234"/>
      <c r="O59" s="235"/>
    </row>
    <row r="60" spans="2:25" x14ac:dyDescent="0.3">
      <c r="B60" s="433" t="s">
        <v>386</v>
      </c>
      <c r="C60" s="433"/>
      <c r="D60" s="433"/>
      <c r="E60" s="433"/>
      <c r="F60" s="433"/>
      <c r="G60" s="433"/>
      <c r="H60" s="433"/>
      <c r="I60" s="433"/>
      <c r="J60" s="433"/>
      <c r="K60" s="433"/>
      <c r="L60" s="433"/>
      <c r="M60" s="433"/>
      <c r="N60" s="433"/>
      <c r="O60" s="433"/>
    </row>
    <row r="61" spans="2:25" x14ac:dyDescent="0.3">
      <c r="B61" s="434"/>
      <c r="C61" s="434"/>
      <c r="D61" s="434"/>
      <c r="E61" s="434"/>
      <c r="F61" s="434"/>
      <c r="G61" s="434"/>
      <c r="H61" s="434"/>
      <c r="I61" s="434"/>
      <c r="J61" s="434"/>
      <c r="K61" s="434"/>
      <c r="L61" s="434"/>
      <c r="M61" s="434"/>
      <c r="N61" s="434"/>
      <c r="O61" s="434"/>
    </row>
    <row r="62" spans="2:25" x14ac:dyDescent="0.3">
      <c r="B62" s="434"/>
      <c r="C62" s="434"/>
      <c r="D62" s="434"/>
      <c r="E62" s="434"/>
      <c r="F62" s="434"/>
      <c r="G62" s="434"/>
      <c r="H62" s="434"/>
      <c r="I62" s="434"/>
      <c r="J62" s="434"/>
      <c r="K62" s="434"/>
      <c r="L62" s="434"/>
      <c r="M62" s="434"/>
      <c r="N62" s="434"/>
      <c r="O62" s="434"/>
    </row>
    <row r="63" spans="2:25" ht="12.9" thickBot="1" x14ac:dyDescent="0.35">
      <c r="B63" s="239"/>
      <c r="C63" s="239"/>
      <c r="D63" s="239"/>
      <c r="E63" s="239"/>
      <c r="F63" s="239"/>
      <c r="G63" s="239"/>
      <c r="H63" s="239"/>
      <c r="I63" s="239"/>
      <c r="J63" s="239"/>
      <c r="K63" s="239"/>
      <c r="L63" s="239"/>
      <c r="M63" s="239"/>
      <c r="N63" s="239"/>
      <c r="O63" s="239"/>
    </row>
    <row r="64" spans="2:25" ht="12.75" customHeight="1" x14ac:dyDescent="0.3">
      <c r="B64" s="324" t="s">
        <v>409</v>
      </c>
      <c r="C64" s="325"/>
      <c r="D64" s="325"/>
      <c r="E64" s="325"/>
      <c r="F64" s="325"/>
      <c r="G64" s="325"/>
      <c r="H64" s="325"/>
      <c r="I64" s="325"/>
      <c r="J64" s="325"/>
      <c r="K64" s="325"/>
      <c r="L64" s="325"/>
      <c r="M64" s="325"/>
      <c r="N64" s="325"/>
      <c r="O64" s="326"/>
    </row>
    <row r="65" spans="2:25" ht="13.5" customHeight="1" thickBot="1" x14ac:dyDescent="0.45">
      <c r="B65" s="327"/>
      <c r="C65" s="328"/>
      <c r="D65" s="328"/>
      <c r="E65" s="328"/>
      <c r="F65" s="328"/>
      <c r="G65" s="328"/>
      <c r="H65" s="328"/>
      <c r="I65" s="328"/>
      <c r="J65" s="328"/>
      <c r="K65" s="328"/>
      <c r="L65" s="328"/>
      <c r="M65" s="328"/>
      <c r="N65" s="328"/>
      <c r="O65" s="329"/>
      <c r="S65" s="1">
        <v>4</v>
      </c>
      <c r="T65" s="65" t="s">
        <v>9</v>
      </c>
      <c r="U65" s="54" t="s">
        <v>136</v>
      </c>
      <c r="V65" s="1">
        <f>C71</f>
        <v>0</v>
      </c>
      <c r="W65" s="56">
        <f>MEDIAN(V65:V66)</f>
        <v>0</v>
      </c>
      <c r="X65" s="56" t="e">
        <f>W65/$W$67</f>
        <v>#DIV/0!</v>
      </c>
      <c r="Y65" s="53" t="str">
        <f>IF(W65&gt;0,IF(W65&lt;$AC$6, "INVALID OD", IF(W65&gt;$AC$7,"INVALID OD", "VALID OD")),"")</f>
        <v/>
      </c>
    </row>
    <row r="66" spans="2:25" ht="15.75" customHeight="1" x14ac:dyDescent="0.4">
      <c r="B66" s="336" t="s">
        <v>117</v>
      </c>
      <c r="C66" s="340"/>
      <c r="D66" s="341"/>
      <c r="E66" s="336" t="s">
        <v>105</v>
      </c>
      <c r="F66" s="340"/>
      <c r="G66" s="341"/>
      <c r="H66" s="336" t="s">
        <v>300</v>
      </c>
      <c r="I66" s="340"/>
      <c r="J66" s="340"/>
      <c r="K66" s="341"/>
      <c r="L66" s="163" t="s">
        <v>301</v>
      </c>
      <c r="M66" s="360"/>
      <c r="N66" s="360"/>
      <c r="O66" s="361"/>
      <c r="S66" s="1">
        <v>4</v>
      </c>
      <c r="T66" s="65" t="s">
        <v>10</v>
      </c>
      <c r="U66" s="54" t="s">
        <v>137</v>
      </c>
      <c r="V66" s="1">
        <f t="shared" ref="V66:V72" si="3">C72</f>
        <v>0</v>
      </c>
      <c r="W66" s="57"/>
      <c r="X66" s="57"/>
      <c r="Y66" s="53" t="str">
        <f>IF(W65&gt;0,IF(X65&lt;$AC$8, "INVALID ODn", IF(X65&gt;$AC$9,"INVALID ODn", "VALID ODn")),"")</f>
        <v/>
      </c>
    </row>
    <row r="67" spans="2:25" ht="16.5" customHeight="1" thickBot="1" x14ac:dyDescent="0.45">
      <c r="B67" s="337"/>
      <c r="C67" s="342"/>
      <c r="D67" s="343"/>
      <c r="E67" s="337"/>
      <c r="F67" s="342"/>
      <c r="G67" s="343"/>
      <c r="H67" s="337"/>
      <c r="I67" s="342"/>
      <c r="J67" s="342"/>
      <c r="K67" s="343"/>
      <c r="L67" s="344" t="s">
        <v>302</v>
      </c>
      <c r="M67" s="345"/>
      <c r="N67" s="338"/>
      <c r="O67" s="339"/>
      <c r="S67" s="1">
        <v>4</v>
      </c>
      <c r="T67" s="65" t="s">
        <v>11</v>
      </c>
      <c r="U67" s="74" t="s">
        <v>138</v>
      </c>
      <c r="V67" s="1">
        <f t="shared" si="3"/>
        <v>0</v>
      </c>
      <c r="W67" s="59">
        <f>MEDIAN(V67:V69)</f>
        <v>0</v>
      </c>
      <c r="X67" s="59" t="e">
        <f>W67/$W$67</f>
        <v>#DIV/0!</v>
      </c>
      <c r="Y67" s="53" t="str">
        <f>IF(W67&gt;0, IF(W67&lt;$AD$6, "INVALID OD", IF(W67&gt;$AD$7,"INVALID OD", "VALID OD")), "")</f>
        <v/>
      </c>
    </row>
    <row r="68" spans="2:25" ht="12.75" customHeight="1" x14ac:dyDescent="0.4">
      <c r="B68" s="310" t="s">
        <v>376</v>
      </c>
      <c r="C68" s="306"/>
      <c r="D68" s="306"/>
      <c r="E68" s="306"/>
      <c r="F68" s="306"/>
      <c r="G68" s="306"/>
      <c r="H68" s="306"/>
      <c r="I68" s="306"/>
      <c r="J68" s="306"/>
      <c r="K68" s="306"/>
      <c r="L68" s="306"/>
      <c r="M68" s="306"/>
      <c r="N68" s="306"/>
      <c r="O68" s="307"/>
      <c r="S68" s="1">
        <v>4</v>
      </c>
      <c r="T68" s="65" t="s">
        <v>12</v>
      </c>
      <c r="U68" s="74" t="s">
        <v>139</v>
      </c>
      <c r="V68" s="1">
        <f t="shared" si="3"/>
        <v>0</v>
      </c>
      <c r="W68" s="60"/>
      <c r="X68" s="61"/>
      <c r="Y68" s="53" t="str">
        <f>IF(W67&gt;0,IF(X67&lt;$AD$8, "INVALID ODn", IF(X67&gt;$AD$9,"INVALID ODn", "VALID ODn")),"")</f>
        <v/>
      </c>
    </row>
    <row r="69" spans="2:25" ht="12.75" customHeight="1" x14ac:dyDescent="0.4">
      <c r="B69" s="430"/>
      <c r="C69" s="431"/>
      <c r="D69" s="431"/>
      <c r="E69" s="431"/>
      <c r="F69" s="431"/>
      <c r="G69" s="431"/>
      <c r="H69" s="431"/>
      <c r="I69" s="431"/>
      <c r="J69" s="431"/>
      <c r="K69" s="431"/>
      <c r="L69" s="431"/>
      <c r="M69" s="431"/>
      <c r="N69" s="431"/>
      <c r="O69" s="432"/>
      <c r="S69" s="1">
        <v>4</v>
      </c>
      <c r="T69" s="65" t="s">
        <v>13</v>
      </c>
      <c r="U69" s="74" t="s">
        <v>140</v>
      </c>
      <c r="V69" s="1">
        <f t="shared" si="3"/>
        <v>0</v>
      </c>
      <c r="W69" s="60"/>
      <c r="X69" s="61"/>
      <c r="Y69" s="53"/>
    </row>
    <row r="70" spans="2:25" ht="15.9" thickBot="1" x14ac:dyDescent="0.45">
      <c r="B70" s="221"/>
      <c r="C70" s="222">
        <v>1</v>
      </c>
      <c r="D70" s="222">
        <v>2</v>
      </c>
      <c r="E70" s="222">
        <v>3</v>
      </c>
      <c r="F70" s="222">
        <v>4</v>
      </c>
      <c r="G70" s="222">
        <v>5</v>
      </c>
      <c r="H70" s="222">
        <v>6</v>
      </c>
      <c r="I70" s="222">
        <v>7</v>
      </c>
      <c r="J70" s="222">
        <v>8</v>
      </c>
      <c r="K70" s="222">
        <v>9</v>
      </c>
      <c r="L70" s="222">
        <v>10</v>
      </c>
      <c r="M70" s="222">
        <v>11</v>
      </c>
      <c r="N70" s="222">
        <v>12</v>
      </c>
      <c r="O70" s="223"/>
      <c r="S70" s="1">
        <v>4</v>
      </c>
      <c r="T70" s="65" t="s">
        <v>14</v>
      </c>
      <c r="U70" s="75" t="s">
        <v>141</v>
      </c>
      <c r="V70" s="1">
        <f t="shared" si="3"/>
        <v>0</v>
      </c>
      <c r="W70" s="62">
        <f>MEDIAN(V70:V72)</f>
        <v>0</v>
      </c>
      <c r="X70" s="62" t="e">
        <f>W70/$W$67</f>
        <v>#DIV/0!</v>
      </c>
      <c r="Y70" s="53" t="str">
        <f>IF(W70&gt;0, IF(W70&lt;$AE$6, "INVALID OD", IF(W70&gt;$AE$7,"INVALID OD", "VALID OD")), "")</f>
        <v/>
      </c>
    </row>
    <row r="71" spans="2:25" ht="15.45" x14ac:dyDescent="0.4">
      <c r="B71" s="224" t="s">
        <v>0</v>
      </c>
      <c r="C71" s="225"/>
      <c r="D71" s="226"/>
      <c r="E71" s="165"/>
      <c r="F71" s="165"/>
      <c r="G71" s="165"/>
      <c r="H71" s="165"/>
      <c r="I71" s="165"/>
      <c r="J71" s="165"/>
      <c r="K71" s="165"/>
      <c r="L71" s="165"/>
      <c r="M71" s="165"/>
      <c r="N71" s="166"/>
      <c r="O71" s="223"/>
      <c r="S71" s="1">
        <v>4</v>
      </c>
      <c r="T71" s="65" t="s">
        <v>15</v>
      </c>
      <c r="U71" s="75" t="s">
        <v>142</v>
      </c>
      <c r="V71" s="1">
        <f t="shared" si="3"/>
        <v>0</v>
      </c>
      <c r="W71" s="60"/>
      <c r="X71" s="61"/>
      <c r="Y71" s="53" t="str">
        <f>IF(W70&gt;0,IF(X70&lt;$AE$8, "INVALID ODn", IF(X70&gt;$AE$9,"INVALID ODn", "VALID ODn")),"")</f>
        <v/>
      </c>
    </row>
    <row r="72" spans="2:25" ht="15.45" x14ac:dyDescent="0.4">
      <c r="B72" s="224" t="s">
        <v>1</v>
      </c>
      <c r="C72" s="227"/>
      <c r="D72" s="228"/>
      <c r="E72" s="167"/>
      <c r="F72" s="167"/>
      <c r="G72" s="167"/>
      <c r="H72" s="167"/>
      <c r="I72" s="167"/>
      <c r="J72" s="167"/>
      <c r="K72" s="167"/>
      <c r="L72" s="167"/>
      <c r="M72" s="167"/>
      <c r="N72" s="168"/>
      <c r="O72" s="223"/>
      <c r="Q72" t="str">
        <f>IF(C71=0,"",1)</f>
        <v/>
      </c>
      <c r="S72" s="1">
        <v>4</v>
      </c>
      <c r="T72" s="65" t="s">
        <v>16</v>
      </c>
      <c r="U72" s="75" t="s">
        <v>143</v>
      </c>
      <c r="V72" s="1">
        <f t="shared" si="3"/>
        <v>0</v>
      </c>
      <c r="W72" s="60"/>
      <c r="X72" s="61"/>
      <c r="Y72" s="147"/>
    </row>
    <row r="73" spans="2:25" ht="15.45" x14ac:dyDescent="0.4">
      <c r="B73" s="224" t="s">
        <v>2</v>
      </c>
      <c r="C73" s="229"/>
      <c r="D73" s="228"/>
      <c r="E73" s="167"/>
      <c r="F73" s="167"/>
      <c r="G73" s="167"/>
      <c r="H73" s="167"/>
      <c r="I73" s="167"/>
      <c r="J73" s="167"/>
      <c r="K73" s="167"/>
      <c r="L73" s="167"/>
      <c r="M73" s="167"/>
      <c r="N73" s="168"/>
      <c r="O73" s="223"/>
      <c r="S73" s="1">
        <v>4</v>
      </c>
      <c r="T73" s="65" t="s">
        <v>17</v>
      </c>
      <c r="U73" s="76" t="s">
        <v>144</v>
      </c>
      <c r="V73" s="1">
        <f>D71</f>
        <v>0</v>
      </c>
      <c r="W73" s="64">
        <f>MEDIAN(V73:V75)</f>
        <v>0</v>
      </c>
      <c r="X73" s="64" t="e">
        <f>W73/$W$67</f>
        <v>#DIV/0!</v>
      </c>
      <c r="Y73" s="53" t="str">
        <f>IF(W73&gt;0, IF(W73&lt;$AF$6, "INVALID OD", IF(W73&gt;$AF$7,"INVALID OD", "VALID OD")), "")</f>
        <v/>
      </c>
    </row>
    <row r="74" spans="2:25" ht="15.45" x14ac:dyDescent="0.4">
      <c r="B74" s="224" t="s">
        <v>3</v>
      </c>
      <c r="C74" s="229"/>
      <c r="D74" s="167"/>
      <c r="E74" s="167"/>
      <c r="F74" s="167"/>
      <c r="G74" s="167"/>
      <c r="H74" s="167"/>
      <c r="I74" s="167"/>
      <c r="J74" s="167"/>
      <c r="K74" s="167"/>
      <c r="L74" s="167"/>
      <c r="M74" s="167"/>
      <c r="N74" s="168"/>
      <c r="O74" s="223"/>
      <c r="S74" s="1">
        <v>4</v>
      </c>
      <c r="T74" s="65" t="s">
        <v>18</v>
      </c>
      <c r="U74" s="76" t="s">
        <v>145</v>
      </c>
      <c r="V74" s="1">
        <f>D72</f>
        <v>0</v>
      </c>
      <c r="W74" s="60"/>
      <c r="X74" s="61"/>
      <c r="Y74" s="53" t="str">
        <f>IF(W73&gt;0,IF(X73&lt;$AF$8, "INVALID ODn", IF(X73&gt;$AF$9,"INVALID ODn", "VALID ODn")),"")</f>
        <v/>
      </c>
    </row>
    <row r="75" spans="2:25" ht="15.45" x14ac:dyDescent="0.4">
      <c r="B75" s="224" t="s">
        <v>4</v>
      </c>
      <c r="C75" s="229"/>
      <c r="D75" s="167"/>
      <c r="E75" s="167"/>
      <c r="F75" s="167"/>
      <c r="G75" s="167"/>
      <c r="H75" s="167"/>
      <c r="I75" s="167"/>
      <c r="J75" s="167"/>
      <c r="K75" s="167"/>
      <c r="L75" s="167"/>
      <c r="M75" s="167"/>
      <c r="N75" s="168"/>
      <c r="O75" s="223"/>
      <c r="S75" s="1">
        <v>4</v>
      </c>
      <c r="T75" s="65" t="s">
        <v>19</v>
      </c>
      <c r="U75" s="76" t="s">
        <v>146</v>
      </c>
      <c r="V75" s="1">
        <f>D73</f>
        <v>0</v>
      </c>
      <c r="W75" s="60"/>
      <c r="X75" s="61"/>
      <c r="Y75" s="53"/>
    </row>
    <row r="76" spans="2:25" ht="15.45" x14ac:dyDescent="0.4">
      <c r="B76" s="224" t="s">
        <v>5</v>
      </c>
      <c r="C76" s="230"/>
      <c r="D76" s="167"/>
      <c r="E76" s="167"/>
      <c r="F76" s="167"/>
      <c r="G76" s="167"/>
      <c r="H76" s="167"/>
      <c r="I76" s="167"/>
      <c r="J76" s="167"/>
      <c r="K76" s="167"/>
      <c r="L76" s="167"/>
      <c r="M76" s="167"/>
      <c r="N76" s="168"/>
      <c r="O76" s="223"/>
    </row>
    <row r="77" spans="2:25" ht="15.45" x14ac:dyDescent="0.4">
      <c r="B77" s="224" t="s">
        <v>6</v>
      </c>
      <c r="C77" s="230"/>
      <c r="D77" s="167"/>
      <c r="E77" s="167"/>
      <c r="F77" s="167"/>
      <c r="G77" s="167"/>
      <c r="H77" s="167"/>
      <c r="I77" s="167"/>
      <c r="J77" s="167"/>
      <c r="K77" s="167"/>
      <c r="L77" s="167"/>
      <c r="M77" s="167"/>
      <c r="N77" s="168"/>
      <c r="O77" s="223"/>
    </row>
    <row r="78" spans="2:25" ht="15.9" thickBot="1" x14ac:dyDescent="0.45">
      <c r="B78" s="224" t="s">
        <v>7</v>
      </c>
      <c r="C78" s="231"/>
      <c r="D78" s="171"/>
      <c r="E78" s="171"/>
      <c r="F78" s="171"/>
      <c r="G78" s="171"/>
      <c r="H78" s="171"/>
      <c r="I78" s="171"/>
      <c r="J78" s="171"/>
      <c r="K78" s="171"/>
      <c r="L78" s="171"/>
      <c r="M78" s="171"/>
      <c r="N78" s="172"/>
      <c r="O78" s="223"/>
    </row>
    <row r="79" spans="2:25" ht="15.9" thickBot="1" x14ac:dyDescent="0.45">
      <c r="B79" s="232"/>
      <c r="C79" s="233"/>
      <c r="D79" s="234"/>
      <c r="E79" s="234"/>
      <c r="F79" s="234"/>
      <c r="G79" s="234"/>
      <c r="H79" s="233"/>
      <c r="I79" s="233"/>
      <c r="J79" s="233"/>
      <c r="K79" s="233"/>
      <c r="L79" s="233"/>
      <c r="M79" s="233"/>
      <c r="N79" s="234"/>
      <c r="O79" s="235"/>
    </row>
    <row r="80" spans="2:25" x14ac:dyDescent="0.3">
      <c r="B80" s="433" t="s">
        <v>386</v>
      </c>
      <c r="C80" s="433"/>
      <c r="D80" s="433"/>
      <c r="E80" s="433"/>
      <c r="F80" s="433"/>
      <c r="G80" s="433"/>
      <c r="H80" s="433"/>
      <c r="I80" s="433"/>
      <c r="J80" s="433"/>
      <c r="K80" s="433"/>
      <c r="L80" s="433"/>
      <c r="M80" s="433"/>
      <c r="N80" s="433"/>
      <c r="O80" s="433"/>
    </row>
    <row r="81" spans="2:25" x14ac:dyDescent="0.3">
      <c r="B81" s="434"/>
      <c r="C81" s="434"/>
      <c r="D81" s="434"/>
      <c r="E81" s="434"/>
      <c r="F81" s="434"/>
      <c r="G81" s="434"/>
      <c r="H81" s="434"/>
      <c r="I81" s="434"/>
      <c r="J81" s="434"/>
      <c r="K81" s="434"/>
      <c r="L81" s="434"/>
      <c r="M81" s="434"/>
      <c r="N81" s="434"/>
      <c r="O81" s="434"/>
    </row>
    <row r="82" spans="2:25" x14ac:dyDescent="0.3">
      <c r="B82" s="434"/>
      <c r="C82" s="434"/>
      <c r="D82" s="434"/>
      <c r="E82" s="434"/>
      <c r="F82" s="434"/>
      <c r="G82" s="434"/>
      <c r="H82" s="434"/>
      <c r="I82" s="434"/>
      <c r="J82" s="434"/>
      <c r="K82" s="434"/>
      <c r="L82" s="434"/>
      <c r="M82" s="434"/>
      <c r="N82" s="434"/>
      <c r="O82" s="434"/>
    </row>
    <row r="83" spans="2:25" ht="12.9" thickBot="1" x14ac:dyDescent="0.35">
      <c r="B83" s="109"/>
      <c r="C83" s="109"/>
      <c r="D83" s="109"/>
      <c r="E83" s="109"/>
      <c r="F83" s="109"/>
      <c r="G83" s="109"/>
      <c r="H83" s="109"/>
      <c r="I83" s="109"/>
      <c r="J83" s="109"/>
      <c r="K83" s="109"/>
      <c r="L83" s="109"/>
      <c r="M83" s="109"/>
      <c r="N83" s="109"/>
      <c r="O83" s="109"/>
    </row>
    <row r="84" spans="2:25" ht="12.75" customHeight="1" x14ac:dyDescent="0.3">
      <c r="B84" s="324" t="s">
        <v>409</v>
      </c>
      <c r="C84" s="325"/>
      <c r="D84" s="325"/>
      <c r="E84" s="325"/>
      <c r="F84" s="325"/>
      <c r="G84" s="325"/>
      <c r="H84" s="325"/>
      <c r="I84" s="325"/>
      <c r="J84" s="325"/>
      <c r="K84" s="325"/>
      <c r="L84" s="325"/>
      <c r="M84" s="325"/>
      <c r="N84" s="325"/>
      <c r="O84" s="326"/>
    </row>
    <row r="85" spans="2:25" ht="13.5" customHeight="1" thickBot="1" x14ac:dyDescent="0.45">
      <c r="B85" s="327"/>
      <c r="C85" s="328"/>
      <c r="D85" s="328"/>
      <c r="E85" s="328"/>
      <c r="F85" s="328"/>
      <c r="G85" s="328"/>
      <c r="H85" s="328"/>
      <c r="I85" s="328"/>
      <c r="J85" s="328"/>
      <c r="K85" s="328"/>
      <c r="L85" s="328"/>
      <c r="M85" s="328"/>
      <c r="N85" s="328"/>
      <c r="O85" s="329"/>
      <c r="S85" s="1">
        <v>5</v>
      </c>
      <c r="T85" s="65" t="s">
        <v>9</v>
      </c>
      <c r="U85" s="54" t="s">
        <v>136</v>
      </c>
      <c r="V85" s="1">
        <f>C91</f>
        <v>0</v>
      </c>
      <c r="W85" s="56">
        <f>MEDIAN(V85:V86)</f>
        <v>0</v>
      </c>
      <c r="X85" s="56" t="e">
        <f>W85/$W$87</f>
        <v>#DIV/0!</v>
      </c>
      <c r="Y85" s="53" t="str">
        <f>IF(W85&gt;0,IF(W85&lt;$AC$6, "INVALID OD", IF(W85&gt;$AC$7,"INVALID OD", "VALID OD")),"")</f>
        <v/>
      </c>
    </row>
    <row r="86" spans="2:25" ht="15.75" customHeight="1" x14ac:dyDescent="0.4">
      <c r="B86" s="336" t="s">
        <v>117</v>
      </c>
      <c r="C86" s="340"/>
      <c r="D86" s="341"/>
      <c r="E86" s="336" t="s">
        <v>105</v>
      </c>
      <c r="F86" s="340"/>
      <c r="G86" s="341"/>
      <c r="H86" s="336" t="s">
        <v>300</v>
      </c>
      <c r="I86" s="340"/>
      <c r="J86" s="340"/>
      <c r="K86" s="341"/>
      <c r="L86" s="163" t="s">
        <v>301</v>
      </c>
      <c r="M86" s="360"/>
      <c r="N86" s="360"/>
      <c r="O86" s="361"/>
      <c r="S86" s="1">
        <v>5</v>
      </c>
      <c r="T86" s="65" t="s">
        <v>10</v>
      </c>
      <c r="U86" s="54" t="s">
        <v>137</v>
      </c>
      <c r="V86" s="1">
        <f t="shared" ref="V86:V92" si="4">C92</f>
        <v>0</v>
      </c>
      <c r="W86" s="57"/>
      <c r="X86" s="57"/>
      <c r="Y86" s="53" t="str">
        <f>IF(W85&gt;0,IF(X85&lt;$AC$8, "INVALID ODn", IF(X85&gt;$AC$9,"INVALID ODn", "VALID ODn")),"")</f>
        <v/>
      </c>
    </row>
    <row r="87" spans="2:25" ht="16.5" customHeight="1" thickBot="1" x14ac:dyDescent="0.45">
      <c r="B87" s="337"/>
      <c r="C87" s="342"/>
      <c r="D87" s="343"/>
      <c r="E87" s="337"/>
      <c r="F87" s="342"/>
      <c r="G87" s="343"/>
      <c r="H87" s="337"/>
      <c r="I87" s="342"/>
      <c r="J87" s="342"/>
      <c r="K87" s="343"/>
      <c r="L87" s="344" t="s">
        <v>302</v>
      </c>
      <c r="M87" s="345"/>
      <c r="N87" s="338"/>
      <c r="O87" s="339"/>
      <c r="S87" s="1">
        <v>5</v>
      </c>
      <c r="T87" s="65" t="s">
        <v>11</v>
      </c>
      <c r="U87" s="74" t="s">
        <v>138</v>
      </c>
      <c r="V87" s="1">
        <f t="shared" si="4"/>
        <v>0</v>
      </c>
      <c r="W87" s="59">
        <f>MEDIAN(V87:V89)</f>
        <v>0</v>
      </c>
      <c r="X87" s="59" t="e">
        <f>W87/$W$87</f>
        <v>#DIV/0!</v>
      </c>
      <c r="Y87" s="53" t="str">
        <f>IF(W87&gt;0, IF(W87&lt;$AD$6, "INVALID OD", IF(W87&gt;$AD$7,"INVALID OD", "VALID OD")), "")</f>
        <v/>
      </c>
    </row>
    <row r="88" spans="2:25" ht="12.75" customHeight="1" x14ac:dyDescent="0.4">
      <c r="B88" s="310" t="s">
        <v>377</v>
      </c>
      <c r="C88" s="306"/>
      <c r="D88" s="306"/>
      <c r="E88" s="306"/>
      <c r="F88" s="306"/>
      <c r="G88" s="306"/>
      <c r="H88" s="306"/>
      <c r="I88" s="306"/>
      <c r="J88" s="306"/>
      <c r="K88" s="306"/>
      <c r="L88" s="306"/>
      <c r="M88" s="306"/>
      <c r="N88" s="306"/>
      <c r="O88" s="307"/>
      <c r="S88" s="1">
        <v>5</v>
      </c>
      <c r="T88" s="65" t="s">
        <v>12</v>
      </c>
      <c r="U88" s="74" t="s">
        <v>139</v>
      </c>
      <c r="V88" s="1">
        <f t="shared" si="4"/>
        <v>0</v>
      </c>
      <c r="W88" s="60"/>
      <c r="X88" s="61"/>
      <c r="Y88" s="53" t="str">
        <f>IF(W87&gt;0,IF(X87&lt;$AD$8, "INVALID ODn", IF(X87&gt;$AD$9,"INVALID ODn", "VALID ODn")),"")</f>
        <v/>
      </c>
    </row>
    <row r="89" spans="2:25" ht="12.75" customHeight="1" x14ac:dyDescent="0.4">
      <c r="B89" s="430"/>
      <c r="C89" s="431"/>
      <c r="D89" s="431"/>
      <c r="E89" s="431"/>
      <c r="F89" s="431"/>
      <c r="G89" s="431"/>
      <c r="H89" s="431"/>
      <c r="I89" s="431"/>
      <c r="J89" s="431"/>
      <c r="K89" s="431"/>
      <c r="L89" s="431"/>
      <c r="M89" s="431"/>
      <c r="N89" s="431"/>
      <c r="O89" s="432"/>
      <c r="S89" s="1">
        <v>5</v>
      </c>
      <c r="T89" s="65" t="s">
        <v>13</v>
      </c>
      <c r="U89" s="74" t="s">
        <v>140</v>
      </c>
      <c r="V89" s="1">
        <f t="shared" si="4"/>
        <v>0</v>
      </c>
      <c r="W89" s="60"/>
      <c r="X89" s="61"/>
      <c r="Y89" s="53"/>
    </row>
    <row r="90" spans="2:25" ht="15.9" thickBot="1" x14ac:dyDescent="0.45">
      <c r="B90" s="221"/>
      <c r="C90" s="222">
        <v>1</v>
      </c>
      <c r="D90" s="222">
        <v>2</v>
      </c>
      <c r="E90" s="222">
        <v>3</v>
      </c>
      <c r="F90" s="222">
        <v>4</v>
      </c>
      <c r="G90" s="222">
        <v>5</v>
      </c>
      <c r="H90" s="222">
        <v>6</v>
      </c>
      <c r="I90" s="222">
        <v>7</v>
      </c>
      <c r="J90" s="222">
        <v>8</v>
      </c>
      <c r="K90" s="222">
        <v>9</v>
      </c>
      <c r="L90" s="222">
        <v>10</v>
      </c>
      <c r="M90" s="222">
        <v>11</v>
      </c>
      <c r="N90" s="222">
        <v>12</v>
      </c>
      <c r="O90" s="223"/>
      <c r="S90" s="1">
        <v>5</v>
      </c>
      <c r="T90" s="65" t="s">
        <v>14</v>
      </c>
      <c r="U90" s="75" t="s">
        <v>141</v>
      </c>
      <c r="V90" s="1">
        <f t="shared" si="4"/>
        <v>0</v>
      </c>
      <c r="W90" s="62">
        <f>MEDIAN(V90:V92)</f>
        <v>0</v>
      </c>
      <c r="X90" s="62" t="e">
        <f>W90/$W$87</f>
        <v>#DIV/0!</v>
      </c>
      <c r="Y90" s="53" t="str">
        <f>IF(W90&gt;0, IF(W90&lt;$AE$6, "INVALID OD", IF(W90&gt;$AE$7,"INVALID OD", "VALID OD")), "")</f>
        <v/>
      </c>
    </row>
    <row r="91" spans="2:25" ht="15.45" x14ac:dyDescent="0.4">
      <c r="B91" s="224" t="s">
        <v>0</v>
      </c>
      <c r="C91" s="225"/>
      <c r="D91" s="226"/>
      <c r="E91" s="165"/>
      <c r="F91" s="165"/>
      <c r="G91" s="165"/>
      <c r="H91" s="165"/>
      <c r="I91" s="165"/>
      <c r="J91" s="165"/>
      <c r="K91" s="165"/>
      <c r="L91" s="165"/>
      <c r="M91" s="165"/>
      <c r="N91" s="166"/>
      <c r="O91" s="223"/>
      <c r="S91" s="1">
        <v>5</v>
      </c>
      <c r="T91" s="65" t="s">
        <v>15</v>
      </c>
      <c r="U91" s="75" t="s">
        <v>142</v>
      </c>
      <c r="V91" s="1">
        <f t="shared" si="4"/>
        <v>0</v>
      </c>
      <c r="W91" s="60"/>
      <c r="X91" s="61"/>
      <c r="Y91" s="53" t="str">
        <f>IF(W90&gt;0,IF(X90&lt;$AE$8, "INVALID ODn", IF(X90&gt;$AE$9,"INVALID ODn", "VALID ODn")),"")</f>
        <v/>
      </c>
    </row>
    <row r="92" spans="2:25" ht="15.45" x14ac:dyDescent="0.4">
      <c r="B92" s="224" t="s">
        <v>1</v>
      </c>
      <c r="C92" s="227"/>
      <c r="D92" s="228"/>
      <c r="E92" s="167"/>
      <c r="F92" s="167"/>
      <c r="G92" s="167"/>
      <c r="H92" s="167"/>
      <c r="I92" s="167"/>
      <c r="J92" s="167"/>
      <c r="K92" s="167"/>
      <c r="L92" s="167"/>
      <c r="M92" s="167"/>
      <c r="N92" s="168"/>
      <c r="O92" s="223"/>
      <c r="Q92" t="str">
        <f>IF(C91=0,"",1)</f>
        <v/>
      </c>
      <c r="S92" s="1">
        <v>5</v>
      </c>
      <c r="T92" s="65" t="s">
        <v>16</v>
      </c>
      <c r="U92" s="75" t="s">
        <v>143</v>
      </c>
      <c r="V92" s="1">
        <f t="shared" si="4"/>
        <v>0</v>
      </c>
      <c r="W92" s="60"/>
      <c r="X92" s="61"/>
      <c r="Y92" s="147"/>
    </row>
    <row r="93" spans="2:25" ht="15.45" x14ac:dyDescent="0.4">
      <c r="B93" s="224" t="s">
        <v>2</v>
      </c>
      <c r="C93" s="229"/>
      <c r="D93" s="228"/>
      <c r="E93" s="167"/>
      <c r="F93" s="167"/>
      <c r="G93" s="167"/>
      <c r="H93" s="167"/>
      <c r="I93" s="167"/>
      <c r="J93" s="167"/>
      <c r="K93" s="167"/>
      <c r="L93" s="167"/>
      <c r="M93" s="167"/>
      <c r="N93" s="168"/>
      <c r="O93" s="223"/>
      <c r="S93" s="1">
        <v>5</v>
      </c>
      <c r="T93" s="65" t="s">
        <v>17</v>
      </c>
      <c r="U93" s="76" t="s">
        <v>144</v>
      </c>
      <c r="V93" s="1">
        <f>D91</f>
        <v>0</v>
      </c>
      <c r="W93" s="64">
        <f>MEDIAN(V93:V95)</f>
        <v>0</v>
      </c>
      <c r="X93" s="64" t="e">
        <f>W93/$W$87</f>
        <v>#DIV/0!</v>
      </c>
      <c r="Y93" s="53" t="str">
        <f>IF(W93&gt;0, IF(W93&lt;$AF$6, "INVALID OD", IF(W93&gt;$AF$7,"INVALID OD", "VALID OD")), "")</f>
        <v/>
      </c>
    </row>
    <row r="94" spans="2:25" ht="15.45" x14ac:dyDescent="0.4">
      <c r="B94" s="224" t="s">
        <v>3</v>
      </c>
      <c r="C94" s="229"/>
      <c r="D94" s="167"/>
      <c r="E94" s="167"/>
      <c r="F94" s="167"/>
      <c r="G94" s="167"/>
      <c r="H94" s="167"/>
      <c r="I94" s="167"/>
      <c r="J94" s="167"/>
      <c r="K94" s="167"/>
      <c r="L94" s="167"/>
      <c r="M94" s="167"/>
      <c r="N94" s="168"/>
      <c r="O94" s="223"/>
      <c r="S94" s="1">
        <v>5</v>
      </c>
      <c r="T94" s="65" t="s">
        <v>18</v>
      </c>
      <c r="U94" s="76" t="s">
        <v>145</v>
      </c>
      <c r="V94" s="1">
        <f>D92</f>
        <v>0</v>
      </c>
      <c r="W94" s="60"/>
      <c r="X94" s="61"/>
      <c r="Y94" s="53" t="str">
        <f>IF(W93&gt;0,IF(X93&lt;$AF$8, "INVALID ODn", IF(X93&gt;$AF$9,"INVALID ODn", "VALID ODn")),"")</f>
        <v/>
      </c>
    </row>
    <row r="95" spans="2:25" ht="15.45" x14ac:dyDescent="0.4">
      <c r="B95" s="224" t="s">
        <v>4</v>
      </c>
      <c r="C95" s="229"/>
      <c r="D95" s="167"/>
      <c r="E95" s="167"/>
      <c r="F95" s="167"/>
      <c r="G95" s="167"/>
      <c r="H95" s="167"/>
      <c r="I95" s="167"/>
      <c r="J95" s="167"/>
      <c r="K95" s="167"/>
      <c r="L95" s="167"/>
      <c r="M95" s="167"/>
      <c r="N95" s="168"/>
      <c r="O95" s="223"/>
      <c r="S95" s="1">
        <v>5</v>
      </c>
      <c r="T95" s="65" t="s">
        <v>19</v>
      </c>
      <c r="U95" s="76" t="s">
        <v>146</v>
      </c>
      <c r="V95" s="1">
        <f>D93</f>
        <v>0</v>
      </c>
      <c r="W95" s="60"/>
      <c r="X95" s="61"/>
      <c r="Y95" s="53"/>
    </row>
    <row r="96" spans="2:25" ht="15.45" x14ac:dyDescent="0.4">
      <c r="B96" s="224" t="s">
        <v>5</v>
      </c>
      <c r="C96" s="230"/>
      <c r="D96" s="167"/>
      <c r="E96" s="167"/>
      <c r="F96" s="167"/>
      <c r="G96" s="167"/>
      <c r="H96" s="167"/>
      <c r="I96" s="167"/>
      <c r="J96" s="167"/>
      <c r="K96" s="167"/>
      <c r="L96" s="167"/>
      <c r="M96" s="167"/>
      <c r="N96" s="168"/>
      <c r="O96" s="223"/>
    </row>
    <row r="97" spans="2:25" ht="15.45" x14ac:dyDescent="0.4">
      <c r="B97" s="224" t="s">
        <v>6</v>
      </c>
      <c r="C97" s="230"/>
      <c r="D97" s="167"/>
      <c r="E97" s="167"/>
      <c r="F97" s="167"/>
      <c r="G97" s="167"/>
      <c r="H97" s="167"/>
      <c r="I97" s="167"/>
      <c r="J97" s="167"/>
      <c r="K97" s="167"/>
      <c r="L97" s="167"/>
      <c r="M97" s="167"/>
      <c r="N97" s="168"/>
      <c r="O97" s="223"/>
    </row>
    <row r="98" spans="2:25" ht="15.9" thickBot="1" x14ac:dyDescent="0.45">
      <c r="B98" s="224" t="s">
        <v>7</v>
      </c>
      <c r="C98" s="231"/>
      <c r="D98" s="171"/>
      <c r="E98" s="171"/>
      <c r="F98" s="171"/>
      <c r="G98" s="171"/>
      <c r="H98" s="171"/>
      <c r="I98" s="171"/>
      <c r="J98" s="171"/>
      <c r="K98" s="171"/>
      <c r="L98" s="171"/>
      <c r="M98" s="171"/>
      <c r="N98" s="172"/>
      <c r="O98" s="223"/>
    </row>
    <row r="99" spans="2:25" ht="15.9" thickBot="1" x14ac:dyDescent="0.45">
      <c r="B99" s="232"/>
      <c r="C99" s="233"/>
      <c r="D99" s="234"/>
      <c r="E99" s="234"/>
      <c r="F99" s="234"/>
      <c r="G99" s="234"/>
      <c r="H99" s="233"/>
      <c r="I99" s="233"/>
      <c r="J99" s="233"/>
      <c r="K99" s="233"/>
      <c r="L99" s="233"/>
      <c r="M99" s="233"/>
      <c r="N99" s="234"/>
      <c r="O99" s="235"/>
    </row>
    <row r="100" spans="2:25" x14ac:dyDescent="0.3">
      <c r="B100" s="433" t="s">
        <v>386</v>
      </c>
      <c r="C100" s="433"/>
      <c r="D100" s="433"/>
      <c r="E100" s="433"/>
      <c r="F100" s="433"/>
      <c r="G100" s="433"/>
      <c r="H100" s="433"/>
      <c r="I100" s="433"/>
      <c r="J100" s="433"/>
      <c r="K100" s="433"/>
      <c r="L100" s="433"/>
      <c r="M100" s="433"/>
      <c r="N100" s="433"/>
      <c r="O100" s="433"/>
    </row>
    <row r="101" spans="2:25" x14ac:dyDescent="0.3">
      <c r="B101" s="434"/>
      <c r="C101" s="434"/>
      <c r="D101" s="434"/>
      <c r="E101" s="434"/>
      <c r="F101" s="434"/>
      <c r="G101" s="434"/>
      <c r="H101" s="434"/>
      <c r="I101" s="434"/>
      <c r="J101" s="434"/>
      <c r="K101" s="434"/>
      <c r="L101" s="434"/>
      <c r="M101" s="434"/>
      <c r="N101" s="434"/>
      <c r="O101" s="434"/>
    </row>
    <row r="102" spans="2:25" x14ac:dyDescent="0.3">
      <c r="B102" s="434"/>
      <c r="C102" s="434"/>
      <c r="D102" s="434"/>
      <c r="E102" s="434"/>
      <c r="F102" s="434"/>
      <c r="G102" s="434"/>
      <c r="H102" s="434"/>
      <c r="I102" s="434"/>
      <c r="J102" s="434"/>
      <c r="K102" s="434"/>
      <c r="L102" s="434"/>
      <c r="M102" s="434"/>
      <c r="N102" s="434"/>
      <c r="O102" s="434"/>
    </row>
    <row r="103" spans="2:25" ht="12.9" thickBot="1" x14ac:dyDescent="0.35">
      <c r="B103" s="109"/>
      <c r="C103" s="109"/>
      <c r="D103" s="109"/>
      <c r="E103" s="109"/>
      <c r="F103" s="109"/>
      <c r="G103" s="109"/>
      <c r="H103" s="109"/>
      <c r="I103" s="109"/>
      <c r="J103" s="109"/>
      <c r="K103" s="109"/>
      <c r="L103" s="109"/>
      <c r="M103" s="109"/>
      <c r="N103" s="109"/>
      <c r="O103" s="109"/>
    </row>
    <row r="104" spans="2:25" ht="12.75" customHeight="1" x14ac:dyDescent="0.3">
      <c r="B104" s="324" t="s">
        <v>409</v>
      </c>
      <c r="C104" s="325"/>
      <c r="D104" s="325"/>
      <c r="E104" s="325"/>
      <c r="F104" s="325"/>
      <c r="G104" s="325"/>
      <c r="H104" s="325"/>
      <c r="I104" s="325"/>
      <c r="J104" s="325"/>
      <c r="K104" s="325"/>
      <c r="L104" s="325"/>
      <c r="M104" s="325"/>
      <c r="N104" s="325"/>
      <c r="O104" s="326"/>
    </row>
    <row r="105" spans="2:25" ht="13.5" customHeight="1" thickBot="1" x14ac:dyDescent="0.45">
      <c r="B105" s="327"/>
      <c r="C105" s="328"/>
      <c r="D105" s="328"/>
      <c r="E105" s="328"/>
      <c r="F105" s="328"/>
      <c r="G105" s="328"/>
      <c r="H105" s="328"/>
      <c r="I105" s="328"/>
      <c r="J105" s="328"/>
      <c r="K105" s="328"/>
      <c r="L105" s="328"/>
      <c r="M105" s="328"/>
      <c r="N105" s="328"/>
      <c r="O105" s="329"/>
      <c r="S105" s="1">
        <v>6</v>
      </c>
      <c r="T105" s="65" t="s">
        <v>9</v>
      </c>
      <c r="U105" s="54" t="s">
        <v>136</v>
      </c>
      <c r="V105" s="1">
        <f>C111</f>
        <v>0</v>
      </c>
      <c r="W105" s="56">
        <f>MEDIAN(V105:V106)</f>
        <v>0</v>
      </c>
      <c r="X105" s="56" t="e">
        <f>W105/$W$107</f>
        <v>#DIV/0!</v>
      </c>
      <c r="Y105" s="53" t="str">
        <f>IF(W105&gt;0,IF(W105&lt;$AC$6, "INVALID OD", IF(W105&gt;$AC$7,"INVALID OD", "VALID OD")),"")</f>
        <v/>
      </c>
    </row>
    <row r="106" spans="2:25" ht="15.75" customHeight="1" x14ac:dyDescent="0.4">
      <c r="B106" s="336" t="s">
        <v>117</v>
      </c>
      <c r="C106" s="340"/>
      <c r="D106" s="341"/>
      <c r="E106" s="336" t="s">
        <v>105</v>
      </c>
      <c r="F106" s="340"/>
      <c r="G106" s="341"/>
      <c r="H106" s="336" t="s">
        <v>300</v>
      </c>
      <c r="I106" s="340"/>
      <c r="J106" s="340"/>
      <c r="K106" s="341"/>
      <c r="L106" s="163" t="s">
        <v>301</v>
      </c>
      <c r="M106" s="360"/>
      <c r="N106" s="360"/>
      <c r="O106" s="361"/>
      <c r="S106" s="1">
        <v>6</v>
      </c>
      <c r="T106" s="65" t="s">
        <v>10</v>
      </c>
      <c r="U106" s="54" t="s">
        <v>137</v>
      </c>
      <c r="V106" s="1">
        <f t="shared" ref="V106:V112" si="5">C112</f>
        <v>0</v>
      </c>
      <c r="W106" s="57"/>
      <c r="X106" s="57"/>
      <c r="Y106" s="53" t="str">
        <f>IF(W105&gt;0,IF(X105&lt;$AC$8, "INVALID ODn", IF(X105&gt;$AC$9,"INVALID ODn", "VALID ODn")),"")</f>
        <v/>
      </c>
    </row>
    <row r="107" spans="2:25" ht="16.5" customHeight="1" thickBot="1" x14ac:dyDescent="0.45">
      <c r="B107" s="337"/>
      <c r="C107" s="342"/>
      <c r="D107" s="343"/>
      <c r="E107" s="337"/>
      <c r="F107" s="342"/>
      <c r="G107" s="343"/>
      <c r="H107" s="337"/>
      <c r="I107" s="342"/>
      <c r="J107" s="342"/>
      <c r="K107" s="343"/>
      <c r="L107" s="344" t="s">
        <v>302</v>
      </c>
      <c r="M107" s="345"/>
      <c r="N107" s="338"/>
      <c r="O107" s="339"/>
      <c r="S107" s="1">
        <v>6</v>
      </c>
      <c r="T107" s="65" t="s">
        <v>11</v>
      </c>
      <c r="U107" s="74" t="s">
        <v>138</v>
      </c>
      <c r="V107" s="1">
        <f t="shared" si="5"/>
        <v>0</v>
      </c>
      <c r="W107" s="59">
        <f>MEDIAN(V107:V109)</f>
        <v>0</v>
      </c>
      <c r="X107" s="59" t="e">
        <f>W107/$W$107</f>
        <v>#DIV/0!</v>
      </c>
      <c r="Y107" s="53" t="str">
        <f>IF(W107&gt;0, IF(W107&lt;$AD$6, "INVALID OD", IF(W107&gt;$AD$7,"INVALID OD", "VALID OD")), "")</f>
        <v/>
      </c>
    </row>
    <row r="108" spans="2:25" ht="12.75" customHeight="1" x14ac:dyDescent="0.4">
      <c r="B108" s="310" t="s">
        <v>378</v>
      </c>
      <c r="C108" s="306"/>
      <c r="D108" s="306"/>
      <c r="E108" s="306"/>
      <c r="F108" s="306"/>
      <c r="G108" s="306"/>
      <c r="H108" s="306"/>
      <c r="I108" s="306"/>
      <c r="J108" s="306"/>
      <c r="K108" s="306"/>
      <c r="L108" s="306"/>
      <c r="M108" s="306"/>
      <c r="N108" s="306"/>
      <c r="O108" s="307"/>
      <c r="S108" s="1">
        <v>6</v>
      </c>
      <c r="T108" s="65" t="s">
        <v>12</v>
      </c>
      <c r="U108" s="74" t="s">
        <v>139</v>
      </c>
      <c r="V108" s="1">
        <f t="shared" si="5"/>
        <v>0</v>
      </c>
      <c r="W108" s="60"/>
      <c r="X108" s="61"/>
      <c r="Y108" s="53" t="str">
        <f>IF(W107&gt;0,IF(X107&lt;$AD$8, "INVALID ODn", IF(X107&gt;$AD$9,"INVALID ODn", "VALID ODn")),"")</f>
        <v/>
      </c>
    </row>
    <row r="109" spans="2:25" ht="12.75" customHeight="1" x14ac:dyDescent="0.4">
      <c r="B109" s="430"/>
      <c r="C109" s="431"/>
      <c r="D109" s="431"/>
      <c r="E109" s="431"/>
      <c r="F109" s="431"/>
      <c r="G109" s="431"/>
      <c r="H109" s="431"/>
      <c r="I109" s="431"/>
      <c r="J109" s="431"/>
      <c r="K109" s="431"/>
      <c r="L109" s="431"/>
      <c r="M109" s="431"/>
      <c r="N109" s="431"/>
      <c r="O109" s="432"/>
      <c r="S109" s="1">
        <v>6</v>
      </c>
      <c r="T109" s="65" t="s">
        <v>13</v>
      </c>
      <c r="U109" s="74" t="s">
        <v>140</v>
      </c>
      <c r="V109" s="1">
        <f t="shared" si="5"/>
        <v>0</v>
      </c>
      <c r="W109" s="60"/>
      <c r="X109" s="61"/>
      <c r="Y109" s="53"/>
    </row>
    <row r="110" spans="2:25" ht="15.9" thickBot="1" x14ac:dyDescent="0.45">
      <c r="B110" s="221"/>
      <c r="C110" s="222">
        <v>1</v>
      </c>
      <c r="D110" s="222">
        <v>2</v>
      </c>
      <c r="E110" s="222">
        <v>3</v>
      </c>
      <c r="F110" s="222">
        <v>4</v>
      </c>
      <c r="G110" s="222">
        <v>5</v>
      </c>
      <c r="H110" s="222">
        <v>6</v>
      </c>
      <c r="I110" s="222">
        <v>7</v>
      </c>
      <c r="J110" s="222">
        <v>8</v>
      </c>
      <c r="K110" s="222">
        <v>9</v>
      </c>
      <c r="L110" s="222">
        <v>10</v>
      </c>
      <c r="M110" s="222">
        <v>11</v>
      </c>
      <c r="N110" s="222">
        <v>12</v>
      </c>
      <c r="O110" s="223"/>
      <c r="S110" s="1">
        <v>6</v>
      </c>
      <c r="T110" s="65" t="s">
        <v>14</v>
      </c>
      <c r="U110" s="75" t="s">
        <v>141</v>
      </c>
      <c r="V110" s="1">
        <f t="shared" si="5"/>
        <v>0</v>
      </c>
      <c r="W110" s="62">
        <f>MEDIAN(V110:V112)</f>
        <v>0</v>
      </c>
      <c r="X110" s="62" t="e">
        <f>W110/$W$107</f>
        <v>#DIV/0!</v>
      </c>
      <c r="Y110" s="53" t="str">
        <f>IF(W110&gt;0, IF(W110&lt;$AE$6, "INVALID OD", IF(W110&gt;$AE$7,"INVALID OD", "VALID OD")), "")</f>
        <v/>
      </c>
    </row>
    <row r="111" spans="2:25" ht="15.45" x14ac:dyDescent="0.4">
      <c r="B111" s="224" t="s">
        <v>0</v>
      </c>
      <c r="C111" s="225"/>
      <c r="D111" s="226"/>
      <c r="E111" s="165"/>
      <c r="F111" s="165"/>
      <c r="G111" s="165"/>
      <c r="H111" s="165"/>
      <c r="I111" s="165"/>
      <c r="J111" s="165"/>
      <c r="K111" s="165"/>
      <c r="L111" s="165"/>
      <c r="M111" s="165"/>
      <c r="N111" s="166"/>
      <c r="O111" s="223"/>
      <c r="S111" s="1">
        <v>6</v>
      </c>
      <c r="T111" s="65" t="s">
        <v>15</v>
      </c>
      <c r="U111" s="75" t="s">
        <v>142</v>
      </c>
      <c r="V111" s="1">
        <f t="shared" si="5"/>
        <v>0</v>
      </c>
      <c r="W111" s="60"/>
      <c r="X111" s="61"/>
      <c r="Y111" s="53" t="str">
        <f>IF(W110&gt;0,IF(X110&lt;$AE$8, "INVALID ODn", IF(X110&gt;$AE$9,"INVALID ODn", "VALID ODn")),"")</f>
        <v/>
      </c>
    </row>
    <row r="112" spans="2:25" ht="15.45" x14ac:dyDescent="0.4">
      <c r="B112" s="224" t="s">
        <v>1</v>
      </c>
      <c r="C112" s="227"/>
      <c r="D112" s="228"/>
      <c r="E112" s="167"/>
      <c r="F112" s="167"/>
      <c r="G112" s="167"/>
      <c r="H112" s="167"/>
      <c r="I112" s="167"/>
      <c r="J112" s="167"/>
      <c r="K112" s="167"/>
      <c r="L112" s="167"/>
      <c r="M112" s="167"/>
      <c r="N112" s="168"/>
      <c r="O112" s="223"/>
      <c r="Q112" t="str">
        <f>IF(C111=0,"",1)</f>
        <v/>
      </c>
      <c r="S112" s="1">
        <v>6</v>
      </c>
      <c r="T112" s="65" t="s">
        <v>16</v>
      </c>
      <c r="U112" s="75" t="s">
        <v>143</v>
      </c>
      <c r="V112" s="1">
        <f t="shared" si="5"/>
        <v>0</v>
      </c>
      <c r="W112" s="60"/>
      <c r="X112" s="61"/>
      <c r="Y112" s="147"/>
    </row>
    <row r="113" spans="2:25" ht="15.45" x14ac:dyDescent="0.4">
      <c r="B113" s="224" t="s">
        <v>2</v>
      </c>
      <c r="C113" s="229"/>
      <c r="D113" s="228"/>
      <c r="E113" s="167"/>
      <c r="F113" s="167"/>
      <c r="G113" s="167"/>
      <c r="H113" s="167"/>
      <c r="I113" s="167"/>
      <c r="J113" s="167"/>
      <c r="K113" s="167"/>
      <c r="L113" s="167"/>
      <c r="M113" s="167"/>
      <c r="N113" s="168"/>
      <c r="O113" s="223"/>
      <c r="S113" s="1">
        <v>6</v>
      </c>
      <c r="T113" s="65" t="s">
        <v>17</v>
      </c>
      <c r="U113" s="76" t="s">
        <v>144</v>
      </c>
      <c r="V113" s="1">
        <f>D111</f>
        <v>0</v>
      </c>
      <c r="W113" s="64">
        <f>MEDIAN(V113:V115)</f>
        <v>0</v>
      </c>
      <c r="X113" s="64" t="e">
        <f>W113/$W$107</f>
        <v>#DIV/0!</v>
      </c>
      <c r="Y113" s="53" t="str">
        <f>IF(W113&gt;0, IF(W113&lt;$AF$6, "INVALID OD", IF(W113&gt;$AF$7,"INVALID OD", "VALID OD")), "")</f>
        <v/>
      </c>
    </row>
    <row r="114" spans="2:25" ht="15.45" x14ac:dyDescent="0.4">
      <c r="B114" s="224" t="s">
        <v>3</v>
      </c>
      <c r="C114" s="229"/>
      <c r="D114" s="167"/>
      <c r="E114" s="167"/>
      <c r="F114" s="167"/>
      <c r="G114" s="167"/>
      <c r="H114" s="167"/>
      <c r="I114" s="167"/>
      <c r="J114" s="167"/>
      <c r="K114" s="167"/>
      <c r="L114" s="167"/>
      <c r="M114" s="167"/>
      <c r="N114" s="168"/>
      <c r="O114" s="223"/>
      <c r="S114" s="1">
        <v>6</v>
      </c>
      <c r="T114" s="65" t="s">
        <v>18</v>
      </c>
      <c r="U114" s="76" t="s">
        <v>145</v>
      </c>
      <c r="V114" s="1">
        <f>D112</f>
        <v>0</v>
      </c>
      <c r="W114" s="60"/>
      <c r="X114" s="61"/>
      <c r="Y114" s="53" t="str">
        <f>IF(W113&gt;0,IF(X113&lt;$AF$8, "INVALID ODn", IF(X113&gt;$AF$9,"INVALID ODn", "VALID ODn")),"")</f>
        <v/>
      </c>
    </row>
    <row r="115" spans="2:25" ht="15.45" x14ac:dyDescent="0.4">
      <c r="B115" s="224" t="s">
        <v>4</v>
      </c>
      <c r="C115" s="229"/>
      <c r="D115" s="167"/>
      <c r="E115" s="167"/>
      <c r="F115" s="167"/>
      <c r="G115" s="167"/>
      <c r="H115" s="167"/>
      <c r="I115" s="167"/>
      <c r="J115" s="167"/>
      <c r="K115" s="167"/>
      <c r="L115" s="167"/>
      <c r="M115" s="167"/>
      <c r="N115" s="168"/>
      <c r="O115" s="223"/>
      <c r="S115" s="1">
        <v>6</v>
      </c>
      <c r="T115" s="65" t="s">
        <v>19</v>
      </c>
      <c r="U115" s="76" t="s">
        <v>146</v>
      </c>
      <c r="V115" s="1">
        <f>D113</f>
        <v>0</v>
      </c>
      <c r="W115" s="60"/>
      <c r="X115" s="61"/>
      <c r="Y115" s="53"/>
    </row>
    <row r="116" spans="2:25" ht="15.45" x14ac:dyDescent="0.4">
      <c r="B116" s="224" t="s">
        <v>5</v>
      </c>
      <c r="C116" s="230"/>
      <c r="D116" s="167"/>
      <c r="E116" s="167"/>
      <c r="F116" s="167"/>
      <c r="G116" s="167"/>
      <c r="H116" s="167"/>
      <c r="I116" s="167"/>
      <c r="J116" s="167"/>
      <c r="K116" s="167"/>
      <c r="L116" s="167"/>
      <c r="M116" s="167"/>
      <c r="N116" s="168"/>
      <c r="O116" s="223"/>
    </row>
    <row r="117" spans="2:25" ht="15.45" x14ac:dyDescent="0.4">
      <c r="B117" s="224" t="s">
        <v>6</v>
      </c>
      <c r="C117" s="230"/>
      <c r="D117" s="167"/>
      <c r="E117" s="167"/>
      <c r="F117" s="167"/>
      <c r="G117" s="167"/>
      <c r="H117" s="167"/>
      <c r="I117" s="167"/>
      <c r="J117" s="167"/>
      <c r="K117" s="167"/>
      <c r="L117" s="167"/>
      <c r="M117" s="167"/>
      <c r="N117" s="168"/>
      <c r="O117" s="223"/>
    </row>
    <row r="118" spans="2:25" ht="15.9" thickBot="1" x14ac:dyDescent="0.45">
      <c r="B118" s="224" t="s">
        <v>7</v>
      </c>
      <c r="C118" s="231"/>
      <c r="D118" s="171"/>
      <c r="E118" s="171"/>
      <c r="F118" s="171"/>
      <c r="G118" s="171"/>
      <c r="H118" s="171"/>
      <c r="I118" s="171"/>
      <c r="J118" s="171"/>
      <c r="K118" s="171"/>
      <c r="L118" s="171"/>
      <c r="M118" s="171"/>
      <c r="N118" s="172"/>
      <c r="O118" s="223"/>
    </row>
    <row r="119" spans="2:25" ht="15.9" thickBot="1" x14ac:dyDescent="0.45">
      <c r="B119" s="232"/>
      <c r="C119" s="233"/>
      <c r="D119" s="234"/>
      <c r="E119" s="234"/>
      <c r="F119" s="234"/>
      <c r="G119" s="234"/>
      <c r="H119" s="233"/>
      <c r="I119" s="233"/>
      <c r="J119" s="233"/>
      <c r="K119" s="233"/>
      <c r="L119" s="233"/>
      <c r="M119" s="233"/>
      <c r="N119" s="234"/>
      <c r="O119" s="235"/>
    </row>
    <row r="120" spans="2:25" x14ac:dyDescent="0.3">
      <c r="B120" s="433" t="s">
        <v>386</v>
      </c>
      <c r="C120" s="433"/>
      <c r="D120" s="433"/>
      <c r="E120" s="433"/>
      <c r="F120" s="433"/>
      <c r="G120" s="433"/>
      <c r="H120" s="433"/>
      <c r="I120" s="433"/>
      <c r="J120" s="433"/>
      <c r="K120" s="433"/>
      <c r="L120" s="433"/>
      <c r="M120" s="433"/>
      <c r="N120" s="433"/>
      <c r="O120" s="433"/>
    </row>
    <row r="121" spans="2:25" x14ac:dyDescent="0.3">
      <c r="B121" s="434"/>
      <c r="C121" s="434"/>
      <c r="D121" s="434"/>
      <c r="E121" s="434"/>
      <c r="F121" s="434"/>
      <c r="G121" s="434"/>
      <c r="H121" s="434"/>
      <c r="I121" s="434"/>
      <c r="J121" s="434"/>
      <c r="K121" s="434"/>
      <c r="L121" s="434"/>
      <c r="M121" s="434"/>
      <c r="N121" s="434"/>
      <c r="O121" s="434"/>
    </row>
    <row r="122" spans="2:25" x14ac:dyDescent="0.3">
      <c r="B122" s="434"/>
      <c r="C122" s="434"/>
      <c r="D122" s="434"/>
      <c r="E122" s="434"/>
      <c r="F122" s="434"/>
      <c r="G122" s="434"/>
      <c r="H122" s="434"/>
      <c r="I122" s="434"/>
      <c r="J122" s="434"/>
      <c r="K122" s="434"/>
      <c r="L122" s="434"/>
      <c r="M122" s="434"/>
      <c r="N122" s="434"/>
      <c r="O122" s="434"/>
    </row>
    <row r="123" spans="2:25" ht="12.9" thickBot="1" x14ac:dyDescent="0.35">
      <c r="B123" s="109"/>
      <c r="C123" s="109"/>
      <c r="D123" s="109"/>
      <c r="E123" s="109"/>
      <c r="F123" s="109"/>
      <c r="G123" s="109"/>
      <c r="H123" s="109"/>
      <c r="I123" s="109"/>
      <c r="J123" s="109"/>
      <c r="K123" s="109"/>
      <c r="L123" s="109"/>
      <c r="M123" s="109"/>
      <c r="N123" s="109"/>
      <c r="O123" s="109"/>
    </row>
    <row r="124" spans="2:25" ht="12.75" customHeight="1" x14ac:dyDescent="0.3">
      <c r="B124" s="324" t="s">
        <v>409</v>
      </c>
      <c r="C124" s="325"/>
      <c r="D124" s="325"/>
      <c r="E124" s="325"/>
      <c r="F124" s="325"/>
      <c r="G124" s="325"/>
      <c r="H124" s="325"/>
      <c r="I124" s="325"/>
      <c r="J124" s="325"/>
      <c r="K124" s="325"/>
      <c r="L124" s="325"/>
      <c r="M124" s="325"/>
      <c r="N124" s="325"/>
      <c r="O124" s="326"/>
    </row>
    <row r="125" spans="2:25" ht="13.5" customHeight="1" thickBot="1" x14ac:dyDescent="0.45">
      <c r="B125" s="327"/>
      <c r="C125" s="328"/>
      <c r="D125" s="328"/>
      <c r="E125" s="328"/>
      <c r="F125" s="328"/>
      <c r="G125" s="328"/>
      <c r="H125" s="328"/>
      <c r="I125" s="328"/>
      <c r="J125" s="328"/>
      <c r="K125" s="328"/>
      <c r="L125" s="328"/>
      <c r="M125" s="328"/>
      <c r="N125" s="328"/>
      <c r="O125" s="329"/>
      <c r="S125" s="1">
        <v>7</v>
      </c>
      <c r="T125" s="65" t="s">
        <v>9</v>
      </c>
      <c r="U125" s="54" t="s">
        <v>136</v>
      </c>
      <c r="V125" s="1">
        <f>C131</f>
        <v>0</v>
      </c>
      <c r="W125" s="56">
        <f>MEDIAN(V125:V126)</f>
        <v>0</v>
      </c>
      <c r="X125" s="56" t="e">
        <f>W125/$W$127</f>
        <v>#DIV/0!</v>
      </c>
      <c r="Y125" s="53" t="str">
        <f>IF(W125&gt;0,IF(W125&lt;$AC$6, "INVALID OD", IF(W125&gt;$AC$7,"INVALID OD", "VALID OD")),"")</f>
        <v/>
      </c>
    </row>
    <row r="126" spans="2:25" ht="15.75" customHeight="1" x14ac:dyDescent="0.4">
      <c r="B126" s="336" t="s">
        <v>117</v>
      </c>
      <c r="C126" s="340"/>
      <c r="D126" s="341"/>
      <c r="E126" s="336" t="s">
        <v>105</v>
      </c>
      <c r="F126" s="340"/>
      <c r="G126" s="341"/>
      <c r="H126" s="336" t="s">
        <v>300</v>
      </c>
      <c r="I126" s="340"/>
      <c r="J126" s="340"/>
      <c r="K126" s="341"/>
      <c r="L126" s="163" t="s">
        <v>301</v>
      </c>
      <c r="M126" s="360"/>
      <c r="N126" s="360"/>
      <c r="O126" s="361"/>
      <c r="S126" s="1">
        <v>7</v>
      </c>
      <c r="T126" s="65" t="s">
        <v>10</v>
      </c>
      <c r="U126" s="54" t="s">
        <v>137</v>
      </c>
      <c r="V126" s="1">
        <f t="shared" ref="V126:V132" si="6">C132</f>
        <v>0</v>
      </c>
      <c r="W126" s="57"/>
      <c r="X126" s="57"/>
      <c r="Y126" s="53" t="str">
        <f>IF(W125&gt;0,IF(X125&lt;$AC$8, "INVALID ODn", IF(X125&gt;$AC$9,"INVALID ODn", "VALID ODn")),"")</f>
        <v/>
      </c>
    </row>
    <row r="127" spans="2:25" ht="16.5" customHeight="1" thickBot="1" x14ac:dyDescent="0.45">
      <c r="B127" s="337"/>
      <c r="C127" s="342"/>
      <c r="D127" s="343"/>
      <c r="E127" s="337"/>
      <c r="F127" s="342"/>
      <c r="G127" s="343"/>
      <c r="H127" s="337"/>
      <c r="I127" s="342"/>
      <c r="J127" s="342"/>
      <c r="K127" s="343"/>
      <c r="L127" s="344" t="s">
        <v>302</v>
      </c>
      <c r="M127" s="345"/>
      <c r="N127" s="338"/>
      <c r="O127" s="339"/>
      <c r="S127" s="1">
        <v>7</v>
      </c>
      <c r="T127" s="65" t="s">
        <v>11</v>
      </c>
      <c r="U127" s="74" t="s">
        <v>138</v>
      </c>
      <c r="V127" s="1">
        <f t="shared" si="6"/>
        <v>0</v>
      </c>
      <c r="W127" s="59">
        <f>MEDIAN(V127:V129)</f>
        <v>0</v>
      </c>
      <c r="X127" s="59" t="e">
        <f>W127/$W$127</f>
        <v>#DIV/0!</v>
      </c>
      <c r="Y127" s="53" t="str">
        <f>IF(W127&gt;0, IF(W127&lt;$AD$6, "INVALID OD", IF(W127&gt;$AD$7,"INVALID OD", "VALID OD")), "")</f>
        <v/>
      </c>
    </row>
    <row r="128" spans="2:25" ht="12.75" customHeight="1" x14ac:dyDescent="0.4">
      <c r="B128" s="310" t="s">
        <v>379</v>
      </c>
      <c r="C128" s="306"/>
      <c r="D128" s="306"/>
      <c r="E128" s="306"/>
      <c r="F128" s="306"/>
      <c r="G128" s="306"/>
      <c r="H128" s="306"/>
      <c r="I128" s="306"/>
      <c r="J128" s="306"/>
      <c r="K128" s="306"/>
      <c r="L128" s="306"/>
      <c r="M128" s="306"/>
      <c r="N128" s="306"/>
      <c r="O128" s="307"/>
      <c r="S128" s="1">
        <v>7</v>
      </c>
      <c r="T128" s="65" t="s">
        <v>12</v>
      </c>
      <c r="U128" s="74" t="s">
        <v>139</v>
      </c>
      <c r="V128" s="1">
        <f t="shared" si="6"/>
        <v>0</v>
      </c>
      <c r="W128" s="60"/>
      <c r="X128" s="61"/>
      <c r="Y128" s="53" t="str">
        <f>IF(W127&gt;0,IF(X127&lt;$AD$8, "INVALID ODn", IF(X127&gt;$AD$9,"INVALID ODn", "VALID ODn")),"")</f>
        <v/>
      </c>
    </row>
    <row r="129" spans="2:25" ht="12.75" customHeight="1" x14ac:dyDescent="0.4">
      <c r="B129" s="430"/>
      <c r="C129" s="431"/>
      <c r="D129" s="431"/>
      <c r="E129" s="431"/>
      <c r="F129" s="431"/>
      <c r="G129" s="431"/>
      <c r="H129" s="431"/>
      <c r="I129" s="431"/>
      <c r="J129" s="431"/>
      <c r="K129" s="431"/>
      <c r="L129" s="431"/>
      <c r="M129" s="431"/>
      <c r="N129" s="431"/>
      <c r="O129" s="432"/>
      <c r="S129" s="1">
        <v>7</v>
      </c>
      <c r="T129" s="65" t="s">
        <v>13</v>
      </c>
      <c r="U129" s="74" t="s">
        <v>140</v>
      </c>
      <c r="V129" s="1">
        <f t="shared" si="6"/>
        <v>0</v>
      </c>
      <c r="W129" s="60"/>
      <c r="X129" s="61"/>
      <c r="Y129" s="53"/>
    </row>
    <row r="130" spans="2:25" ht="15.9" thickBot="1" x14ac:dyDescent="0.45">
      <c r="B130" s="221"/>
      <c r="C130" s="222">
        <v>1</v>
      </c>
      <c r="D130" s="222">
        <v>2</v>
      </c>
      <c r="E130" s="222">
        <v>3</v>
      </c>
      <c r="F130" s="222">
        <v>4</v>
      </c>
      <c r="G130" s="222">
        <v>5</v>
      </c>
      <c r="H130" s="222">
        <v>6</v>
      </c>
      <c r="I130" s="222">
        <v>7</v>
      </c>
      <c r="J130" s="222">
        <v>8</v>
      </c>
      <c r="K130" s="222">
        <v>9</v>
      </c>
      <c r="L130" s="222">
        <v>10</v>
      </c>
      <c r="M130" s="222">
        <v>11</v>
      </c>
      <c r="N130" s="222">
        <v>12</v>
      </c>
      <c r="O130" s="223"/>
      <c r="S130" s="1">
        <v>7</v>
      </c>
      <c r="T130" s="65" t="s">
        <v>14</v>
      </c>
      <c r="U130" s="75" t="s">
        <v>141</v>
      </c>
      <c r="V130" s="1">
        <f t="shared" si="6"/>
        <v>0</v>
      </c>
      <c r="W130" s="62">
        <f>MEDIAN(V130:V132)</f>
        <v>0</v>
      </c>
      <c r="X130" s="62" t="e">
        <f>W130/$W$127</f>
        <v>#DIV/0!</v>
      </c>
      <c r="Y130" s="53" t="str">
        <f>IF(W130&gt;0, IF(W130&lt;$AE$6, "INVALID OD", IF(W130&gt;$AE$7,"INVALID OD", "VALID OD")), "")</f>
        <v/>
      </c>
    </row>
    <row r="131" spans="2:25" ht="15.45" x14ac:dyDescent="0.4">
      <c r="B131" s="224" t="s">
        <v>0</v>
      </c>
      <c r="C131" s="225"/>
      <c r="D131" s="226"/>
      <c r="E131" s="165"/>
      <c r="F131" s="165"/>
      <c r="G131" s="165"/>
      <c r="H131" s="165"/>
      <c r="I131" s="165"/>
      <c r="J131" s="165"/>
      <c r="K131" s="165"/>
      <c r="L131" s="165"/>
      <c r="M131" s="165"/>
      <c r="N131" s="166"/>
      <c r="O131" s="223"/>
      <c r="S131" s="1">
        <v>7</v>
      </c>
      <c r="T131" s="65" t="s">
        <v>15</v>
      </c>
      <c r="U131" s="75" t="s">
        <v>142</v>
      </c>
      <c r="V131" s="1">
        <f t="shared" si="6"/>
        <v>0</v>
      </c>
      <c r="W131" s="60"/>
      <c r="X131" s="61"/>
      <c r="Y131" s="53" t="str">
        <f>IF(W130&gt;0,IF(X130&lt;$AE$8, "INVALID ODn", IF(X130&gt;$AE$9,"INVALID ODn", "VALID ODn")),"")</f>
        <v/>
      </c>
    </row>
    <row r="132" spans="2:25" ht="15.45" x14ac:dyDescent="0.4">
      <c r="B132" s="224" t="s">
        <v>1</v>
      </c>
      <c r="C132" s="227"/>
      <c r="D132" s="228"/>
      <c r="E132" s="167"/>
      <c r="F132" s="167"/>
      <c r="G132" s="167"/>
      <c r="H132" s="167"/>
      <c r="I132" s="167"/>
      <c r="J132" s="167"/>
      <c r="K132" s="167"/>
      <c r="L132" s="167"/>
      <c r="M132" s="167"/>
      <c r="N132" s="168"/>
      <c r="O132" s="223"/>
      <c r="Q132" t="str">
        <f>IF(C131=0,"",1)</f>
        <v/>
      </c>
      <c r="S132" s="1">
        <v>7</v>
      </c>
      <c r="T132" s="65" t="s">
        <v>16</v>
      </c>
      <c r="U132" s="75" t="s">
        <v>143</v>
      </c>
      <c r="V132" s="1">
        <f t="shared" si="6"/>
        <v>0</v>
      </c>
      <c r="W132" s="60"/>
      <c r="X132" s="61"/>
      <c r="Y132" s="147"/>
    </row>
    <row r="133" spans="2:25" ht="15.45" x14ac:dyDescent="0.4">
      <c r="B133" s="224" t="s">
        <v>2</v>
      </c>
      <c r="C133" s="229"/>
      <c r="D133" s="228"/>
      <c r="E133" s="167"/>
      <c r="F133" s="167"/>
      <c r="G133" s="167"/>
      <c r="H133" s="167"/>
      <c r="I133" s="167"/>
      <c r="J133" s="167"/>
      <c r="K133" s="167"/>
      <c r="L133" s="167"/>
      <c r="M133" s="167"/>
      <c r="N133" s="168"/>
      <c r="O133" s="223"/>
      <c r="S133" s="1">
        <v>7</v>
      </c>
      <c r="T133" s="65" t="s">
        <v>17</v>
      </c>
      <c r="U133" s="76" t="s">
        <v>144</v>
      </c>
      <c r="V133" s="1">
        <f>D131</f>
        <v>0</v>
      </c>
      <c r="W133" s="64">
        <f>MEDIAN(V133:V135)</f>
        <v>0</v>
      </c>
      <c r="X133" s="64" t="e">
        <f>W133/$W$127</f>
        <v>#DIV/0!</v>
      </c>
      <c r="Y133" s="53" t="str">
        <f>IF(W133&gt;0, IF(W133&lt;$AF$6, "INVALID OD", IF(W133&gt;$AF$7,"INVALID OD", "VALID OD")), "")</f>
        <v/>
      </c>
    </row>
    <row r="134" spans="2:25" ht="15.45" x14ac:dyDescent="0.4">
      <c r="B134" s="224" t="s">
        <v>3</v>
      </c>
      <c r="C134" s="229"/>
      <c r="D134" s="167"/>
      <c r="E134" s="167"/>
      <c r="F134" s="167"/>
      <c r="G134" s="167"/>
      <c r="H134" s="167"/>
      <c r="I134" s="167"/>
      <c r="J134" s="167"/>
      <c r="K134" s="167"/>
      <c r="L134" s="167"/>
      <c r="M134" s="167"/>
      <c r="N134" s="168"/>
      <c r="O134" s="223"/>
      <c r="S134" s="1">
        <v>7</v>
      </c>
      <c r="T134" s="65" t="s">
        <v>18</v>
      </c>
      <c r="U134" s="76" t="s">
        <v>145</v>
      </c>
      <c r="V134" s="1">
        <f>D132</f>
        <v>0</v>
      </c>
      <c r="W134" s="60"/>
      <c r="X134" s="61"/>
      <c r="Y134" s="53" t="str">
        <f>IF(W133&gt;0,IF(X133&lt;$AF$8, "INVALID ODn", IF(X133&gt;$AF$9,"INVALID ODn", "VALID ODn")),"")</f>
        <v/>
      </c>
    </row>
    <row r="135" spans="2:25" ht="15.45" x14ac:dyDescent="0.4">
      <c r="B135" s="224" t="s">
        <v>4</v>
      </c>
      <c r="C135" s="229"/>
      <c r="D135" s="167"/>
      <c r="E135" s="167"/>
      <c r="F135" s="167"/>
      <c r="G135" s="167"/>
      <c r="H135" s="167"/>
      <c r="I135" s="167"/>
      <c r="J135" s="167"/>
      <c r="K135" s="167"/>
      <c r="L135" s="167"/>
      <c r="M135" s="167"/>
      <c r="N135" s="168"/>
      <c r="O135" s="223"/>
      <c r="S135" s="1">
        <v>7</v>
      </c>
      <c r="T135" s="65" t="s">
        <v>19</v>
      </c>
      <c r="U135" s="76" t="s">
        <v>146</v>
      </c>
      <c r="V135" s="1">
        <f>D133</f>
        <v>0</v>
      </c>
      <c r="W135" s="60"/>
      <c r="X135" s="61"/>
      <c r="Y135" s="53"/>
    </row>
    <row r="136" spans="2:25" ht="15.45" x14ac:dyDescent="0.4">
      <c r="B136" s="224" t="s">
        <v>5</v>
      </c>
      <c r="C136" s="230"/>
      <c r="D136" s="167"/>
      <c r="E136" s="167"/>
      <c r="F136" s="167"/>
      <c r="G136" s="167"/>
      <c r="H136" s="167"/>
      <c r="I136" s="167"/>
      <c r="J136" s="167"/>
      <c r="K136" s="167"/>
      <c r="L136" s="167"/>
      <c r="M136" s="167"/>
      <c r="N136" s="168"/>
      <c r="O136" s="223"/>
    </row>
    <row r="137" spans="2:25" ht="15.45" x14ac:dyDescent="0.4">
      <c r="B137" s="224" t="s">
        <v>6</v>
      </c>
      <c r="C137" s="230"/>
      <c r="D137" s="167"/>
      <c r="E137" s="167"/>
      <c r="F137" s="167"/>
      <c r="G137" s="167"/>
      <c r="H137" s="167"/>
      <c r="I137" s="167"/>
      <c r="J137" s="167"/>
      <c r="K137" s="167"/>
      <c r="L137" s="167"/>
      <c r="M137" s="167"/>
      <c r="N137" s="168"/>
      <c r="O137" s="223"/>
    </row>
    <row r="138" spans="2:25" ht="15.9" thickBot="1" x14ac:dyDescent="0.45">
      <c r="B138" s="224" t="s">
        <v>7</v>
      </c>
      <c r="C138" s="231"/>
      <c r="D138" s="171"/>
      <c r="E138" s="171"/>
      <c r="F138" s="171"/>
      <c r="G138" s="171"/>
      <c r="H138" s="171"/>
      <c r="I138" s="171"/>
      <c r="J138" s="171"/>
      <c r="K138" s="171"/>
      <c r="L138" s="171"/>
      <c r="M138" s="171"/>
      <c r="N138" s="172"/>
      <c r="O138" s="223"/>
    </row>
    <row r="139" spans="2:25" ht="15.9" thickBot="1" x14ac:dyDescent="0.45">
      <c r="B139" s="232"/>
      <c r="C139" s="233"/>
      <c r="D139" s="234"/>
      <c r="E139" s="234"/>
      <c r="F139" s="234"/>
      <c r="G139" s="234"/>
      <c r="H139" s="233"/>
      <c r="I139" s="233"/>
      <c r="J139" s="233"/>
      <c r="K139" s="233"/>
      <c r="L139" s="233"/>
      <c r="M139" s="233"/>
      <c r="N139" s="234"/>
      <c r="O139" s="235"/>
    </row>
    <row r="140" spans="2:25" x14ac:dyDescent="0.3">
      <c r="B140" s="433" t="s">
        <v>386</v>
      </c>
      <c r="C140" s="433"/>
      <c r="D140" s="433"/>
      <c r="E140" s="433"/>
      <c r="F140" s="433"/>
      <c r="G140" s="433"/>
      <c r="H140" s="433"/>
      <c r="I140" s="433"/>
      <c r="J140" s="433"/>
      <c r="K140" s="433"/>
      <c r="L140" s="433"/>
      <c r="M140" s="433"/>
      <c r="N140" s="433"/>
      <c r="O140" s="433"/>
    </row>
    <row r="141" spans="2:25" x14ac:dyDescent="0.3">
      <c r="B141" s="434"/>
      <c r="C141" s="434"/>
      <c r="D141" s="434"/>
      <c r="E141" s="434"/>
      <c r="F141" s="434"/>
      <c r="G141" s="434"/>
      <c r="H141" s="434"/>
      <c r="I141" s="434"/>
      <c r="J141" s="434"/>
      <c r="K141" s="434"/>
      <c r="L141" s="434"/>
      <c r="M141" s="434"/>
      <c r="N141" s="434"/>
      <c r="O141" s="434"/>
    </row>
    <row r="142" spans="2:25" x14ac:dyDescent="0.3">
      <c r="B142" s="434"/>
      <c r="C142" s="434"/>
      <c r="D142" s="434"/>
      <c r="E142" s="434"/>
      <c r="F142" s="434"/>
      <c r="G142" s="434"/>
      <c r="H142" s="434"/>
      <c r="I142" s="434"/>
      <c r="J142" s="434"/>
      <c r="K142" s="434"/>
      <c r="L142" s="434"/>
      <c r="M142" s="434"/>
      <c r="N142" s="434"/>
      <c r="O142" s="434"/>
    </row>
    <row r="143" spans="2:25" ht="12.9" thickBot="1" x14ac:dyDescent="0.35">
      <c r="B143" s="109"/>
      <c r="C143" s="109"/>
      <c r="D143" s="109"/>
      <c r="E143" s="109"/>
      <c r="F143" s="109"/>
      <c r="G143" s="109"/>
      <c r="H143" s="109"/>
      <c r="I143" s="109"/>
      <c r="J143" s="109"/>
      <c r="K143" s="109"/>
      <c r="L143" s="109"/>
      <c r="M143" s="109"/>
      <c r="N143" s="109"/>
      <c r="O143" s="109"/>
    </row>
    <row r="144" spans="2:25" ht="12.75" customHeight="1" x14ac:dyDescent="0.3">
      <c r="B144" s="324" t="s">
        <v>409</v>
      </c>
      <c r="C144" s="325"/>
      <c r="D144" s="325"/>
      <c r="E144" s="325"/>
      <c r="F144" s="325"/>
      <c r="G144" s="325"/>
      <c r="H144" s="325"/>
      <c r="I144" s="325"/>
      <c r="J144" s="325"/>
      <c r="K144" s="325"/>
      <c r="L144" s="325"/>
      <c r="M144" s="325"/>
      <c r="N144" s="325"/>
      <c r="O144" s="326"/>
    </row>
    <row r="145" spans="2:25" ht="13.5" customHeight="1" thickBot="1" x14ac:dyDescent="0.45">
      <c r="B145" s="327"/>
      <c r="C145" s="328"/>
      <c r="D145" s="328"/>
      <c r="E145" s="328"/>
      <c r="F145" s="328"/>
      <c r="G145" s="328"/>
      <c r="H145" s="328"/>
      <c r="I145" s="328"/>
      <c r="J145" s="328"/>
      <c r="K145" s="328"/>
      <c r="L145" s="328"/>
      <c r="M145" s="328"/>
      <c r="N145" s="328"/>
      <c r="O145" s="329"/>
      <c r="S145" s="1">
        <v>8</v>
      </c>
      <c r="T145" s="65" t="s">
        <v>9</v>
      </c>
      <c r="U145" s="54" t="s">
        <v>136</v>
      </c>
      <c r="V145" s="1">
        <f>C151</f>
        <v>0</v>
      </c>
      <c r="W145" s="56">
        <f>MEDIAN(V145:V146)</f>
        <v>0</v>
      </c>
      <c r="X145" s="56" t="e">
        <f>W145/$W$147</f>
        <v>#DIV/0!</v>
      </c>
      <c r="Y145" s="53" t="str">
        <f>IF(W145&gt;0,IF(W145&lt;$AC$6, "INVALID OD", IF(W145&gt;$AC$7,"INVALID OD", "VALID OD")),"")</f>
        <v/>
      </c>
    </row>
    <row r="146" spans="2:25" ht="15.75" customHeight="1" x14ac:dyDescent="0.4">
      <c r="B146" s="336" t="s">
        <v>117</v>
      </c>
      <c r="C146" s="340"/>
      <c r="D146" s="341"/>
      <c r="E146" s="336" t="s">
        <v>105</v>
      </c>
      <c r="F146" s="340"/>
      <c r="G146" s="341"/>
      <c r="H146" s="336" t="s">
        <v>300</v>
      </c>
      <c r="I146" s="340"/>
      <c r="J146" s="340"/>
      <c r="K146" s="341"/>
      <c r="L146" s="163" t="s">
        <v>301</v>
      </c>
      <c r="M146" s="360"/>
      <c r="N146" s="360"/>
      <c r="O146" s="361"/>
      <c r="S146" s="1">
        <v>8</v>
      </c>
      <c r="T146" s="65" t="s">
        <v>10</v>
      </c>
      <c r="U146" s="54" t="s">
        <v>137</v>
      </c>
      <c r="V146" s="1">
        <f t="shared" ref="V146:V152" si="7">C152</f>
        <v>0</v>
      </c>
      <c r="W146" s="57"/>
      <c r="X146" s="57"/>
      <c r="Y146" s="53" t="str">
        <f>IF(W145&gt;0,IF(X145&lt;$AC$8, "INVALID ODn", IF(X145&gt;$AC$9,"INVALID ODn", "VALID ODn")),"")</f>
        <v/>
      </c>
    </row>
    <row r="147" spans="2:25" ht="16.5" customHeight="1" thickBot="1" x14ac:dyDescent="0.45">
      <c r="B147" s="337"/>
      <c r="C147" s="342"/>
      <c r="D147" s="343"/>
      <c r="E147" s="337"/>
      <c r="F147" s="342"/>
      <c r="G147" s="343"/>
      <c r="H147" s="337"/>
      <c r="I147" s="342"/>
      <c r="J147" s="342"/>
      <c r="K147" s="343"/>
      <c r="L147" s="344" t="s">
        <v>302</v>
      </c>
      <c r="M147" s="345"/>
      <c r="N147" s="338"/>
      <c r="O147" s="339"/>
      <c r="S147" s="1">
        <v>8</v>
      </c>
      <c r="T147" s="65" t="s">
        <v>11</v>
      </c>
      <c r="U147" s="74" t="s">
        <v>138</v>
      </c>
      <c r="V147" s="1">
        <f t="shared" si="7"/>
        <v>0</v>
      </c>
      <c r="W147" s="59">
        <f>MEDIAN(V147:V149)</f>
        <v>0</v>
      </c>
      <c r="X147" s="59" t="e">
        <f>W147/$W$147</f>
        <v>#DIV/0!</v>
      </c>
      <c r="Y147" s="53" t="str">
        <f>IF(W147&gt;0, IF(W147&lt;$AD$6, "INVALID OD", IF(W147&gt;$AD$7,"INVALID OD", "VALID OD")), "")</f>
        <v/>
      </c>
    </row>
    <row r="148" spans="2:25" ht="12.75" customHeight="1" x14ac:dyDescent="0.4">
      <c r="B148" s="310" t="s">
        <v>380</v>
      </c>
      <c r="C148" s="306"/>
      <c r="D148" s="306"/>
      <c r="E148" s="306"/>
      <c r="F148" s="306"/>
      <c r="G148" s="306"/>
      <c r="H148" s="306"/>
      <c r="I148" s="306"/>
      <c r="J148" s="306"/>
      <c r="K148" s="306"/>
      <c r="L148" s="306"/>
      <c r="M148" s="306"/>
      <c r="N148" s="306"/>
      <c r="O148" s="307"/>
      <c r="S148" s="1">
        <v>8</v>
      </c>
      <c r="T148" s="65" t="s">
        <v>12</v>
      </c>
      <c r="U148" s="74" t="s">
        <v>139</v>
      </c>
      <c r="V148" s="1">
        <f t="shared" si="7"/>
        <v>0</v>
      </c>
      <c r="W148" s="60"/>
      <c r="X148" s="61"/>
      <c r="Y148" s="53" t="str">
        <f>IF(W147&gt;0,IF(X147&lt;$AD$8, "INVALID ODn", IF(X147&gt;$AD$9,"INVALID ODn", "VALID ODn")),"")</f>
        <v/>
      </c>
    </row>
    <row r="149" spans="2:25" ht="12.75" customHeight="1" x14ac:dyDescent="0.4">
      <c r="B149" s="430"/>
      <c r="C149" s="431"/>
      <c r="D149" s="431"/>
      <c r="E149" s="431"/>
      <c r="F149" s="431"/>
      <c r="G149" s="431"/>
      <c r="H149" s="431"/>
      <c r="I149" s="431"/>
      <c r="J149" s="431"/>
      <c r="K149" s="431"/>
      <c r="L149" s="431"/>
      <c r="M149" s="431"/>
      <c r="N149" s="431"/>
      <c r="O149" s="432"/>
      <c r="S149" s="1">
        <v>8</v>
      </c>
      <c r="T149" s="65" t="s">
        <v>13</v>
      </c>
      <c r="U149" s="74" t="s">
        <v>140</v>
      </c>
      <c r="V149" s="1">
        <f t="shared" si="7"/>
        <v>0</v>
      </c>
      <c r="W149" s="60"/>
      <c r="X149" s="61"/>
      <c r="Y149" s="53"/>
    </row>
    <row r="150" spans="2:25" ht="15.9" thickBot="1" x14ac:dyDescent="0.45">
      <c r="B150" s="221"/>
      <c r="C150" s="222">
        <v>1</v>
      </c>
      <c r="D150" s="222">
        <v>2</v>
      </c>
      <c r="E150" s="222">
        <v>3</v>
      </c>
      <c r="F150" s="222">
        <v>4</v>
      </c>
      <c r="G150" s="222">
        <v>5</v>
      </c>
      <c r="H150" s="222">
        <v>6</v>
      </c>
      <c r="I150" s="222">
        <v>7</v>
      </c>
      <c r="J150" s="222">
        <v>8</v>
      </c>
      <c r="K150" s="222">
        <v>9</v>
      </c>
      <c r="L150" s="222">
        <v>10</v>
      </c>
      <c r="M150" s="222">
        <v>11</v>
      </c>
      <c r="N150" s="222">
        <v>12</v>
      </c>
      <c r="O150" s="223"/>
      <c r="S150" s="1">
        <v>8</v>
      </c>
      <c r="T150" s="65" t="s">
        <v>14</v>
      </c>
      <c r="U150" s="75" t="s">
        <v>141</v>
      </c>
      <c r="V150" s="1">
        <f t="shared" si="7"/>
        <v>0</v>
      </c>
      <c r="W150" s="62">
        <f>MEDIAN(V150:V152)</f>
        <v>0</v>
      </c>
      <c r="X150" s="62" t="e">
        <f>W150/$W$147</f>
        <v>#DIV/0!</v>
      </c>
      <c r="Y150" s="53" t="str">
        <f>IF(W150&gt;0, IF(W150&lt;$AE$6, "INVALID OD", IF(W150&gt;$AE$7,"INVALID OD", "VALID OD")), "")</f>
        <v/>
      </c>
    </row>
    <row r="151" spans="2:25" ht="15.45" x14ac:dyDescent="0.4">
      <c r="B151" s="224" t="s">
        <v>0</v>
      </c>
      <c r="C151" s="225"/>
      <c r="D151" s="226"/>
      <c r="E151" s="165"/>
      <c r="F151" s="165"/>
      <c r="G151" s="165"/>
      <c r="H151" s="165"/>
      <c r="I151" s="165"/>
      <c r="J151" s="165"/>
      <c r="K151" s="165"/>
      <c r="L151" s="165"/>
      <c r="M151" s="165"/>
      <c r="N151" s="166"/>
      <c r="O151" s="223"/>
      <c r="S151" s="1">
        <v>8</v>
      </c>
      <c r="T151" s="65" t="s">
        <v>15</v>
      </c>
      <c r="U151" s="75" t="s">
        <v>142</v>
      </c>
      <c r="V151" s="1">
        <f t="shared" si="7"/>
        <v>0</v>
      </c>
      <c r="W151" s="60"/>
      <c r="X151" s="61"/>
      <c r="Y151" s="53" t="str">
        <f>IF(W150&gt;0,IF(X150&lt;$AE$8, "INVALID ODn", IF(X150&gt;$AE$9,"INVALID ODn", "VALID ODn")),"")</f>
        <v/>
      </c>
    </row>
    <row r="152" spans="2:25" ht="15.45" x14ac:dyDescent="0.4">
      <c r="B152" s="224" t="s">
        <v>1</v>
      </c>
      <c r="C152" s="227"/>
      <c r="D152" s="228"/>
      <c r="E152" s="167"/>
      <c r="F152" s="167"/>
      <c r="G152" s="167"/>
      <c r="H152" s="167"/>
      <c r="I152" s="167"/>
      <c r="J152" s="167"/>
      <c r="K152" s="167"/>
      <c r="L152" s="167"/>
      <c r="M152" s="167"/>
      <c r="N152" s="168"/>
      <c r="O152" s="223"/>
      <c r="Q152" t="str">
        <f>IF(C151=0,"",1)</f>
        <v/>
      </c>
      <c r="S152" s="1">
        <v>8</v>
      </c>
      <c r="T152" s="65" t="s">
        <v>16</v>
      </c>
      <c r="U152" s="75" t="s">
        <v>143</v>
      </c>
      <c r="V152" s="1">
        <f t="shared" si="7"/>
        <v>0</v>
      </c>
      <c r="W152" s="60"/>
      <c r="X152" s="61"/>
      <c r="Y152" s="147"/>
    </row>
    <row r="153" spans="2:25" ht="15.45" x14ac:dyDescent="0.4">
      <c r="B153" s="224" t="s">
        <v>2</v>
      </c>
      <c r="C153" s="229"/>
      <c r="D153" s="228"/>
      <c r="E153" s="167"/>
      <c r="F153" s="167"/>
      <c r="G153" s="167"/>
      <c r="H153" s="167"/>
      <c r="I153" s="167"/>
      <c r="J153" s="167"/>
      <c r="K153" s="167"/>
      <c r="L153" s="167"/>
      <c r="M153" s="167"/>
      <c r="N153" s="168"/>
      <c r="O153" s="223"/>
      <c r="S153" s="1">
        <v>8</v>
      </c>
      <c r="T153" s="65" t="s">
        <v>17</v>
      </c>
      <c r="U153" s="76" t="s">
        <v>144</v>
      </c>
      <c r="V153" s="1">
        <f>D151</f>
        <v>0</v>
      </c>
      <c r="W153" s="64">
        <f>MEDIAN(V153:V155)</f>
        <v>0</v>
      </c>
      <c r="X153" s="64" t="e">
        <f>W153/$W$147</f>
        <v>#DIV/0!</v>
      </c>
      <c r="Y153" s="53" t="str">
        <f>IF(W153&gt;0, IF(W153&lt;$AF$6, "INVALID OD", IF(W153&gt;$AF$7,"INVALID OD", "VALID OD")), "")</f>
        <v/>
      </c>
    </row>
    <row r="154" spans="2:25" ht="15.45" x14ac:dyDescent="0.4">
      <c r="B154" s="224" t="s">
        <v>3</v>
      </c>
      <c r="C154" s="229"/>
      <c r="D154" s="167"/>
      <c r="E154" s="167"/>
      <c r="F154" s="167"/>
      <c r="G154" s="167"/>
      <c r="H154" s="167"/>
      <c r="I154" s="167"/>
      <c r="J154" s="167"/>
      <c r="K154" s="167"/>
      <c r="L154" s="167"/>
      <c r="M154" s="167"/>
      <c r="N154" s="168"/>
      <c r="O154" s="223"/>
      <c r="S154" s="1">
        <v>8</v>
      </c>
      <c r="T154" s="65" t="s">
        <v>18</v>
      </c>
      <c r="U154" s="76" t="s">
        <v>145</v>
      </c>
      <c r="V154" s="1">
        <f>D152</f>
        <v>0</v>
      </c>
      <c r="W154" s="60"/>
      <c r="X154" s="61"/>
      <c r="Y154" s="53" t="str">
        <f>IF(W153&gt;0,IF(X153&lt;$AF$8, "INVALID ODn", IF(X153&gt;$AF$9,"INVALID ODn", "VALID ODn")),"")</f>
        <v/>
      </c>
    </row>
    <row r="155" spans="2:25" ht="15.45" x14ac:dyDescent="0.4">
      <c r="B155" s="224" t="s">
        <v>4</v>
      </c>
      <c r="C155" s="229"/>
      <c r="D155" s="167"/>
      <c r="E155" s="167"/>
      <c r="F155" s="167"/>
      <c r="G155" s="167"/>
      <c r="H155" s="167"/>
      <c r="I155" s="167"/>
      <c r="J155" s="167"/>
      <c r="K155" s="167"/>
      <c r="L155" s="167"/>
      <c r="M155" s="167"/>
      <c r="N155" s="168"/>
      <c r="O155" s="223"/>
      <c r="S155" s="1">
        <v>8</v>
      </c>
      <c r="T155" s="65" t="s">
        <v>19</v>
      </c>
      <c r="U155" s="76" t="s">
        <v>146</v>
      </c>
      <c r="V155" s="1">
        <f>D153</f>
        <v>0</v>
      </c>
      <c r="W155" s="60"/>
      <c r="X155" s="61"/>
      <c r="Y155" s="53"/>
    </row>
    <row r="156" spans="2:25" ht="15.45" x14ac:dyDescent="0.4">
      <c r="B156" s="224" t="s">
        <v>5</v>
      </c>
      <c r="C156" s="230"/>
      <c r="D156" s="167"/>
      <c r="E156" s="167"/>
      <c r="F156" s="167"/>
      <c r="G156" s="167"/>
      <c r="H156" s="167"/>
      <c r="I156" s="167"/>
      <c r="J156" s="167"/>
      <c r="K156" s="167"/>
      <c r="L156" s="167"/>
      <c r="M156" s="167"/>
      <c r="N156" s="168"/>
      <c r="O156" s="223"/>
    </row>
    <row r="157" spans="2:25" ht="15.45" x14ac:dyDescent="0.4">
      <c r="B157" s="224" t="s">
        <v>6</v>
      </c>
      <c r="C157" s="230"/>
      <c r="D157" s="167"/>
      <c r="E157" s="167"/>
      <c r="F157" s="167"/>
      <c r="G157" s="167"/>
      <c r="H157" s="167"/>
      <c r="I157" s="167"/>
      <c r="J157" s="167"/>
      <c r="K157" s="167"/>
      <c r="L157" s="167"/>
      <c r="M157" s="167"/>
      <c r="N157" s="168"/>
      <c r="O157" s="223"/>
    </row>
    <row r="158" spans="2:25" ht="15.9" thickBot="1" x14ac:dyDescent="0.45">
      <c r="B158" s="224" t="s">
        <v>7</v>
      </c>
      <c r="C158" s="231"/>
      <c r="D158" s="171"/>
      <c r="E158" s="171"/>
      <c r="F158" s="171"/>
      <c r="G158" s="171"/>
      <c r="H158" s="171"/>
      <c r="I158" s="171"/>
      <c r="J158" s="171"/>
      <c r="K158" s="171"/>
      <c r="L158" s="171"/>
      <c r="M158" s="171"/>
      <c r="N158" s="172"/>
      <c r="O158" s="223"/>
    </row>
    <row r="159" spans="2:25" ht="15.9" thickBot="1" x14ac:dyDescent="0.45">
      <c r="B159" s="232"/>
      <c r="C159" s="233"/>
      <c r="D159" s="234"/>
      <c r="E159" s="234"/>
      <c r="F159" s="234"/>
      <c r="G159" s="234"/>
      <c r="H159" s="233"/>
      <c r="I159" s="233"/>
      <c r="J159" s="233"/>
      <c r="K159" s="233"/>
      <c r="L159" s="233"/>
      <c r="M159" s="233"/>
      <c r="N159" s="234"/>
      <c r="O159" s="235"/>
    </row>
    <row r="160" spans="2:25" x14ac:dyDescent="0.3">
      <c r="B160" s="433" t="s">
        <v>386</v>
      </c>
      <c r="C160" s="433"/>
      <c r="D160" s="433"/>
      <c r="E160" s="433"/>
      <c r="F160" s="433"/>
      <c r="G160" s="433"/>
      <c r="H160" s="433"/>
      <c r="I160" s="433"/>
      <c r="J160" s="433"/>
      <c r="K160" s="433"/>
      <c r="L160" s="433"/>
      <c r="M160" s="433"/>
      <c r="N160" s="433"/>
      <c r="O160" s="433"/>
    </row>
    <row r="161" spans="2:25" x14ac:dyDescent="0.3">
      <c r="B161" s="434"/>
      <c r="C161" s="434"/>
      <c r="D161" s="434"/>
      <c r="E161" s="434"/>
      <c r="F161" s="434"/>
      <c r="G161" s="434"/>
      <c r="H161" s="434"/>
      <c r="I161" s="434"/>
      <c r="J161" s="434"/>
      <c r="K161" s="434"/>
      <c r="L161" s="434"/>
      <c r="M161" s="434"/>
      <c r="N161" s="434"/>
      <c r="O161" s="434"/>
    </row>
    <row r="162" spans="2:25" x14ac:dyDescent="0.3">
      <c r="B162" s="434"/>
      <c r="C162" s="434"/>
      <c r="D162" s="434"/>
      <c r="E162" s="434"/>
      <c r="F162" s="434"/>
      <c r="G162" s="434"/>
      <c r="H162" s="434"/>
      <c r="I162" s="434"/>
      <c r="J162" s="434"/>
      <c r="K162" s="434"/>
      <c r="L162" s="434"/>
      <c r="M162" s="434"/>
      <c r="N162" s="434"/>
      <c r="O162" s="434"/>
    </row>
    <row r="163" spans="2:25" ht="12.9" thickBot="1" x14ac:dyDescent="0.35">
      <c r="B163" s="109"/>
      <c r="C163" s="109"/>
      <c r="D163" s="109"/>
      <c r="E163" s="109"/>
      <c r="F163" s="109"/>
      <c r="G163" s="109"/>
      <c r="H163" s="109"/>
      <c r="I163" s="109"/>
      <c r="J163" s="109"/>
      <c r="K163" s="109"/>
      <c r="L163" s="109"/>
      <c r="M163" s="109"/>
      <c r="N163" s="109"/>
      <c r="O163" s="109"/>
    </row>
    <row r="164" spans="2:25" ht="12.75" customHeight="1" x14ac:dyDescent="0.3">
      <c r="B164" s="324" t="s">
        <v>409</v>
      </c>
      <c r="C164" s="325"/>
      <c r="D164" s="325"/>
      <c r="E164" s="325"/>
      <c r="F164" s="325"/>
      <c r="G164" s="325"/>
      <c r="H164" s="325"/>
      <c r="I164" s="325"/>
      <c r="J164" s="325"/>
      <c r="K164" s="325"/>
      <c r="L164" s="325"/>
      <c r="M164" s="325"/>
      <c r="N164" s="325"/>
      <c r="O164" s="326"/>
    </row>
    <row r="165" spans="2:25" ht="13.5" customHeight="1" thickBot="1" x14ac:dyDescent="0.45">
      <c r="B165" s="327"/>
      <c r="C165" s="328"/>
      <c r="D165" s="328"/>
      <c r="E165" s="328"/>
      <c r="F165" s="328"/>
      <c r="G165" s="328"/>
      <c r="H165" s="328"/>
      <c r="I165" s="328"/>
      <c r="J165" s="328"/>
      <c r="K165" s="328"/>
      <c r="L165" s="328"/>
      <c r="M165" s="328"/>
      <c r="N165" s="328"/>
      <c r="O165" s="329"/>
      <c r="S165" s="1">
        <v>9</v>
      </c>
      <c r="T165" s="65" t="s">
        <v>9</v>
      </c>
      <c r="U165" s="54" t="s">
        <v>136</v>
      </c>
      <c r="V165" s="1">
        <f>C171</f>
        <v>0</v>
      </c>
      <c r="W165" s="56">
        <f>MEDIAN(V165:V166)</f>
        <v>0</v>
      </c>
      <c r="X165" s="56" t="e">
        <f>W165/$W$167</f>
        <v>#DIV/0!</v>
      </c>
      <c r="Y165" s="53" t="str">
        <f>IF(W165&gt;0,IF(W165&lt;$AC$6, "INVALID OD", IF(W165&gt;$AC$7,"INVALID OD", "VALID OD")),"")</f>
        <v/>
      </c>
    </row>
    <row r="166" spans="2:25" ht="15.75" customHeight="1" x14ac:dyDescent="0.4">
      <c r="B166" s="336" t="s">
        <v>117</v>
      </c>
      <c r="C166" s="340"/>
      <c r="D166" s="341"/>
      <c r="E166" s="336" t="s">
        <v>105</v>
      </c>
      <c r="F166" s="340"/>
      <c r="G166" s="341"/>
      <c r="H166" s="336" t="s">
        <v>300</v>
      </c>
      <c r="I166" s="340"/>
      <c r="J166" s="340"/>
      <c r="K166" s="341"/>
      <c r="L166" s="163" t="s">
        <v>301</v>
      </c>
      <c r="M166" s="360"/>
      <c r="N166" s="360"/>
      <c r="O166" s="361"/>
      <c r="S166" s="1">
        <v>9</v>
      </c>
      <c r="T166" s="65" t="s">
        <v>10</v>
      </c>
      <c r="U166" s="54" t="s">
        <v>137</v>
      </c>
      <c r="V166" s="1">
        <f t="shared" ref="V166:V172" si="8">C172</f>
        <v>0</v>
      </c>
      <c r="W166" s="57"/>
      <c r="X166" s="57"/>
      <c r="Y166" s="53" t="str">
        <f>IF(W165&gt;0,IF(X165&lt;$AC$8, "INVALID ODn", IF(X165&gt;$AC$9,"INVALID ODn", "VALID ODn")),"")</f>
        <v/>
      </c>
    </row>
    <row r="167" spans="2:25" ht="16.5" customHeight="1" thickBot="1" x14ac:dyDescent="0.45">
      <c r="B167" s="337"/>
      <c r="C167" s="342"/>
      <c r="D167" s="343"/>
      <c r="E167" s="337"/>
      <c r="F167" s="342"/>
      <c r="G167" s="343"/>
      <c r="H167" s="337"/>
      <c r="I167" s="342"/>
      <c r="J167" s="342"/>
      <c r="K167" s="343"/>
      <c r="L167" s="344" t="s">
        <v>302</v>
      </c>
      <c r="M167" s="345"/>
      <c r="N167" s="338"/>
      <c r="O167" s="339"/>
      <c r="S167" s="1">
        <v>9</v>
      </c>
      <c r="T167" s="65" t="s">
        <v>11</v>
      </c>
      <c r="U167" s="74" t="s">
        <v>138</v>
      </c>
      <c r="V167" s="1">
        <f t="shared" si="8"/>
        <v>0</v>
      </c>
      <c r="W167" s="59">
        <f>MEDIAN(V167:V169)</f>
        <v>0</v>
      </c>
      <c r="X167" s="59" t="e">
        <f>W167/$W$167</f>
        <v>#DIV/0!</v>
      </c>
      <c r="Y167" s="53" t="str">
        <f>IF(W167&gt;0, IF(W167&lt;$AD$6, "INVALID OD", IF(W167&gt;$AD$7,"INVALID OD", "VALID OD")), "")</f>
        <v/>
      </c>
    </row>
    <row r="168" spans="2:25" ht="12.75" customHeight="1" x14ac:dyDescent="0.4">
      <c r="B168" s="310" t="s">
        <v>381</v>
      </c>
      <c r="C168" s="306"/>
      <c r="D168" s="306"/>
      <c r="E168" s="306"/>
      <c r="F168" s="306"/>
      <c r="G168" s="306"/>
      <c r="H168" s="306"/>
      <c r="I168" s="306"/>
      <c r="J168" s="306"/>
      <c r="K168" s="306"/>
      <c r="L168" s="306"/>
      <c r="M168" s="306"/>
      <c r="N168" s="306"/>
      <c r="O168" s="307"/>
      <c r="S168" s="1">
        <v>9</v>
      </c>
      <c r="T168" s="65" t="s">
        <v>12</v>
      </c>
      <c r="U168" s="74" t="s">
        <v>139</v>
      </c>
      <c r="V168" s="1">
        <f t="shared" si="8"/>
        <v>0</v>
      </c>
      <c r="W168" s="60"/>
      <c r="X168" s="61"/>
      <c r="Y168" s="53" t="str">
        <f>IF(W167&gt;0,IF(X167&lt;$AD$8, "INVALID ODn", IF(X167&gt;$AD$9,"INVALID ODn", "VALID ODn")),"")</f>
        <v/>
      </c>
    </row>
    <row r="169" spans="2:25" ht="12.75" customHeight="1" x14ac:dyDescent="0.4">
      <c r="B169" s="430"/>
      <c r="C169" s="431"/>
      <c r="D169" s="431"/>
      <c r="E169" s="431"/>
      <c r="F169" s="431"/>
      <c r="G169" s="431"/>
      <c r="H169" s="431"/>
      <c r="I169" s="431"/>
      <c r="J169" s="431"/>
      <c r="K169" s="431"/>
      <c r="L169" s="431"/>
      <c r="M169" s="431"/>
      <c r="N169" s="431"/>
      <c r="O169" s="432"/>
      <c r="S169" s="1">
        <v>9</v>
      </c>
      <c r="T169" s="65" t="s">
        <v>13</v>
      </c>
      <c r="U169" s="74" t="s">
        <v>140</v>
      </c>
      <c r="V169" s="1">
        <f t="shared" si="8"/>
        <v>0</v>
      </c>
      <c r="W169" s="60"/>
      <c r="X169" s="61"/>
      <c r="Y169" s="53"/>
    </row>
    <row r="170" spans="2:25" ht="15.9" thickBot="1" x14ac:dyDescent="0.45">
      <c r="B170" s="221"/>
      <c r="C170" s="222">
        <v>1</v>
      </c>
      <c r="D170" s="222">
        <v>2</v>
      </c>
      <c r="E170" s="222">
        <v>3</v>
      </c>
      <c r="F170" s="222">
        <v>4</v>
      </c>
      <c r="G170" s="222">
        <v>5</v>
      </c>
      <c r="H170" s="222">
        <v>6</v>
      </c>
      <c r="I170" s="222">
        <v>7</v>
      </c>
      <c r="J170" s="222">
        <v>8</v>
      </c>
      <c r="K170" s="222">
        <v>9</v>
      </c>
      <c r="L170" s="222">
        <v>10</v>
      </c>
      <c r="M170" s="222">
        <v>11</v>
      </c>
      <c r="N170" s="222">
        <v>12</v>
      </c>
      <c r="O170" s="223"/>
      <c r="S170" s="1">
        <v>9</v>
      </c>
      <c r="T170" s="65" t="s">
        <v>14</v>
      </c>
      <c r="U170" s="75" t="s">
        <v>141</v>
      </c>
      <c r="V170" s="1">
        <f t="shared" si="8"/>
        <v>0</v>
      </c>
      <c r="W170" s="62">
        <f>MEDIAN(V170:V172)</f>
        <v>0</v>
      </c>
      <c r="X170" s="62" t="e">
        <f>W170/$W$167</f>
        <v>#DIV/0!</v>
      </c>
      <c r="Y170" s="53" t="str">
        <f>IF(W170&gt;0, IF(W170&lt;$AE$6, "INVALID OD", IF(W170&gt;$AE$7,"INVALID OD", "VALID OD")), "")</f>
        <v/>
      </c>
    </row>
    <row r="171" spans="2:25" ht="15.45" x14ac:dyDescent="0.4">
      <c r="B171" s="224" t="s">
        <v>0</v>
      </c>
      <c r="C171" s="225"/>
      <c r="D171" s="226"/>
      <c r="E171" s="165"/>
      <c r="F171" s="165"/>
      <c r="G171" s="165"/>
      <c r="H171" s="165"/>
      <c r="I171" s="165"/>
      <c r="J171" s="165"/>
      <c r="K171" s="165"/>
      <c r="L171" s="165"/>
      <c r="M171" s="165"/>
      <c r="N171" s="166"/>
      <c r="O171" s="223"/>
      <c r="S171" s="1">
        <v>9</v>
      </c>
      <c r="T171" s="65" t="s">
        <v>15</v>
      </c>
      <c r="U171" s="75" t="s">
        <v>142</v>
      </c>
      <c r="V171" s="1">
        <f t="shared" si="8"/>
        <v>0</v>
      </c>
      <c r="W171" s="60"/>
      <c r="X171" s="61"/>
      <c r="Y171" s="53" t="str">
        <f>IF(W170&gt;0,IF(X170&lt;$AE$8, "INVALID ODn", IF(X170&gt;$AE$9,"INVALID ODn", "VALID ODn")),"")</f>
        <v/>
      </c>
    </row>
    <row r="172" spans="2:25" ht="15.45" x14ac:dyDescent="0.4">
      <c r="B172" s="224" t="s">
        <v>1</v>
      </c>
      <c r="C172" s="227"/>
      <c r="D172" s="228"/>
      <c r="E172" s="167"/>
      <c r="F172" s="167"/>
      <c r="G172" s="167"/>
      <c r="H172" s="167"/>
      <c r="I172" s="167"/>
      <c r="J172" s="167"/>
      <c r="K172" s="167"/>
      <c r="L172" s="167"/>
      <c r="M172" s="167"/>
      <c r="N172" s="168"/>
      <c r="O172" s="223"/>
      <c r="Q172" t="str">
        <f>IF(C171=0,"",1)</f>
        <v/>
      </c>
      <c r="S172" s="1">
        <v>9</v>
      </c>
      <c r="T172" s="65" t="s">
        <v>16</v>
      </c>
      <c r="U172" s="75" t="s">
        <v>143</v>
      </c>
      <c r="V172" s="1">
        <f t="shared" si="8"/>
        <v>0</v>
      </c>
      <c r="W172" s="60"/>
      <c r="X172" s="61"/>
      <c r="Y172" s="147"/>
    </row>
    <row r="173" spans="2:25" ht="15.45" x14ac:dyDescent="0.4">
      <c r="B173" s="224" t="s">
        <v>2</v>
      </c>
      <c r="C173" s="229"/>
      <c r="D173" s="228"/>
      <c r="E173" s="167"/>
      <c r="F173" s="167"/>
      <c r="G173" s="167"/>
      <c r="H173" s="167"/>
      <c r="I173" s="167"/>
      <c r="J173" s="167"/>
      <c r="K173" s="167"/>
      <c r="L173" s="167"/>
      <c r="M173" s="167"/>
      <c r="N173" s="168"/>
      <c r="O173" s="223"/>
      <c r="S173" s="1">
        <v>9</v>
      </c>
      <c r="T173" s="65" t="s">
        <v>17</v>
      </c>
      <c r="U173" s="76" t="s">
        <v>144</v>
      </c>
      <c r="V173" s="1">
        <f>D171</f>
        <v>0</v>
      </c>
      <c r="W173" s="64">
        <f>MEDIAN(V173:V175)</f>
        <v>0</v>
      </c>
      <c r="X173" s="64" t="e">
        <f>W173/$W$167</f>
        <v>#DIV/0!</v>
      </c>
      <c r="Y173" s="53" t="str">
        <f>IF(W173&gt;0, IF(W173&lt;$AF$6, "INVALID OD", IF(W173&gt;$AF$7,"INVALID OD", "VALID OD")), "")</f>
        <v/>
      </c>
    </row>
    <row r="174" spans="2:25" ht="15.45" x14ac:dyDescent="0.4">
      <c r="B174" s="224" t="s">
        <v>3</v>
      </c>
      <c r="C174" s="229"/>
      <c r="D174" s="167"/>
      <c r="E174" s="167"/>
      <c r="F174" s="167"/>
      <c r="G174" s="167"/>
      <c r="H174" s="167"/>
      <c r="I174" s="167"/>
      <c r="J174" s="167"/>
      <c r="K174" s="167"/>
      <c r="L174" s="167"/>
      <c r="M174" s="167"/>
      <c r="N174" s="168"/>
      <c r="O174" s="223"/>
      <c r="S174" s="1">
        <v>9</v>
      </c>
      <c r="T174" s="65" t="s">
        <v>18</v>
      </c>
      <c r="U174" s="76" t="s">
        <v>145</v>
      </c>
      <c r="V174" s="1">
        <f>D172</f>
        <v>0</v>
      </c>
      <c r="W174" s="60"/>
      <c r="X174" s="61"/>
      <c r="Y174" s="53" t="str">
        <f>IF(W173&gt;0,IF(X173&lt;$AF$8, "INVALID ODn", IF(X173&gt;$AF$9,"INVALID ODn", "VALID ODn")),"")</f>
        <v/>
      </c>
    </row>
    <row r="175" spans="2:25" ht="15.45" x14ac:dyDescent="0.4">
      <c r="B175" s="224" t="s">
        <v>4</v>
      </c>
      <c r="C175" s="229"/>
      <c r="D175" s="167"/>
      <c r="E175" s="167"/>
      <c r="F175" s="167"/>
      <c r="G175" s="167"/>
      <c r="H175" s="167"/>
      <c r="I175" s="167"/>
      <c r="J175" s="167"/>
      <c r="K175" s="167"/>
      <c r="L175" s="167"/>
      <c r="M175" s="167"/>
      <c r="N175" s="168"/>
      <c r="O175" s="223"/>
      <c r="S175" s="1">
        <v>9</v>
      </c>
      <c r="T175" s="65" t="s">
        <v>19</v>
      </c>
      <c r="U175" s="76" t="s">
        <v>146</v>
      </c>
      <c r="V175" s="1">
        <f>D173</f>
        <v>0</v>
      </c>
      <c r="W175" s="60"/>
      <c r="X175" s="61"/>
      <c r="Y175" s="53"/>
    </row>
    <row r="176" spans="2:25" ht="15.45" x14ac:dyDescent="0.4">
      <c r="B176" s="224" t="s">
        <v>5</v>
      </c>
      <c r="C176" s="230"/>
      <c r="D176" s="167"/>
      <c r="E176" s="167"/>
      <c r="F176" s="167"/>
      <c r="G176" s="167"/>
      <c r="H176" s="167"/>
      <c r="I176" s="167"/>
      <c r="J176" s="167"/>
      <c r="K176" s="167"/>
      <c r="L176" s="167"/>
      <c r="M176" s="167"/>
      <c r="N176" s="168"/>
      <c r="O176" s="223"/>
    </row>
    <row r="177" spans="2:25" ht="15.45" x14ac:dyDescent="0.4">
      <c r="B177" s="224" t="s">
        <v>6</v>
      </c>
      <c r="C177" s="230"/>
      <c r="D177" s="167"/>
      <c r="E177" s="167"/>
      <c r="F177" s="167"/>
      <c r="G177" s="167"/>
      <c r="H177" s="167"/>
      <c r="I177" s="167"/>
      <c r="J177" s="167"/>
      <c r="K177" s="167"/>
      <c r="L177" s="167"/>
      <c r="M177" s="167"/>
      <c r="N177" s="168"/>
      <c r="O177" s="223"/>
    </row>
    <row r="178" spans="2:25" ht="15.9" thickBot="1" x14ac:dyDescent="0.45">
      <c r="B178" s="224" t="s">
        <v>7</v>
      </c>
      <c r="C178" s="231"/>
      <c r="D178" s="171"/>
      <c r="E178" s="171"/>
      <c r="F178" s="171"/>
      <c r="G178" s="171"/>
      <c r="H178" s="171"/>
      <c r="I178" s="171"/>
      <c r="J178" s="171"/>
      <c r="K178" s="171"/>
      <c r="L178" s="171"/>
      <c r="M178" s="171"/>
      <c r="N178" s="172"/>
      <c r="O178" s="223"/>
    </row>
    <row r="179" spans="2:25" ht="15.9" thickBot="1" x14ac:dyDescent="0.45">
      <c r="B179" s="232"/>
      <c r="C179" s="233"/>
      <c r="D179" s="234"/>
      <c r="E179" s="234"/>
      <c r="F179" s="234"/>
      <c r="G179" s="234"/>
      <c r="H179" s="233"/>
      <c r="I179" s="233"/>
      <c r="J179" s="233"/>
      <c r="K179" s="233"/>
      <c r="L179" s="233"/>
      <c r="M179" s="233"/>
      <c r="N179" s="234"/>
      <c r="O179" s="235"/>
    </row>
    <row r="180" spans="2:25" x14ac:dyDescent="0.3">
      <c r="B180" s="433" t="s">
        <v>386</v>
      </c>
      <c r="C180" s="433"/>
      <c r="D180" s="433"/>
      <c r="E180" s="433"/>
      <c r="F180" s="433"/>
      <c r="G180" s="433"/>
      <c r="H180" s="433"/>
      <c r="I180" s="433"/>
      <c r="J180" s="433"/>
      <c r="K180" s="433"/>
      <c r="L180" s="433"/>
      <c r="M180" s="433"/>
      <c r="N180" s="433"/>
      <c r="O180" s="433"/>
    </row>
    <row r="181" spans="2:25" x14ac:dyDescent="0.3">
      <c r="B181" s="434"/>
      <c r="C181" s="434"/>
      <c r="D181" s="434"/>
      <c r="E181" s="434"/>
      <c r="F181" s="434"/>
      <c r="G181" s="434"/>
      <c r="H181" s="434"/>
      <c r="I181" s="434"/>
      <c r="J181" s="434"/>
      <c r="K181" s="434"/>
      <c r="L181" s="434"/>
      <c r="M181" s="434"/>
      <c r="N181" s="434"/>
      <c r="O181" s="434"/>
    </row>
    <row r="182" spans="2:25" x14ac:dyDescent="0.3">
      <c r="B182" s="434"/>
      <c r="C182" s="434"/>
      <c r="D182" s="434"/>
      <c r="E182" s="434"/>
      <c r="F182" s="434"/>
      <c r="G182" s="434"/>
      <c r="H182" s="434"/>
      <c r="I182" s="434"/>
      <c r="J182" s="434"/>
      <c r="K182" s="434"/>
      <c r="L182" s="434"/>
      <c r="M182" s="434"/>
      <c r="N182" s="434"/>
      <c r="O182" s="434"/>
    </row>
    <row r="183" spans="2:25" ht="12.9" thickBot="1" x14ac:dyDescent="0.35">
      <c r="B183" s="109"/>
      <c r="C183" s="109"/>
      <c r="D183" s="109"/>
      <c r="E183" s="109"/>
      <c r="F183" s="109"/>
      <c r="G183" s="109"/>
      <c r="H183" s="109"/>
      <c r="I183" s="109"/>
      <c r="J183" s="109"/>
      <c r="K183" s="109"/>
      <c r="L183" s="109"/>
      <c r="M183" s="109"/>
      <c r="N183" s="109"/>
      <c r="O183" s="109"/>
    </row>
    <row r="184" spans="2:25" ht="12.75" customHeight="1" x14ac:dyDescent="0.3">
      <c r="B184" s="324" t="s">
        <v>409</v>
      </c>
      <c r="C184" s="325"/>
      <c r="D184" s="325"/>
      <c r="E184" s="325"/>
      <c r="F184" s="325"/>
      <c r="G184" s="325"/>
      <c r="H184" s="325"/>
      <c r="I184" s="325"/>
      <c r="J184" s="325"/>
      <c r="K184" s="325"/>
      <c r="L184" s="325"/>
      <c r="M184" s="325"/>
      <c r="N184" s="325"/>
      <c r="O184" s="326"/>
    </row>
    <row r="185" spans="2:25" ht="13.5" customHeight="1" thickBot="1" x14ac:dyDescent="0.45">
      <c r="B185" s="327"/>
      <c r="C185" s="328"/>
      <c r="D185" s="328"/>
      <c r="E185" s="328"/>
      <c r="F185" s="328"/>
      <c r="G185" s="328"/>
      <c r="H185" s="328"/>
      <c r="I185" s="328"/>
      <c r="J185" s="328"/>
      <c r="K185" s="328"/>
      <c r="L185" s="328"/>
      <c r="M185" s="328"/>
      <c r="N185" s="328"/>
      <c r="O185" s="329"/>
      <c r="S185" s="1">
        <v>10</v>
      </c>
      <c r="T185" s="65" t="s">
        <v>9</v>
      </c>
      <c r="U185" s="54" t="s">
        <v>136</v>
      </c>
      <c r="V185" s="1">
        <f>C191</f>
        <v>0</v>
      </c>
      <c r="W185" s="56">
        <f>MEDIAN(V185:V186)</f>
        <v>0</v>
      </c>
      <c r="X185" s="56" t="e">
        <f>W185/$W$187</f>
        <v>#DIV/0!</v>
      </c>
      <c r="Y185" s="53" t="str">
        <f>IF(W185&gt;0,IF(W185&lt;$AC$6, "INVALID OD", IF(W185&gt;$AC$7,"INVALID OD", "VALID OD")),"")</f>
        <v/>
      </c>
    </row>
    <row r="186" spans="2:25" ht="15.75" customHeight="1" x14ac:dyDescent="0.4">
      <c r="B186" s="336" t="s">
        <v>117</v>
      </c>
      <c r="C186" s="340"/>
      <c r="D186" s="341"/>
      <c r="E186" s="336" t="s">
        <v>105</v>
      </c>
      <c r="F186" s="340"/>
      <c r="G186" s="341"/>
      <c r="H186" s="336" t="s">
        <v>300</v>
      </c>
      <c r="I186" s="340"/>
      <c r="J186" s="340"/>
      <c r="K186" s="341"/>
      <c r="L186" s="163" t="s">
        <v>301</v>
      </c>
      <c r="M186" s="360"/>
      <c r="N186" s="360"/>
      <c r="O186" s="361"/>
      <c r="S186" s="1">
        <v>10</v>
      </c>
      <c r="T186" s="65" t="s">
        <v>10</v>
      </c>
      <c r="U186" s="54" t="s">
        <v>137</v>
      </c>
      <c r="V186" s="1">
        <f t="shared" ref="V186:V192" si="9">C192</f>
        <v>0</v>
      </c>
      <c r="W186" s="57"/>
      <c r="X186" s="57"/>
      <c r="Y186" s="53" t="str">
        <f>IF(W185&gt;0,IF(X185&lt;$AC$8, "INVALID ODn", IF(X185&gt;$AC$9,"INVALID ODn", "VALID ODn")),"")</f>
        <v/>
      </c>
    </row>
    <row r="187" spans="2:25" ht="16.5" customHeight="1" thickBot="1" x14ac:dyDescent="0.45">
      <c r="B187" s="337"/>
      <c r="C187" s="342"/>
      <c r="D187" s="343"/>
      <c r="E187" s="337"/>
      <c r="F187" s="342"/>
      <c r="G187" s="343"/>
      <c r="H187" s="337"/>
      <c r="I187" s="342"/>
      <c r="J187" s="342"/>
      <c r="K187" s="343"/>
      <c r="L187" s="344" t="s">
        <v>302</v>
      </c>
      <c r="M187" s="345"/>
      <c r="N187" s="338"/>
      <c r="O187" s="339"/>
      <c r="S187" s="1">
        <v>10</v>
      </c>
      <c r="T187" s="65" t="s">
        <v>11</v>
      </c>
      <c r="U187" s="74" t="s">
        <v>138</v>
      </c>
      <c r="V187" s="1">
        <f t="shared" si="9"/>
        <v>0</v>
      </c>
      <c r="W187" s="59">
        <f>MEDIAN(V187:V189)</f>
        <v>0</v>
      </c>
      <c r="X187" s="59" t="e">
        <f>W187/$W$187</f>
        <v>#DIV/0!</v>
      </c>
      <c r="Y187" s="53" t="str">
        <f>IF(W187&gt;0, IF(W187&lt;$AD$6, "INVALID OD", IF(W187&gt;$AD$7,"INVALID OD", "VALID OD")), "")</f>
        <v/>
      </c>
    </row>
    <row r="188" spans="2:25" ht="12.75" customHeight="1" x14ac:dyDescent="0.4">
      <c r="B188" s="310" t="s">
        <v>382</v>
      </c>
      <c r="C188" s="306"/>
      <c r="D188" s="306"/>
      <c r="E188" s="306"/>
      <c r="F188" s="306"/>
      <c r="G188" s="306"/>
      <c r="H188" s="306"/>
      <c r="I188" s="306"/>
      <c r="J188" s="306"/>
      <c r="K188" s="306"/>
      <c r="L188" s="306"/>
      <c r="M188" s="306"/>
      <c r="N188" s="306"/>
      <c r="O188" s="307"/>
      <c r="S188" s="1">
        <v>10</v>
      </c>
      <c r="T188" s="65" t="s">
        <v>12</v>
      </c>
      <c r="U188" s="74" t="s">
        <v>139</v>
      </c>
      <c r="V188" s="1">
        <f t="shared" si="9"/>
        <v>0</v>
      </c>
      <c r="W188" s="60"/>
      <c r="X188" s="61"/>
      <c r="Y188" s="53" t="str">
        <f>IF(W187&gt;0,IF(X187&lt;$AD$8, "INVALID ODn", IF(X187&gt;$AD$9,"INVALID ODn", "VALID ODn")),"")</f>
        <v/>
      </c>
    </row>
    <row r="189" spans="2:25" ht="12.75" customHeight="1" x14ac:dyDescent="0.4">
      <c r="B189" s="430"/>
      <c r="C189" s="431"/>
      <c r="D189" s="431"/>
      <c r="E189" s="431"/>
      <c r="F189" s="431"/>
      <c r="G189" s="431"/>
      <c r="H189" s="431"/>
      <c r="I189" s="431"/>
      <c r="J189" s="431"/>
      <c r="K189" s="431"/>
      <c r="L189" s="431"/>
      <c r="M189" s="431"/>
      <c r="N189" s="431"/>
      <c r="O189" s="432"/>
      <c r="S189" s="1">
        <v>10</v>
      </c>
      <c r="T189" s="65" t="s">
        <v>13</v>
      </c>
      <c r="U189" s="74" t="s">
        <v>140</v>
      </c>
      <c r="V189" s="1">
        <f t="shared" si="9"/>
        <v>0</v>
      </c>
      <c r="W189" s="60"/>
      <c r="X189" s="61"/>
      <c r="Y189" s="53"/>
    </row>
    <row r="190" spans="2:25" ht="15.9" thickBot="1" x14ac:dyDescent="0.45">
      <c r="B190" s="221"/>
      <c r="C190" s="222">
        <v>1</v>
      </c>
      <c r="D190" s="222">
        <v>2</v>
      </c>
      <c r="E190" s="222">
        <v>3</v>
      </c>
      <c r="F190" s="222">
        <v>4</v>
      </c>
      <c r="G190" s="222">
        <v>5</v>
      </c>
      <c r="H190" s="222">
        <v>6</v>
      </c>
      <c r="I190" s="222">
        <v>7</v>
      </c>
      <c r="J190" s="222">
        <v>8</v>
      </c>
      <c r="K190" s="222">
        <v>9</v>
      </c>
      <c r="L190" s="222">
        <v>10</v>
      </c>
      <c r="M190" s="222">
        <v>11</v>
      </c>
      <c r="N190" s="222">
        <v>12</v>
      </c>
      <c r="O190" s="223"/>
      <c r="S190" s="1">
        <v>10</v>
      </c>
      <c r="T190" s="65" t="s">
        <v>14</v>
      </c>
      <c r="U190" s="75" t="s">
        <v>141</v>
      </c>
      <c r="V190" s="1">
        <f t="shared" si="9"/>
        <v>0</v>
      </c>
      <c r="W190" s="62">
        <f>MEDIAN(V190:V192)</f>
        <v>0</v>
      </c>
      <c r="X190" s="62" t="e">
        <f>W190/$W$187</f>
        <v>#DIV/0!</v>
      </c>
      <c r="Y190" s="53" t="str">
        <f>IF(W190&gt;0, IF(W190&lt;$AE$6, "INVALID OD", IF(W190&gt;$AE$7,"INVALID OD", "VALID OD")), "")</f>
        <v/>
      </c>
    </row>
    <row r="191" spans="2:25" ht="15.45" x14ac:dyDescent="0.4">
      <c r="B191" s="224" t="s">
        <v>0</v>
      </c>
      <c r="C191" s="225"/>
      <c r="D191" s="226"/>
      <c r="E191" s="165"/>
      <c r="F191" s="165"/>
      <c r="G191" s="165"/>
      <c r="H191" s="165"/>
      <c r="I191" s="165"/>
      <c r="J191" s="165"/>
      <c r="K191" s="165"/>
      <c r="L191" s="165"/>
      <c r="M191" s="165"/>
      <c r="N191" s="166"/>
      <c r="O191" s="223"/>
      <c r="S191" s="1">
        <v>10</v>
      </c>
      <c r="T191" s="65" t="s">
        <v>15</v>
      </c>
      <c r="U191" s="75" t="s">
        <v>142</v>
      </c>
      <c r="V191" s="1">
        <f t="shared" si="9"/>
        <v>0</v>
      </c>
      <c r="W191" s="60"/>
      <c r="X191" s="61"/>
      <c r="Y191" s="53" t="str">
        <f>IF(W190&gt;0,IF(X190&lt;$AE$8, "INVALID ODn", IF(X190&gt;$AE$9,"INVALID ODn", "VALID ODn")),"")</f>
        <v/>
      </c>
    </row>
    <row r="192" spans="2:25" ht="15.45" x14ac:dyDescent="0.4">
      <c r="B192" s="224" t="s">
        <v>1</v>
      </c>
      <c r="C192" s="227"/>
      <c r="D192" s="228"/>
      <c r="E192" s="167"/>
      <c r="F192" s="167"/>
      <c r="G192" s="167"/>
      <c r="H192" s="167"/>
      <c r="I192" s="167"/>
      <c r="J192" s="167"/>
      <c r="K192" s="167"/>
      <c r="L192" s="167"/>
      <c r="M192" s="167"/>
      <c r="N192" s="168"/>
      <c r="O192" s="223"/>
      <c r="Q192" t="str">
        <f>IF(C191=0,"",1)</f>
        <v/>
      </c>
      <c r="S192" s="1">
        <v>10</v>
      </c>
      <c r="T192" s="65" t="s">
        <v>16</v>
      </c>
      <c r="U192" s="75" t="s">
        <v>143</v>
      </c>
      <c r="V192" s="1">
        <f t="shared" si="9"/>
        <v>0</v>
      </c>
      <c r="W192" s="60"/>
      <c r="X192" s="61"/>
      <c r="Y192" s="147"/>
    </row>
    <row r="193" spans="2:25" ht="15.45" x14ac:dyDescent="0.4">
      <c r="B193" s="224" t="s">
        <v>2</v>
      </c>
      <c r="C193" s="229"/>
      <c r="D193" s="228"/>
      <c r="E193" s="167"/>
      <c r="F193" s="167"/>
      <c r="G193" s="167"/>
      <c r="H193" s="167"/>
      <c r="I193" s="167"/>
      <c r="J193" s="167"/>
      <c r="K193" s="167"/>
      <c r="L193" s="167"/>
      <c r="M193" s="167"/>
      <c r="N193" s="168"/>
      <c r="O193" s="223"/>
      <c r="S193" s="1">
        <v>10</v>
      </c>
      <c r="T193" s="65" t="s">
        <v>17</v>
      </c>
      <c r="U193" s="76" t="s">
        <v>144</v>
      </c>
      <c r="V193" s="1">
        <f>D191</f>
        <v>0</v>
      </c>
      <c r="W193" s="64">
        <f>MEDIAN(V193:V195)</f>
        <v>0</v>
      </c>
      <c r="X193" s="64" t="e">
        <f>W193/$W$187</f>
        <v>#DIV/0!</v>
      </c>
      <c r="Y193" s="53" t="str">
        <f>IF(W193&gt;0, IF(W193&lt;$AF$6, "INVALID OD", IF(W193&gt;$AF$7,"INVALID OD", "VALID OD")), "")</f>
        <v/>
      </c>
    </row>
    <row r="194" spans="2:25" ht="15.45" x14ac:dyDescent="0.4">
      <c r="B194" s="224" t="s">
        <v>3</v>
      </c>
      <c r="C194" s="229"/>
      <c r="D194" s="167"/>
      <c r="E194" s="167"/>
      <c r="F194" s="167"/>
      <c r="G194" s="167"/>
      <c r="H194" s="167"/>
      <c r="I194" s="167"/>
      <c r="J194" s="167"/>
      <c r="K194" s="167"/>
      <c r="L194" s="167"/>
      <c r="M194" s="167"/>
      <c r="N194" s="168"/>
      <c r="O194" s="223"/>
      <c r="S194" s="1">
        <v>10</v>
      </c>
      <c r="T194" s="65" t="s">
        <v>18</v>
      </c>
      <c r="U194" s="76" t="s">
        <v>145</v>
      </c>
      <c r="V194" s="1">
        <f>D192</f>
        <v>0</v>
      </c>
      <c r="W194" s="60"/>
      <c r="X194" s="61"/>
      <c r="Y194" s="53" t="str">
        <f>IF(W193&gt;0,IF(X193&lt;$AF$8, "INVALID ODn", IF(X193&gt;$AF$9,"INVALID ODn", "VALID ODn")),"")</f>
        <v/>
      </c>
    </row>
    <row r="195" spans="2:25" ht="15.45" x14ac:dyDescent="0.4">
      <c r="B195" s="224" t="s">
        <v>4</v>
      </c>
      <c r="C195" s="229"/>
      <c r="D195" s="167"/>
      <c r="E195" s="167"/>
      <c r="F195" s="167"/>
      <c r="G195" s="167"/>
      <c r="H195" s="167"/>
      <c r="I195" s="167"/>
      <c r="J195" s="167"/>
      <c r="K195" s="167"/>
      <c r="L195" s="167"/>
      <c r="M195" s="167"/>
      <c r="N195" s="168"/>
      <c r="O195" s="223"/>
      <c r="S195" s="1">
        <v>10</v>
      </c>
      <c r="T195" s="65" t="s">
        <v>19</v>
      </c>
      <c r="U195" s="76" t="s">
        <v>146</v>
      </c>
      <c r="V195" s="1">
        <f>D193</f>
        <v>0</v>
      </c>
      <c r="W195" s="60"/>
      <c r="X195" s="61"/>
      <c r="Y195" s="53"/>
    </row>
    <row r="196" spans="2:25" ht="15.45" x14ac:dyDescent="0.4">
      <c r="B196" s="224" t="s">
        <v>5</v>
      </c>
      <c r="C196" s="230"/>
      <c r="D196" s="167"/>
      <c r="E196" s="167"/>
      <c r="F196" s="167"/>
      <c r="G196" s="167"/>
      <c r="H196" s="167"/>
      <c r="I196" s="167"/>
      <c r="J196" s="167"/>
      <c r="K196" s="167"/>
      <c r="L196" s="167"/>
      <c r="M196" s="167"/>
      <c r="N196" s="168"/>
      <c r="O196" s="223"/>
    </row>
    <row r="197" spans="2:25" ht="15.45" x14ac:dyDescent="0.4">
      <c r="B197" s="224" t="s">
        <v>6</v>
      </c>
      <c r="C197" s="230"/>
      <c r="D197" s="167"/>
      <c r="E197" s="167"/>
      <c r="F197" s="167"/>
      <c r="G197" s="167"/>
      <c r="H197" s="167"/>
      <c r="I197" s="167"/>
      <c r="J197" s="167"/>
      <c r="K197" s="167"/>
      <c r="L197" s="167"/>
      <c r="M197" s="167"/>
      <c r="N197" s="168"/>
      <c r="O197" s="223"/>
    </row>
    <row r="198" spans="2:25" ht="15.9" thickBot="1" x14ac:dyDescent="0.45">
      <c r="B198" s="224" t="s">
        <v>7</v>
      </c>
      <c r="C198" s="231"/>
      <c r="D198" s="171"/>
      <c r="E198" s="171"/>
      <c r="F198" s="171"/>
      <c r="G198" s="171"/>
      <c r="H198" s="171"/>
      <c r="I198" s="171"/>
      <c r="J198" s="171"/>
      <c r="K198" s="171"/>
      <c r="L198" s="171"/>
      <c r="M198" s="171"/>
      <c r="N198" s="172"/>
      <c r="O198" s="223"/>
    </row>
    <row r="199" spans="2:25" ht="15.9" thickBot="1" x14ac:dyDescent="0.45">
      <c r="B199" s="232"/>
      <c r="C199" s="233"/>
      <c r="D199" s="234"/>
      <c r="E199" s="234"/>
      <c r="F199" s="234"/>
      <c r="G199" s="234"/>
      <c r="H199" s="233"/>
      <c r="I199" s="233"/>
      <c r="J199" s="233"/>
      <c r="K199" s="233"/>
      <c r="L199" s="233"/>
      <c r="M199" s="233"/>
      <c r="N199" s="234"/>
      <c r="O199" s="235"/>
    </row>
    <row r="200" spans="2:25" x14ac:dyDescent="0.3">
      <c r="B200" s="433" t="s">
        <v>386</v>
      </c>
      <c r="C200" s="433"/>
      <c r="D200" s="433"/>
      <c r="E200" s="433"/>
      <c r="F200" s="433"/>
      <c r="G200" s="433"/>
      <c r="H200" s="433"/>
      <c r="I200" s="433"/>
      <c r="J200" s="433"/>
      <c r="K200" s="433"/>
      <c r="L200" s="433"/>
      <c r="M200" s="433"/>
      <c r="N200" s="433"/>
      <c r="O200" s="433"/>
    </row>
    <row r="201" spans="2:25" x14ac:dyDescent="0.3">
      <c r="B201" s="434"/>
      <c r="C201" s="434"/>
      <c r="D201" s="434"/>
      <c r="E201" s="434"/>
      <c r="F201" s="434"/>
      <c r="G201" s="434"/>
      <c r="H201" s="434"/>
      <c r="I201" s="434"/>
      <c r="J201" s="434"/>
      <c r="K201" s="434"/>
      <c r="L201" s="434"/>
      <c r="M201" s="434"/>
      <c r="N201" s="434"/>
      <c r="O201" s="434"/>
    </row>
    <row r="202" spans="2:25" x14ac:dyDescent="0.3">
      <c r="B202" s="434"/>
      <c r="C202" s="434"/>
      <c r="D202" s="434"/>
      <c r="E202" s="434"/>
      <c r="F202" s="434"/>
      <c r="G202" s="434"/>
      <c r="H202" s="434"/>
      <c r="I202" s="434"/>
      <c r="J202" s="434"/>
      <c r="K202" s="434"/>
      <c r="L202" s="434"/>
      <c r="M202" s="434"/>
      <c r="N202" s="434"/>
      <c r="O202" s="434"/>
    </row>
    <row r="203" spans="2:25" ht="12.9" thickBot="1" x14ac:dyDescent="0.35">
      <c r="B203" s="109"/>
      <c r="C203" s="109"/>
      <c r="D203" s="109"/>
      <c r="E203" s="109"/>
      <c r="F203" s="109"/>
      <c r="G203" s="109"/>
      <c r="H203" s="109"/>
      <c r="I203" s="109"/>
      <c r="J203" s="109"/>
      <c r="K203" s="109"/>
      <c r="L203" s="109"/>
      <c r="M203" s="109"/>
      <c r="N203" s="109"/>
      <c r="O203" s="109"/>
    </row>
    <row r="204" spans="2:25" ht="12.75" customHeight="1" x14ac:dyDescent="0.3">
      <c r="B204" s="324" t="s">
        <v>409</v>
      </c>
      <c r="C204" s="325"/>
      <c r="D204" s="325"/>
      <c r="E204" s="325"/>
      <c r="F204" s="325"/>
      <c r="G204" s="325"/>
      <c r="H204" s="325"/>
      <c r="I204" s="325"/>
      <c r="J204" s="325"/>
      <c r="K204" s="325"/>
      <c r="L204" s="325"/>
      <c r="M204" s="325"/>
      <c r="N204" s="325"/>
      <c r="O204" s="326"/>
    </row>
    <row r="205" spans="2:25" ht="13.5" customHeight="1" thickBot="1" x14ac:dyDescent="0.45">
      <c r="B205" s="327"/>
      <c r="C205" s="328"/>
      <c r="D205" s="328"/>
      <c r="E205" s="328"/>
      <c r="F205" s="328"/>
      <c r="G205" s="328"/>
      <c r="H205" s="328"/>
      <c r="I205" s="328"/>
      <c r="J205" s="328"/>
      <c r="K205" s="328"/>
      <c r="L205" s="328"/>
      <c r="M205" s="328"/>
      <c r="N205" s="328"/>
      <c r="O205" s="329"/>
      <c r="S205" s="1">
        <v>11</v>
      </c>
      <c r="T205" s="65" t="s">
        <v>9</v>
      </c>
      <c r="U205" s="54" t="s">
        <v>136</v>
      </c>
      <c r="V205" s="1">
        <f>C211</f>
        <v>0</v>
      </c>
      <c r="W205" s="56">
        <f>MEDIAN(V205:V206)</f>
        <v>0</v>
      </c>
      <c r="X205" s="56" t="e">
        <f>W205/$W$207</f>
        <v>#DIV/0!</v>
      </c>
      <c r="Y205" s="53" t="str">
        <f>IF(W205&gt;0,IF(W205&lt;$AC$6, "INVALID OD", IF(W205&gt;$AC$7,"INVALID OD", "VALID OD")),"")</f>
        <v/>
      </c>
    </row>
    <row r="206" spans="2:25" ht="15.75" customHeight="1" x14ac:dyDescent="0.4">
      <c r="B206" s="336" t="s">
        <v>117</v>
      </c>
      <c r="C206" s="340"/>
      <c r="D206" s="341"/>
      <c r="E206" s="336" t="s">
        <v>105</v>
      </c>
      <c r="F206" s="340"/>
      <c r="G206" s="341"/>
      <c r="H206" s="336" t="s">
        <v>300</v>
      </c>
      <c r="I206" s="340"/>
      <c r="J206" s="340"/>
      <c r="K206" s="341"/>
      <c r="L206" s="163" t="s">
        <v>301</v>
      </c>
      <c r="M206" s="360"/>
      <c r="N206" s="360"/>
      <c r="O206" s="361"/>
      <c r="S206" s="1">
        <v>11</v>
      </c>
      <c r="T206" s="65" t="s">
        <v>10</v>
      </c>
      <c r="U206" s="54" t="s">
        <v>137</v>
      </c>
      <c r="V206" s="1">
        <f t="shared" ref="V206:V212" si="10">C212</f>
        <v>0</v>
      </c>
      <c r="W206" s="57"/>
      <c r="X206" s="57"/>
      <c r="Y206" s="53" t="str">
        <f>IF(W205&gt;0,IF(X205&lt;$AC$8, "INVALID ODn", IF(X205&gt;$AC$9,"INVALID ODn", "VALID ODn")),"")</f>
        <v/>
      </c>
    </row>
    <row r="207" spans="2:25" ht="16.5" customHeight="1" thickBot="1" x14ac:dyDescent="0.45">
      <c r="B207" s="337"/>
      <c r="C207" s="342"/>
      <c r="D207" s="343"/>
      <c r="E207" s="337"/>
      <c r="F207" s="342"/>
      <c r="G207" s="343"/>
      <c r="H207" s="337"/>
      <c r="I207" s="342"/>
      <c r="J207" s="342"/>
      <c r="K207" s="343"/>
      <c r="L207" s="344" t="s">
        <v>302</v>
      </c>
      <c r="M207" s="345"/>
      <c r="N207" s="338"/>
      <c r="O207" s="339"/>
      <c r="S207" s="1">
        <v>11</v>
      </c>
      <c r="T207" s="65" t="s">
        <v>11</v>
      </c>
      <c r="U207" s="74" t="s">
        <v>138</v>
      </c>
      <c r="V207" s="1">
        <f t="shared" si="10"/>
        <v>0</v>
      </c>
      <c r="W207" s="59">
        <f>MEDIAN(V207:V209)</f>
        <v>0</v>
      </c>
      <c r="X207" s="59" t="e">
        <f>W207/$W$207</f>
        <v>#DIV/0!</v>
      </c>
      <c r="Y207" s="53" t="str">
        <f>IF(W207&gt;0, IF(W207&lt;$AD$6, "INVALID OD", IF(W207&gt;$AD$7,"INVALID OD", "VALID OD")), "")</f>
        <v/>
      </c>
    </row>
    <row r="208" spans="2:25" ht="12.75" customHeight="1" x14ac:dyDescent="0.4">
      <c r="B208" s="310" t="s">
        <v>383</v>
      </c>
      <c r="C208" s="306"/>
      <c r="D208" s="306"/>
      <c r="E208" s="306"/>
      <c r="F208" s="306"/>
      <c r="G208" s="306"/>
      <c r="H208" s="306"/>
      <c r="I208" s="306"/>
      <c r="J208" s="306"/>
      <c r="K208" s="306"/>
      <c r="L208" s="306"/>
      <c r="M208" s="306"/>
      <c r="N208" s="306"/>
      <c r="O208" s="307"/>
      <c r="S208" s="1">
        <v>11</v>
      </c>
      <c r="T208" s="65" t="s">
        <v>12</v>
      </c>
      <c r="U208" s="74" t="s">
        <v>139</v>
      </c>
      <c r="V208" s="1">
        <f t="shared" si="10"/>
        <v>0</v>
      </c>
      <c r="W208" s="60"/>
      <c r="X208" s="61"/>
      <c r="Y208" s="53" t="str">
        <f>IF(W207&gt;0,IF(X207&lt;$AD$8, "INVALID ODn", IF(X207&gt;$AD$9,"INVALID ODn", "VALID ODn")),"")</f>
        <v/>
      </c>
    </row>
    <row r="209" spans="2:25" ht="12.75" customHeight="1" x14ac:dyDescent="0.4">
      <c r="B209" s="430"/>
      <c r="C209" s="431"/>
      <c r="D209" s="431"/>
      <c r="E209" s="431"/>
      <c r="F209" s="431"/>
      <c r="G209" s="431"/>
      <c r="H209" s="431"/>
      <c r="I209" s="431"/>
      <c r="J209" s="431"/>
      <c r="K209" s="431"/>
      <c r="L209" s="431"/>
      <c r="M209" s="431"/>
      <c r="N209" s="431"/>
      <c r="O209" s="432"/>
      <c r="S209" s="1">
        <v>11</v>
      </c>
      <c r="T209" s="65" t="s">
        <v>13</v>
      </c>
      <c r="U209" s="74" t="s">
        <v>140</v>
      </c>
      <c r="V209" s="1">
        <f t="shared" si="10"/>
        <v>0</v>
      </c>
      <c r="W209" s="60"/>
      <c r="X209" s="61"/>
      <c r="Y209" s="53"/>
    </row>
    <row r="210" spans="2:25" ht="15.9" thickBot="1" x14ac:dyDescent="0.45">
      <c r="B210" s="221"/>
      <c r="C210" s="222">
        <v>1</v>
      </c>
      <c r="D210" s="222">
        <v>2</v>
      </c>
      <c r="E210" s="222">
        <v>3</v>
      </c>
      <c r="F210" s="222">
        <v>4</v>
      </c>
      <c r="G210" s="222">
        <v>5</v>
      </c>
      <c r="H210" s="222">
        <v>6</v>
      </c>
      <c r="I210" s="222">
        <v>7</v>
      </c>
      <c r="J210" s="222">
        <v>8</v>
      </c>
      <c r="K210" s="222">
        <v>9</v>
      </c>
      <c r="L210" s="222">
        <v>10</v>
      </c>
      <c r="M210" s="222">
        <v>11</v>
      </c>
      <c r="N210" s="222">
        <v>12</v>
      </c>
      <c r="O210" s="223"/>
      <c r="S210" s="1">
        <v>11</v>
      </c>
      <c r="T210" s="65" t="s">
        <v>14</v>
      </c>
      <c r="U210" s="75" t="s">
        <v>141</v>
      </c>
      <c r="V210" s="1">
        <f t="shared" si="10"/>
        <v>0</v>
      </c>
      <c r="W210" s="62">
        <f>MEDIAN(V210:V212)</f>
        <v>0</v>
      </c>
      <c r="X210" s="62" t="e">
        <f>W210/$W$207</f>
        <v>#DIV/0!</v>
      </c>
      <c r="Y210" s="53" t="str">
        <f>IF(W210&gt;0, IF(W210&lt;$AE$6, "INVALID OD", IF(W210&gt;$AE$7,"INVALID OD", "VALID OD")), "")</f>
        <v/>
      </c>
    </row>
    <row r="211" spans="2:25" ht="15.45" x14ac:dyDescent="0.4">
      <c r="B211" s="224" t="s">
        <v>0</v>
      </c>
      <c r="C211" s="225"/>
      <c r="D211" s="226"/>
      <c r="E211" s="165"/>
      <c r="F211" s="165"/>
      <c r="G211" s="165"/>
      <c r="H211" s="165"/>
      <c r="I211" s="165"/>
      <c r="J211" s="165"/>
      <c r="K211" s="165"/>
      <c r="L211" s="165"/>
      <c r="M211" s="165"/>
      <c r="N211" s="166"/>
      <c r="O211" s="223"/>
      <c r="S211" s="1">
        <v>11</v>
      </c>
      <c r="T211" s="65" t="s">
        <v>15</v>
      </c>
      <c r="U211" s="75" t="s">
        <v>142</v>
      </c>
      <c r="V211" s="1">
        <f t="shared" si="10"/>
        <v>0</v>
      </c>
      <c r="W211" s="60"/>
      <c r="X211" s="61"/>
      <c r="Y211" s="53" t="str">
        <f>IF(W210&gt;0,IF(X210&lt;$AE$8, "INVALID ODn", IF(X210&gt;$AE$9,"INVALID ODn", "VALID ODn")),"")</f>
        <v/>
      </c>
    </row>
    <row r="212" spans="2:25" ht="15.45" x14ac:dyDescent="0.4">
      <c r="B212" s="224" t="s">
        <v>1</v>
      </c>
      <c r="C212" s="227"/>
      <c r="D212" s="228"/>
      <c r="E212" s="167"/>
      <c r="F212" s="167"/>
      <c r="G212" s="167"/>
      <c r="H212" s="167"/>
      <c r="I212" s="167"/>
      <c r="J212" s="167"/>
      <c r="K212" s="167"/>
      <c r="L212" s="167"/>
      <c r="M212" s="167"/>
      <c r="N212" s="168"/>
      <c r="O212" s="223"/>
      <c r="Q212" t="str">
        <f>IF(C211=0,"",1)</f>
        <v/>
      </c>
      <c r="S212" s="1">
        <v>11</v>
      </c>
      <c r="T212" s="65" t="s">
        <v>16</v>
      </c>
      <c r="U212" s="75" t="s">
        <v>143</v>
      </c>
      <c r="V212" s="1">
        <f t="shared" si="10"/>
        <v>0</v>
      </c>
      <c r="W212" s="60"/>
      <c r="X212" s="61"/>
      <c r="Y212" s="147"/>
    </row>
    <row r="213" spans="2:25" ht="15.45" x14ac:dyDescent="0.4">
      <c r="B213" s="224" t="s">
        <v>2</v>
      </c>
      <c r="C213" s="229"/>
      <c r="D213" s="228"/>
      <c r="E213" s="167"/>
      <c r="F213" s="167"/>
      <c r="G213" s="167"/>
      <c r="H213" s="167"/>
      <c r="I213" s="167"/>
      <c r="J213" s="167"/>
      <c r="K213" s="167"/>
      <c r="L213" s="167"/>
      <c r="M213" s="167"/>
      <c r="N213" s="168"/>
      <c r="O213" s="223"/>
      <c r="S213" s="1">
        <v>11</v>
      </c>
      <c r="T213" s="65" t="s">
        <v>17</v>
      </c>
      <c r="U213" s="76" t="s">
        <v>144</v>
      </c>
      <c r="V213" s="1">
        <f>D211</f>
        <v>0</v>
      </c>
      <c r="W213" s="64">
        <f>MEDIAN(V213:V215)</f>
        <v>0</v>
      </c>
      <c r="X213" s="64" t="e">
        <f>W213/$W$207</f>
        <v>#DIV/0!</v>
      </c>
      <c r="Y213" s="53" t="str">
        <f>IF(W213&gt;0, IF(W213&lt;$AF$6, "INVALID OD", IF(W213&gt;$AF$7,"INVALID OD", "VALID OD")), "")</f>
        <v/>
      </c>
    </row>
    <row r="214" spans="2:25" ht="15.45" x14ac:dyDescent="0.4">
      <c r="B214" s="224" t="s">
        <v>3</v>
      </c>
      <c r="C214" s="229"/>
      <c r="D214" s="167"/>
      <c r="E214" s="167"/>
      <c r="F214" s="167"/>
      <c r="G214" s="167"/>
      <c r="H214" s="167"/>
      <c r="I214" s="167"/>
      <c r="J214" s="167"/>
      <c r="K214" s="167"/>
      <c r="L214" s="167"/>
      <c r="M214" s="167"/>
      <c r="N214" s="168"/>
      <c r="O214" s="223"/>
      <c r="S214" s="1">
        <v>11</v>
      </c>
      <c r="T214" s="65" t="s">
        <v>18</v>
      </c>
      <c r="U214" s="76" t="s">
        <v>145</v>
      </c>
      <c r="V214" s="1">
        <f>D212</f>
        <v>0</v>
      </c>
      <c r="W214" s="60"/>
      <c r="X214" s="61"/>
      <c r="Y214" s="53" t="str">
        <f>IF(W213&gt;0,IF(X213&lt;$AF$8, "INVALID ODn", IF(X213&gt;$AF$9,"INVALID ODn", "VALID ODn")),"")</f>
        <v/>
      </c>
    </row>
    <row r="215" spans="2:25" ht="15.45" x14ac:dyDescent="0.4">
      <c r="B215" s="224" t="s">
        <v>4</v>
      </c>
      <c r="C215" s="229"/>
      <c r="D215" s="167"/>
      <c r="E215" s="167"/>
      <c r="F215" s="167"/>
      <c r="G215" s="167"/>
      <c r="H215" s="167"/>
      <c r="I215" s="167"/>
      <c r="J215" s="167"/>
      <c r="K215" s="167"/>
      <c r="L215" s="167"/>
      <c r="M215" s="167"/>
      <c r="N215" s="168"/>
      <c r="O215" s="223"/>
      <c r="S215" s="1">
        <v>11</v>
      </c>
      <c r="T215" s="65" t="s">
        <v>19</v>
      </c>
      <c r="U215" s="76" t="s">
        <v>146</v>
      </c>
      <c r="V215" s="1">
        <f>D213</f>
        <v>0</v>
      </c>
      <c r="W215" s="60"/>
      <c r="X215" s="61"/>
      <c r="Y215" s="53"/>
    </row>
    <row r="216" spans="2:25" ht="15.45" x14ac:dyDescent="0.4">
      <c r="B216" s="224" t="s">
        <v>5</v>
      </c>
      <c r="C216" s="230"/>
      <c r="D216" s="167"/>
      <c r="E216" s="167"/>
      <c r="F216" s="167"/>
      <c r="G216" s="167"/>
      <c r="H216" s="167"/>
      <c r="I216" s="167"/>
      <c r="J216" s="167"/>
      <c r="K216" s="167"/>
      <c r="L216" s="167"/>
      <c r="M216" s="167"/>
      <c r="N216" s="168"/>
      <c r="O216" s="223"/>
    </row>
    <row r="217" spans="2:25" ht="15.45" x14ac:dyDescent="0.4">
      <c r="B217" s="224" t="s">
        <v>6</v>
      </c>
      <c r="C217" s="230"/>
      <c r="D217" s="167"/>
      <c r="E217" s="167"/>
      <c r="F217" s="167"/>
      <c r="G217" s="167"/>
      <c r="H217" s="167"/>
      <c r="I217" s="167"/>
      <c r="J217" s="167"/>
      <c r="K217" s="167"/>
      <c r="L217" s="167"/>
      <c r="M217" s="167"/>
      <c r="N217" s="168"/>
      <c r="O217" s="223"/>
    </row>
    <row r="218" spans="2:25" ht="15.9" thickBot="1" x14ac:dyDescent="0.45">
      <c r="B218" s="224" t="s">
        <v>7</v>
      </c>
      <c r="C218" s="231"/>
      <c r="D218" s="171"/>
      <c r="E218" s="171"/>
      <c r="F218" s="171"/>
      <c r="G218" s="171"/>
      <c r="H218" s="171"/>
      <c r="I218" s="171"/>
      <c r="J218" s="171"/>
      <c r="K218" s="171"/>
      <c r="L218" s="171"/>
      <c r="M218" s="171"/>
      <c r="N218" s="172"/>
      <c r="O218" s="223"/>
    </row>
    <row r="219" spans="2:25" ht="15.9" thickBot="1" x14ac:dyDescent="0.45">
      <c r="B219" s="232"/>
      <c r="C219" s="233"/>
      <c r="D219" s="234"/>
      <c r="E219" s="234"/>
      <c r="F219" s="234"/>
      <c r="G219" s="234"/>
      <c r="H219" s="233"/>
      <c r="I219" s="233"/>
      <c r="J219" s="233"/>
      <c r="K219" s="233"/>
      <c r="L219" s="233"/>
      <c r="M219" s="233"/>
      <c r="N219" s="234"/>
      <c r="O219" s="235"/>
    </row>
    <row r="220" spans="2:25" x14ac:dyDescent="0.3">
      <c r="B220" s="433" t="s">
        <v>386</v>
      </c>
      <c r="C220" s="433"/>
      <c r="D220" s="433"/>
      <c r="E220" s="433"/>
      <c r="F220" s="433"/>
      <c r="G220" s="433"/>
      <c r="H220" s="433"/>
      <c r="I220" s="433"/>
      <c r="J220" s="433"/>
      <c r="K220" s="433"/>
      <c r="L220" s="433"/>
      <c r="M220" s="433"/>
      <c r="N220" s="433"/>
      <c r="O220" s="433"/>
    </row>
    <row r="221" spans="2:25" x14ac:dyDescent="0.3">
      <c r="B221" s="434"/>
      <c r="C221" s="434"/>
      <c r="D221" s="434"/>
      <c r="E221" s="434"/>
      <c r="F221" s="434"/>
      <c r="G221" s="434"/>
      <c r="H221" s="434"/>
      <c r="I221" s="434"/>
      <c r="J221" s="434"/>
      <c r="K221" s="434"/>
      <c r="L221" s="434"/>
      <c r="M221" s="434"/>
      <c r="N221" s="434"/>
      <c r="O221" s="434"/>
    </row>
    <row r="222" spans="2:25" x14ac:dyDescent="0.3">
      <c r="B222" s="434"/>
      <c r="C222" s="434"/>
      <c r="D222" s="434"/>
      <c r="E222" s="434"/>
      <c r="F222" s="434"/>
      <c r="G222" s="434"/>
      <c r="H222" s="434"/>
      <c r="I222" s="434"/>
      <c r="J222" s="434"/>
      <c r="K222" s="434"/>
      <c r="L222" s="434"/>
      <c r="M222" s="434"/>
      <c r="N222" s="434"/>
      <c r="O222" s="434"/>
    </row>
    <row r="223" spans="2:25" ht="15.9" thickBot="1" x14ac:dyDescent="0.45">
      <c r="B223" s="240"/>
      <c r="C223" s="233"/>
      <c r="D223" s="234"/>
      <c r="E223" s="234"/>
      <c r="F223" s="234"/>
      <c r="G223" s="234"/>
      <c r="H223" s="233"/>
      <c r="I223" s="233"/>
      <c r="J223" s="233"/>
      <c r="K223" s="233"/>
      <c r="L223" s="233"/>
      <c r="M223" s="233"/>
      <c r="N223" s="234"/>
      <c r="O223" s="233"/>
    </row>
    <row r="224" spans="2:25" ht="12.75" customHeight="1" x14ac:dyDescent="0.3">
      <c r="B224" s="324" t="s">
        <v>409</v>
      </c>
      <c r="C224" s="325"/>
      <c r="D224" s="325"/>
      <c r="E224" s="325"/>
      <c r="F224" s="325"/>
      <c r="G224" s="325"/>
      <c r="H224" s="325"/>
      <c r="I224" s="325"/>
      <c r="J224" s="325"/>
      <c r="K224" s="325"/>
      <c r="L224" s="325"/>
      <c r="M224" s="325"/>
      <c r="N224" s="325"/>
      <c r="O224" s="326"/>
    </row>
    <row r="225" spans="2:25" ht="13.5" customHeight="1" thickBot="1" x14ac:dyDescent="0.45">
      <c r="B225" s="327"/>
      <c r="C225" s="328"/>
      <c r="D225" s="328"/>
      <c r="E225" s="328"/>
      <c r="F225" s="328"/>
      <c r="G225" s="328"/>
      <c r="H225" s="328"/>
      <c r="I225" s="328"/>
      <c r="J225" s="328"/>
      <c r="K225" s="328"/>
      <c r="L225" s="328"/>
      <c r="M225" s="328"/>
      <c r="N225" s="328"/>
      <c r="O225" s="329"/>
      <c r="S225" s="1">
        <v>12</v>
      </c>
      <c r="T225" s="65" t="s">
        <v>9</v>
      </c>
      <c r="U225" s="54" t="s">
        <v>136</v>
      </c>
      <c r="V225" s="1">
        <f>C231</f>
        <v>0</v>
      </c>
      <c r="W225" s="56">
        <f>MEDIAN(V225:V226)</f>
        <v>0</v>
      </c>
      <c r="X225" s="56" t="e">
        <f>W225/$W$227</f>
        <v>#DIV/0!</v>
      </c>
      <c r="Y225" s="53" t="str">
        <f>IF(W225&gt;0,IF(W225&lt;$AC$6, "INVALID OD", IF(W225&gt;$AC$7,"INVALID OD", "VALID OD")),"")</f>
        <v/>
      </c>
    </row>
    <row r="226" spans="2:25" ht="15.75" customHeight="1" x14ac:dyDescent="0.4">
      <c r="B226" s="336" t="s">
        <v>117</v>
      </c>
      <c r="C226" s="340"/>
      <c r="D226" s="341"/>
      <c r="E226" s="336" t="s">
        <v>105</v>
      </c>
      <c r="F226" s="340"/>
      <c r="G226" s="341"/>
      <c r="H226" s="336" t="s">
        <v>300</v>
      </c>
      <c r="I226" s="340"/>
      <c r="J226" s="340"/>
      <c r="K226" s="341"/>
      <c r="L226" s="163" t="s">
        <v>301</v>
      </c>
      <c r="M226" s="360"/>
      <c r="N226" s="360"/>
      <c r="O226" s="361"/>
      <c r="S226" s="1">
        <v>12</v>
      </c>
      <c r="T226" s="65" t="s">
        <v>10</v>
      </c>
      <c r="U226" s="54" t="s">
        <v>137</v>
      </c>
      <c r="V226" s="1">
        <f t="shared" ref="V226:V232" si="11">C232</f>
        <v>0</v>
      </c>
      <c r="W226" s="57"/>
      <c r="X226" s="57"/>
      <c r="Y226" s="53" t="str">
        <f>IF(W225&gt;0,IF(X225&lt;$AC$8, "INVALID ODn", IF(X225&gt;$AC$9,"INVALID ODn", "VALID ODn")),"")</f>
        <v/>
      </c>
    </row>
    <row r="227" spans="2:25" ht="16.5" customHeight="1" thickBot="1" x14ac:dyDescent="0.45">
      <c r="B227" s="337"/>
      <c r="C227" s="342"/>
      <c r="D227" s="343"/>
      <c r="E227" s="337"/>
      <c r="F227" s="342"/>
      <c r="G227" s="343"/>
      <c r="H227" s="337"/>
      <c r="I227" s="342"/>
      <c r="J227" s="342"/>
      <c r="K227" s="343"/>
      <c r="L227" s="344" t="s">
        <v>302</v>
      </c>
      <c r="M227" s="345"/>
      <c r="N227" s="338"/>
      <c r="O227" s="339"/>
      <c r="S227" s="1">
        <v>12</v>
      </c>
      <c r="T227" s="65" t="s">
        <v>11</v>
      </c>
      <c r="U227" s="74" t="s">
        <v>138</v>
      </c>
      <c r="V227" s="1">
        <f t="shared" si="11"/>
        <v>0</v>
      </c>
      <c r="W227" s="59">
        <f>MEDIAN(V227:V229)</f>
        <v>0</v>
      </c>
      <c r="X227" s="59" t="e">
        <f>W227/$W$227</f>
        <v>#DIV/0!</v>
      </c>
      <c r="Y227" s="53" t="str">
        <f>IF(W227&gt;0, IF(W227&lt;$AD$6, "INVALID OD", IF(W227&gt;$AD$7,"INVALID OD", "VALID OD")), "")</f>
        <v/>
      </c>
    </row>
    <row r="228" spans="2:25" ht="12.75" customHeight="1" x14ac:dyDescent="0.4">
      <c r="B228" s="310" t="s">
        <v>384</v>
      </c>
      <c r="C228" s="306"/>
      <c r="D228" s="306"/>
      <c r="E228" s="306"/>
      <c r="F228" s="306"/>
      <c r="G228" s="306"/>
      <c r="H228" s="306"/>
      <c r="I228" s="306"/>
      <c r="J228" s="306"/>
      <c r="K228" s="306"/>
      <c r="L228" s="306"/>
      <c r="M228" s="306"/>
      <c r="N228" s="306"/>
      <c r="O228" s="307"/>
      <c r="S228" s="1">
        <v>12</v>
      </c>
      <c r="T228" s="65" t="s">
        <v>12</v>
      </c>
      <c r="U228" s="74" t="s">
        <v>139</v>
      </c>
      <c r="V228" s="1">
        <f t="shared" si="11"/>
        <v>0</v>
      </c>
      <c r="W228" s="60"/>
      <c r="X228" s="61"/>
      <c r="Y228" s="53" t="str">
        <f>IF(W227&gt;0,IF(X227&lt;$AD$8, "INVALID ODn", IF(X227&gt;$AD$9,"INVALID ODn", "VALID ODn")),"")</f>
        <v/>
      </c>
    </row>
    <row r="229" spans="2:25" ht="12.75" customHeight="1" x14ac:dyDescent="0.4">
      <c r="B229" s="430"/>
      <c r="C229" s="431"/>
      <c r="D229" s="431"/>
      <c r="E229" s="431"/>
      <c r="F229" s="431"/>
      <c r="G229" s="431"/>
      <c r="H229" s="431"/>
      <c r="I229" s="431"/>
      <c r="J229" s="431"/>
      <c r="K229" s="431"/>
      <c r="L229" s="431"/>
      <c r="M229" s="431"/>
      <c r="N229" s="431"/>
      <c r="O229" s="432"/>
      <c r="S229" s="1">
        <v>12</v>
      </c>
      <c r="T229" s="65" t="s">
        <v>13</v>
      </c>
      <c r="U229" s="74" t="s">
        <v>140</v>
      </c>
      <c r="V229" s="1">
        <f t="shared" si="11"/>
        <v>0</v>
      </c>
      <c r="W229" s="60"/>
      <c r="X229" s="61"/>
      <c r="Y229" s="53"/>
    </row>
    <row r="230" spans="2:25" ht="15.9" thickBot="1" x14ac:dyDescent="0.45">
      <c r="B230" s="221"/>
      <c r="C230" s="222">
        <v>1</v>
      </c>
      <c r="D230" s="222">
        <v>2</v>
      </c>
      <c r="E230" s="222">
        <v>3</v>
      </c>
      <c r="F230" s="222">
        <v>4</v>
      </c>
      <c r="G230" s="222">
        <v>5</v>
      </c>
      <c r="H230" s="222">
        <v>6</v>
      </c>
      <c r="I230" s="222">
        <v>7</v>
      </c>
      <c r="J230" s="222">
        <v>8</v>
      </c>
      <c r="K230" s="222">
        <v>9</v>
      </c>
      <c r="L230" s="222">
        <v>10</v>
      </c>
      <c r="M230" s="222">
        <v>11</v>
      </c>
      <c r="N230" s="222">
        <v>12</v>
      </c>
      <c r="O230" s="223"/>
      <c r="S230" s="1">
        <v>12</v>
      </c>
      <c r="T230" s="65" t="s">
        <v>14</v>
      </c>
      <c r="U230" s="75" t="s">
        <v>141</v>
      </c>
      <c r="V230" s="1">
        <f t="shared" si="11"/>
        <v>0</v>
      </c>
      <c r="W230" s="62">
        <f>MEDIAN(V230:V232)</f>
        <v>0</v>
      </c>
      <c r="X230" s="62" t="e">
        <f>W230/$W$227</f>
        <v>#DIV/0!</v>
      </c>
      <c r="Y230" s="53" t="str">
        <f>IF(W230&gt;0, IF(W230&lt;$AE$6, "INVALID OD", IF(W230&gt;$AE$7,"INVALID OD", "VALID OD")), "")</f>
        <v/>
      </c>
    </row>
    <row r="231" spans="2:25" ht="15.45" x14ac:dyDescent="0.4">
      <c r="B231" s="224" t="s">
        <v>0</v>
      </c>
      <c r="C231" s="225"/>
      <c r="D231" s="226"/>
      <c r="E231" s="165"/>
      <c r="F231" s="165"/>
      <c r="G231" s="165"/>
      <c r="H231" s="165"/>
      <c r="I231" s="165"/>
      <c r="J231" s="165"/>
      <c r="K231" s="165"/>
      <c r="L231" s="165"/>
      <c r="M231" s="165"/>
      <c r="N231" s="166"/>
      <c r="O231" s="223"/>
      <c r="S231" s="1">
        <v>12</v>
      </c>
      <c r="T231" s="65" t="s">
        <v>15</v>
      </c>
      <c r="U231" s="75" t="s">
        <v>142</v>
      </c>
      <c r="V231" s="1">
        <f t="shared" si="11"/>
        <v>0</v>
      </c>
      <c r="W231" s="60"/>
      <c r="X231" s="61"/>
      <c r="Y231" s="53" t="str">
        <f>IF(W230&gt;0,IF(X230&lt;$AE$8, "INVALID ODn", IF(X230&gt;$AE$9,"INVALID ODn", "VALID ODn")),"")</f>
        <v/>
      </c>
    </row>
    <row r="232" spans="2:25" ht="15.45" x14ac:dyDescent="0.4">
      <c r="B232" s="224" t="s">
        <v>1</v>
      </c>
      <c r="C232" s="227"/>
      <c r="D232" s="228"/>
      <c r="E232" s="167"/>
      <c r="F232" s="167"/>
      <c r="G232" s="167"/>
      <c r="H232" s="167"/>
      <c r="I232" s="167"/>
      <c r="J232" s="167"/>
      <c r="K232" s="167"/>
      <c r="L232" s="167"/>
      <c r="M232" s="167"/>
      <c r="N232" s="168"/>
      <c r="O232" s="223"/>
      <c r="Q232" t="str">
        <f>IF(C231=0,"",1)</f>
        <v/>
      </c>
      <c r="S232" s="1">
        <v>12</v>
      </c>
      <c r="T232" s="65" t="s">
        <v>16</v>
      </c>
      <c r="U232" s="75" t="s">
        <v>143</v>
      </c>
      <c r="V232" s="1">
        <f t="shared" si="11"/>
        <v>0</v>
      </c>
      <c r="W232" s="60"/>
      <c r="X232" s="61"/>
      <c r="Y232" s="147"/>
    </row>
    <row r="233" spans="2:25" ht="15.45" x14ac:dyDescent="0.4">
      <c r="B233" s="224" t="s">
        <v>2</v>
      </c>
      <c r="C233" s="229"/>
      <c r="D233" s="228"/>
      <c r="E233" s="167"/>
      <c r="F233" s="167"/>
      <c r="G233" s="167"/>
      <c r="H233" s="167"/>
      <c r="I233" s="167"/>
      <c r="J233" s="167"/>
      <c r="K233" s="167"/>
      <c r="L233" s="167"/>
      <c r="M233" s="167"/>
      <c r="N233" s="168"/>
      <c r="O233" s="223"/>
      <c r="S233" s="1">
        <v>12</v>
      </c>
      <c r="T233" s="65" t="s">
        <v>17</v>
      </c>
      <c r="U233" s="76" t="s">
        <v>144</v>
      </c>
      <c r="V233" s="1">
        <f>D231</f>
        <v>0</v>
      </c>
      <c r="W233" s="64">
        <f>MEDIAN(V233:V235)</f>
        <v>0</v>
      </c>
      <c r="X233" s="64" t="e">
        <f>W233/$W$227</f>
        <v>#DIV/0!</v>
      </c>
      <c r="Y233" s="53" t="str">
        <f>IF(W233&gt;0, IF(W233&lt;$AF$6, "INVALID OD", IF(W233&gt;$AF$7,"INVALID OD", "VALID OD")), "")</f>
        <v/>
      </c>
    </row>
    <row r="234" spans="2:25" ht="15.45" x14ac:dyDescent="0.4">
      <c r="B234" s="224" t="s">
        <v>3</v>
      </c>
      <c r="C234" s="229"/>
      <c r="D234" s="167"/>
      <c r="E234" s="167"/>
      <c r="F234" s="167"/>
      <c r="G234" s="167"/>
      <c r="H234" s="167"/>
      <c r="I234" s="167"/>
      <c r="J234" s="167"/>
      <c r="K234" s="167"/>
      <c r="L234" s="167"/>
      <c r="M234" s="167"/>
      <c r="N234" s="168"/>
      <c r="O234" s="223"/>
      <c r="S234" s="1">
        <v>12</v>
      </c>
      <c r="T234" s="65" t="s">
        <v>18</v>
      </c>
      <c r="U234" s="76" t="s">
        <v>145</v>
      </c>
      <c r="V234" s="1">
        <f>D232</f>
        <v>0</v>
      </c>
      <c r="W234" s="60"/>
      <c r="X234" s="61"/>
      <c r="Y234" s="53" t="str">
        <f>IF(W233&gt;0,IF(X233&lt;$AF$8, "INVALID ODn", IF(X233&gt;$AF$9,"INVALID ODn", "VALID ODn")),"")</f>
        <v/>
      </c>
    </row>
    <row r="235" spans="2:25" ht="15.45" x14ac:dyDescent="0.4">
      <c r="B235" s="224" t="s">
        <v>4</v>
      </c>
      <c r="C235" s="229"/>
      <c r="D235" s="167"/>
      <c r="E235" s="167"/>
      <c r="F235" s="167"/>
      <c r="G235" s="167"/>
      <c r="H235" s="167"/>
      <c r="I235" s="167"/>
      <c r="J235" s="167"/>
      <c r="K235" s="167"/>
      <c r="L235" s="167"/>
      <c r="M235" s="167"/>
      <c r="N235" s="168"/>
      <c r="O235" s="223"/>
      <c r="S235" s="1">
        <v>12</v>
      </c>
      <c r="T235" s="65" t="s">
        <v>19</v>
      </c>
      <c r="U235" s="76" t="s">
        <v>146</v>
      </c>
      <c r="V235" s="1">
        <f>D233</f>
        <v>0</v>
      </c>
      <c r="W235" s="60"/>
      <c r="X235" s="61"/>
      <c r="Y235" s="53"/>
    </row>
    <row r="236" spans="2:25" ht="15.45" x14ac:dyDescent="0.4">
      <c r="B236" s="224" t="s">
        <v>5</v>
      </c>
      <c r="C236" s="230"/>
      <c r="D236" s="167"/>
      <c r="E236" s="167"/>
      <c r="F236" s="167"/>
      <c r="G236" s="167"/>
      <c r="H236" s="167"/>
      <c r="I236" s="167"/>
      <c r="J236" s="167"/>
      <c r="K236" s="167"/>
      <c r="L236" s="167"/>
      <c r="M236" s="167"/>
      <c r="N236" s="168"/>
      <c r="O236" s="223"/>
    </row>
    <row r="237" spans="2:25" ht="15.45" x14ac:dyDescent="0.4">
      <c r="B237" s="224" t="s">
        <v>6</v>
      </c>
      <c r="C237" s="230"/>
      <c r="D237" s="167"/>
      <c r="E237" s="167"/>
      <c r="F237" s="167"/>
      <c r="G237" s="167"/>
      <c r="H237" s="167"/>
      <c r="I237" s="167"/>
      <c r="J237" s="167"/>
      <c r="K237" s="167"/>
      <c r="L237" s="167"/>
      <c r="M237" s="167"/>
      <c r="N237" s="168"/>
      <c r="O237" s="223"/>
    </row>
    <row r="238" spans="2:25" ht="15.9" thickBot="1" x14ac:dyDescent="0.45">
      <c r="B238" s="224" t="s">
        <v>7</v>
      </c>
      <c r="C238" s="231"/>
      <c r="D238" s="171"/>
      <c r="E238" s="171"/>
      <c r="F238" s="171"/>
      <c r="G238" s="171"/>
      <c r="H238" s="171"/>
      <c r="I238" s="171"/>
      <c r="J238" s="171"/>
      <c r="K238" s="171"/>
      <c r="L238" s="171"/>
      <c r="M238" s="171"/>
      <c r="N238" s="172"/>
      <c r="O238" s="223"/>
    </row>
    <row r="239" spans="2:25" ht="15.9" thickBot="1" x14ac:dyDescent="0.45">
      <c r="B239" s="232"/>
      <c r="C239" s="233"/>
      <c r="D239" s="234"/>
      <c r="E239" s="234"/>
      <c r="F239" s="234"/>
      <c r="G239" s="234"/>
      <c r="H239" s="233"/>
      <c r="I239" s="233"/>
      <c r="J239" s="233"/>
      <c r="K239" s="233"/>
      <c r="L239" s="233"/>
      <c r="M239" s="233"/>
      <c r="N239" s="234"/>
      <c r="O239" s="235"/>
    </row>
    <row r="240" spans="2:25" x14ac:dyDescent="0.3">
      <c r="B240" s="433" t="s">
        <v>386</v>
      </c>
      <c r="C240" s="433"/>
      <c r="D240" s="433"/>
      <c r="E240" s="433"/>
      <c r="F240" s="433"/>
      <c r="G240" s="433"/>
      <c r="H240" s="433"/>
      <c r="I240" s="433"/>
      <c r="J240" s="433"/>
      <c r="K240" s="433"/>
      <c r="L240" s="433"/>
      <c r="M240" s="433"/>
      <c r="N240" s="433"/>
      <c r="O240" s="433"/>
    </row>
    <row r="241" spans="2:25" x14ac:dyDescent="0.3">
      <c r="B241" s="434"/>
      <c r="C241" s="434"/>
      <c r="D241" s="434"/>
      <c r="E241" s="434"/>
      <c r="F241" s="434"/>
      <c r="G241" s="434"/>
      <c r="H241" s="434"/>
      <c r="I241" s="434"/>
      <c r="J241" s="434"/>
      <c r="K241" s="434"/>
      <c r="L241" s="434"/>
      <c r="M241" s="434"/>
      <c r="N241" s="434"/>
      <c r="O241" s="434"/>
    </row>
    <row r="242" spans="2:25" x14ac:dyDescent="0.3">
      <c r="B242" s="434"/>
      <c r="C242" s="434"/>
      <c r="D242" s="434"/>
      <c r="E242" s="434"/>
      <c r="F242" s="434"/>
      <c r="G242" s="434"/>
      <c r="H242" s="434"/>
      <c r="I242" s="434"/>
      <c r="J242" s="434"/>
      <c r="K242" s="434"/>
      <c r="L242" s="434"/>
      <c r="M242" s="434"/>
      <c r="N242" s="434"/>
      <c r="O242" s="434"/>
    </row>
    <row r="243" spans="2:25" ht="12.9" thickBot="1" x14ac:dyDescent="0.35">
      <c r="B243" s="109"/>
      <c r="C243" s="109"/>
      <c r="D243" s="109"/>
      <c r="E243" s="109"/>
      <c r="F243" s="109"/>
      <c r="G243" s="109"/>
      <c r="H243" s="109"/>
      <c r="I243" s="109"/>
      <c r="J243" s="109"/>
      <c r="K243" s="109"/>
      <c r="L243" s="109"/>
      <c r="M243" s="109"/>
      <c r="N243" s="109"/>
      <c r="O243" s="109"/>
    </row>
    <row r="244" spans="2:25" ht="12.75" customHeight="1" x14ac:dyDescent="0.3">
      <c r="B244" s="324" t="s">
        <v>409</v>
      </c>
      <c r="C244" s="325"/>
      <c r="D244" s="325"/>
      <c r="E244" s="325"/>
      <c r="F244" s="325"/>
      <c r="G244" s="325"/>
      <c r="H244" s="325"/>
      <c r="I244" s="325"/>
      <c r="J244" s="325"/>
      <c r="K244" s="325"/>
      <c r="L244" s="325"/>
      <c r="M244" s="325"/>
      <c r="N244" s="325"/>
      <c r="O244" s="326"/>
    </row>
    <row r="245" spans="2:25" ht="13.5" customHeight="1" thickBot="1" x14ac:dyDescent="0.45">
      <c r="B245" s="327"/>
      <c r="C245" s="328"/>
      <c r="D245" s="328"/>
      <c r="E245" s="328"/>
      <c r="F245" s="328"/>
      <c r="G245" s="328"/>
      <c r="H245" s="328"/>
      <c r="I245" s="328"/>
      <c r="J245" s="328"/>
      <c r="K245" s="328"/>
      <c r="L245" s="328"/>
      <c r="M245" s="328"/>
      <c r="N245" s="328"/>
      <c r="O245" s="329"/>
      <c r="S245" s="1">
        <v>13</v>
      </c>
      <c r="T245" s="65" t="s">
        <v>9</v>
      </c>
      <c r="U245" s="54" t="s">
        <v>136</v>
      </c>
      <c r="V245" s="1">
        <f>C251</f>
        <v>0</v>
      </c>
      <c r="W245" s="56">
        <f>MEDIAN(V245:V246)</f>
        <v>0</v>
      </c>
      <c r="X245" s="56" t="e">
        <f>W245/$W$247</f>
        <v>#DIV/0!</v>
      </c>
      <c r="Y245" s="53" t="str">
        <f>IF(W245&gt;0,IF(W245&lt;$AC$6, "INVALID OD", IF(W245&gt;$AC$7,"INVALID OD", "VALID OD")),"")</f>
        <v/>
      </c>
    </row>
    <row r="246" spans="2:25" ht="15.75" customHeight="1" x14ac:dyDescent="0.4">
      <c r="B246" s="336" t="s">
        <v>117</v>
      </c>
      <c r="C246" s="340"/>
      <c r="D246" s="341"/>
      <c r="E246" s="336" t="s">
        <v>105</v>
      </c>
      <c r="F246" s="340"/>
      <c r="G246" s="341"/>
      <c r="H246" s="336" t="s">
        <v>300</v>
      </c>
      <c r="I246" s="340"/>
      <c r="J246" s="340"/>
      <c r="K246" s="341"/>
      <c r="L246" s="163" t="s">
        <v>301</v>
      </c>
      <c r="M246" s="360"/>
      <c r="N246" s="360"/>
      <c r="O246" s="361"/>
      <c r="S246" s="1">
        <v>13</v>
      </c>
      <c r="T246" s="65" t="s">
        <v>10</v>
      </c>
      <c r="U246" s="54" t="s">
        <v>137</v>
      </c>
      <c r="V246" s="1">
        <f t="shared" ref="V246:V252" si="12">C252</f>
        <v>0</v>
      </c>
      <c r="W246" s="57"/>
      <c r="X246" s="57"/>
      <c r="Y246" s="53" t="str">
        <f>IF(W245&gt;0,IF(X245&lt;$AC$8, "INVALID ODn", IF(X245&gt;$AC$9,"INVALID ODn", "VALID ODn")),"")</f>
        <v/>
      </c>
    </row>
    <row r="247" spans="2:25" ht="16.5" customHeight="1" thickBot="1" x14ac:dyDescent="0.45">
      <c r="B247" s="337"/>
      <c r="C247" s="342"/>
      <c r="D247" s="343"/>
      <c r="E247" s="337"/>
      <c r="F247" s="342"/>
      <c r="G247" s="343"/>
      <c r="H247" s="337"/>
      <c r="I247" s="342"/>
      <c r="J247" s="342"/>
      <c r="K247" s="343"/>
      <c r="L247" s="344" t="s">
        <v>302</v>
      </c>
      <c r="M247" s="345"/>
      <c r="N247" s="338"/>
      <c r="O247" s="339"/>
      <c r="S247" s="1">
        <v>13</v>
      </c>
      <c r="T247" s="65" t="s">
        <v>11</v>
      </c>
      <c r="U247" s="74" t="s">
        <v>138</v>
      </c>
      <c r="V247" s="1">
        <f t="shared" si="12"/>
        <v>0</v>
      </c>
      <c r="W247" s="59">
        <f>MEDIAN(V247:V249)</f>
        <v>0</v>
      </c>
      <c r="X247" s="59" t="e">
        <f>W247/$W$247</f>
        <v>#DIV/0!</v>
      </c>
      <c r="Y247" s="53" t="str">
        <f>IF(W247&gt;0, IF(W247&lt;$AD$6, "INVALID OD", IF(W247&gt;$AD$7,"INVALID OD", "VALID OD")), "")</f>
        <v/>
      </c>
    </row>
    <row r="248" spans="2:25" ht="12.75" customHeight="1" x14ac:dyDescent="0.4">
      <c r="B248" s="310" t="s">
        <v>385</v>
      </c>
      <c r="C248" s="306"/>
      <c r="D248" s="306"/>
      <c r="E248" s="306"/>
      <c r="F248" s="306"/>
      <c r="G248" s="306"/>
      <c r="H248" s="306"/>
      <c r="I248" s="306"/>
      <c r="J248" s="306"/>
      <c r="K248" s="306"/>
      <c r="L248" s="306"/>
      <c r="M248" s="306"/>
      <c r="N248" s="306"/>
      <c r="O248" s="307"/>
      <c r="S248" s="1">
        <v>13</v>
      </c>
      <c r="T248" s="65" t="s">
        <v>12</v>
      </c>
      <c r="U248" s="74" t="s">
        <v>139</v>
      </c>
      <c r="V248" s="1">
        <f t="shared" si="12"/>
        <v>0</v>
      </c>
      <c r="W248" s="60"/>
      <c r="X248" s="61"/>
      <c r="Y248" s="53" t="str">
        <f>IF(W247&gt;0,IF(X247&lt;$AD$8, "INVALID ODn", IF(X247&gt;$AD$9,"INVALID ODn", "VALID ODn")),"")</f>
        <v/>
      </c>
    </row>
    <row r="249" spans="2:25" ht="12.75" customHeight="1" x14ac:dyDescent="0.4">
      <c r="B249" s="430"/>
      <c r="C249" s="431"/>
      <c r="D249" s="431"/>
      <c r="E249" s="431"/>
      <c r="F249" s="431"/>
      <c r="G249" s="431"/>
      <c r="H249" s="431"/>
      <c r="I249" s="431"/>
      <c r="J249" s="431"/>
      <c r="K249" s="431"/>
      <c r="L249" s="431"/>
      <c r="M249" s="431"/>
      <c r="N249" s="431"/>
      <c r="O249" s="432"/>
      <c r="S249" s="1">
        <v>13</v>
      </c>
      <c r="T249" s="65" t="s">
        <v>13</v>
      </c>
      <c r="U249" s="74" t="s">
        <v>140</v>
      </c>
      <c r="V249" s="1">
        <f t="shared" si="12"/>
        <v>0</v>
      </c>
      <c r="W249" s="60"/>
      <c r="X249" s="61"/>
      <c r="Y249" s="53"/>
    </row>
    <row r="250" spans="2:25" ht="15.9" thickBot="1" x14ac:dyDescent="0.45">
      <c r="B250" s="221"/>
      <c r="C250" s="222">
        <v>1</v>
      </c>
      <c r="D250" s="222">
        <v>2</v>
      </c>
      <c r="E250" s="222">
        <v>3</v>
      </c>
      <c r="F250" s="222">
        <v>4</v>
      </c>
      <c r="G250" s="222">
        <v>5</v>
      </c>
      <c r="H250" s="222">
        <v>6</v>
      </c>
      <c r="I250" s="222">
        <v>7</v>
      </c>
      <c r="J250" s="222">
        <v>8</v>
      </c>
      <c r="K250" s="222">
        <v>9</v>
      </c>
      <c r="L250" s="222">
        <v>10</v>
      </c>
      <c r="M250" s="222">
        <v>11</v>
      </c>
      <c r="N250" s="222">
        <v>12</v>
      </c>
      <c r="O250" s="223"/>
      <c r="S250" s="1">
        <v>13</v>
      </c>
      <c r="T250" s="65" t="s">
        <v>14</v>
      </c>
      <c r="U250" s="75" t="s">
        <v>141</v>
      </c>
      <c r="V250" s="1">
        <f t="shared" si="12"/>
        <v>0</v>
      </c>
      <c r="W250" s="62">
        <f>MEDIAN(V250:V252)</f>
        <v>0</v>
      </c>
      <c r="X250" s="62" t="e">
        <f>W250/$W$247</f>
        <v>#DIV/0!</v>
      </c>
      <c r="Y250" s="53" t="str">
        <f>IF(W250&gt;0, IF(W250&lt;$AE$6, "INVALID OD", IF(W250&gt;$AE$7,"INVALID OD", "VALID OD")), "")</f>
        <v/>
      </c>
    </row>
    <row r="251" spans="2:25" ht="15.45" x14ac:dyDescent="0.4">
      <c r="B251" s="224" t="s">
        <v>0</v>
      </c>
      <c r="C251" s="225"/>
      <c r="D251" s="226"/>
      <c r="E251" s="165"/>
      <c r="F251" s="165"/>
      <c r="G251" s="165"/>
      <c r="H251" s="165"/>
      <c r="I251" s="165"/>
      <c r="J251" s="165"/>
      <c r="K251" s="165"/>
      <c r="L251" s="165"/>
      <c r="M251" s="165"/>
      <c r="N251" s="166"/>
      <c r="O251" s="223"/>
      <c r="S251" s="1">
        <v>13</v>
      </c>
      <c r="T251" s="65" t="s">
        <v>15</v>
      </c>
      <c r="U251" s="75" t="s">
        <v>142</v>
      </c>
      <c r="V251" s="1">
        <f t="shared" si="12"/>
        <v>0</v>
      </c>
      <c r="W251" s="60"/>
      <c r="X251" s="61"/>
      <c r="Y251" s="53" t="str">
        <f>IF(W250&gt;0,IF(X250&lt;$AE$8, "INVALID ODn", IF(X250&gt;$AE$9,"INVALID ODn", "VALID ODn")),"")</f>
        <v/>
      </c>
    </row>
    <row r="252" spans="2:25" ht="15.45" x14ac:dyDescent="0.4">
      <c r="B252" s="224" t="s">
        <v>1</v>
      </c>
      <c r="C252" s="227"/>
      <c r="D252" s="228"/>
      <c r="E252" s="167"/>
      <c r="F252" s="167"/>
      <c r="G252" s="167"/>
      <c r="H252" s="167"/>
      <c r="I252" s="167"/>
      <c r="J252" s="167"/>
      <c r="K252" s="167"/>
      <c r="L252" s="167"/>
      <c r="M252" s="167"/>
      <c r="N252" s="168"/>
      <c r="O252" s="223"/>
      <c r="Q252" t="str">
        <f>IF(C251=0,"",1)</f>
        <v/>
      </c>
      <c r="S252" s="1">
        <v>13</v>
      </c>
      <c r="T252" s="65" t="s">
        <v>16</v>
      </c>
      <c r="U252" s="75" t="s">
        <v>143</v>
      </c>
      <c r="V252" s="1">
        <f t="shared" si="12"/>
        <v>0</v>
      </c>
      <c r="W252" s="60"/>
      <c r="X252" s="61"/>
      <c r="Y252" s="147"/>
    </row>
    <row r="253" spans="2:25" ht="15.45" x14ac:dyDescent="0.4">
      <c r="B253" s="224" t="s">
        <v>2</v>
      </c>
      <c r="C253" s="229"/>
      <c r="D253" s="228"/>
      <c r="E253" s="167"/>
      <c r="F253" s="167"/>
      <c r="G253" s="167"/>
      <c r="H253" s="167"/>
      <c r="I253" s="167"/>
      <c r="J253" s="167"/>
      <c r="K253" s="167"/>
      <c r="L253" s="167"/>
      <c r="M253" s="167"/>
      <c r="N253" s="168"/>
      <c r="O253" s="223"/>
      <c r="S253" s="1">
        <v>13</v>
      </c>
      <c r="T253" s="65" t="s">
        <v>17</v>
      </c>
      <c r="U253" s="76" t="s">
        <v>144</v>
      </c>
      <c r="V253" s="1">
        <f>D251</f>
        <v>0</v>
      </c>
      <c r="W253" s="64">
        <f>MEDIAN(V253:V255)</f>
        <v>0</v>
      </c>
      <c r="X253" s="64" t="e">
        <f>W253/$W$247</f>
        <v>#DIV/0!</v>
      </c>
      <c r="Y253" s="53" t="str">
        <f>IF(W253&gt;0, IF(W253&lt;$AF$6, "INVALID OD", IF(W253&gt;$AF$7,"INVALID OD", "VALID OD")), "")</f>
        <v/>
      </c>
    </row>
    <row r="254" spans="2:25" ht="15.45" x14ac:dyDescent="0.4">
      <c r="B254" s="224" t="s">
        <v>3</v>
      </c>
      <c r="C254" s="229"/>
      <c r="D254" s="167"/>
      <c r="E254" s="167"/>
      <c r="F254" s="167"/>
      <c r="G254" s="167"/>
      <c r="H254" s="167"/>
      <c r="I254" s="167"/>
      <c r="J254" s="167"/>
      <c r="K254" s="167"/>
      <c r="L254" s="167"/>
      <c r="M254" s="167"/>
      <c r="N254" s="168"/>
      <c r="O254" s="223"/>
      <c r="S254" s="1">
        <v>13</v>
      </c>
      <c r="T254" s="65" t="s">
        <v>18</v>
      </c>
      <c r="U254" s="76" t="s">
        <v>145</v>
      </c>
      <c r="V254" s="1">
        <f>D252</f>
        <v>0</v>
      </c>
      <c r="W254" s="60"/>
      <c r="X254" s="61"/>
      <c r="Y254" s="53" t="str">
        <f>IF(W253&gt;0,IF(X253&lt;$AF$8, "INVALID ODn", IF(X253&gt;$AF$9,"INVALID ODn", "VALID ODn")),"")</f>
        <v/>
      </c>
    </row>
    <row r="255" spans="2:25" ht="15.45" x14ac:dyDescent="0.4">
      <c r="B255" s="224" t="s">
        <v>4</v>
      </c>
      <c r="C255" s="229"/>
      <c r="D255" s="167"/>
      <c r="E255" s="167"/>
      <c r="F255" s="167"/>
      <c r="G255" s="167"/>
      <c r="H255" s="167"/>
      <c r="I255" s="167"/>
      <c r="J255" s="167"/>
      <c r="K255" s="167"/>
      <c r="L255" s="167"/>
      <c r="M255" s="167"/>
      <c r="N255" s="168"/>
      <c r="O255" s="223"/>
      <c r="S255" s="1">
        <v>13</v>
      </c>
      <c r="T255" s="65" t="s">
        <v>19</v>
      </c>
      <c r="U255" s="76" t="s">
        <v>146</v>
      </c>
      <c r="V255" s="1">
        <f>D253</f>
        <v>0</v>
      </c>
      <c r="W255" s="60"/>
      <c r="X255" s="61"/>
      <c r="Y255" s="53"/>
    </row>
    <row r="256" spans="2:25" ht="15.45" x14ac:dyDescent="0.4">
      <c r="B256" s="224" t="s">
        <v>5</v>
      </c>
      <c r="C256" s="230"/>
      <c r="D256" s="167"/>
      <c r="E256" s="167"/>
      <c r="F256" s="167"/>
      <c r="G256" s="167"/>
      <c r="H256" s="167"/>
      <c r="I256" s="167"/>
      <c r="J256" s="167"/>
      <c r="K256" s="167"/>
      <c r="L256" s="167"/>
      <c r="M256" s="167"/>
      <c r="N256" s="168"/>
      <c r="O256" s="223"/>
    </row>
    <row r="257" spans="2:17" ht="15.45" x14ac:dyDescent="0.4">
      <c r="B257" s="224" t="s">
        <v>6</v>
      </c>
      <c r="C257" s="230"/>
      <c r="D257" s="167"/>
      <c r="E257" s="167"/>
      <c r="F257" s="167"/>
      <c r="G257" s="167"/>
      <c r="H257" s="167"/>
      <c r="I257" s="167"/>
      <c r="J257" s="167"/>
      <c r="K257" s="167"/>
      <c r="L257" s="167"/>
      <c r="M257" s="167"/>
      <c r="N257" s="168"/>
      <c r="O257" s="223"/>
    </row>
    <row r="258" spans="2:17" ht="15.9" thickBot="1" x14ac:dyDescent="0.45">
      <c r="B258" s="224" t="s">
        <v>7</v>
      </c>
      <c r="C258" s="231"/>
      <c r="D258" s="171"/>
      <c r="E258" s="171"/>
      <c r="F258" s="171"/>
      <c r="G258" s="171"/>
      <c r="H258" s="171"/>
      <c r="I258" s="171"/>
      <c r="J258" s="171"/>
      <c r="K258" s="171"/>
      <c r="L258" s="171"/>
      <c r="M258" s="171"/>
      <c r="N258" s="172"/>
      <c r="O258" s="223"/>
    </row>
    <row r="259" spans="2:17" ht="15.9" thickBot="1" x14ac:dyDescent="0.45">
      <c r="B259" s="232"/>
      <c r="C259" s="233"/>
      <c r="D259" s="234"/>
      <c r="E259" s="234"/>
      <c r="F259" s="234"/>
      <c r="G259" s="234"/>
      <c r="H259" s="233"/>
      <c r="I259" s="233"/>
      <c r="J259" s="233"/>
      <c r="K259" s="233"/>
      <c r="L259" s="233"/>
      <c r="M259" s="233"/>
      <c r="N259" s="234"/>
      <c r="O259" s="235"/>
    </row>
    <row r="260" spans="2:17" x14ac:dyDescent="0.3">
      <c r="B260" s="433" t="s">
        <v>386</v>
      </c>
      <c r="C260" s="433"/>
      <c r="D260" s="433"/>
      <c r="E260" s="433"/>
      <c r="F260" s="433"/>
      <c r="G260" s="433"/>
      <c r="H260" s="433"/>
      <c r="I260" s="433"/>
      <c r="J260" s="433"/>
      <c r="K260" s="433"/>
      <c r="L260" s="433"/>
      <c r="M260" s="433"/>
      <c r="N260" s="433"/>
      <c r="O260" s="433"/>
    </row>
    <row r="261" spans="2:17" x14ac:dyDescent="0.3">
      <c r="B261" s="434"/>
      <c r="C261" s="434"/>
      <c r="D261" s="434"/>
      <c r="E261" s="434"/>
      <c r="F261" s="434"/>
      <c r="G261" s="434"/>
      <c r="H261" s="434"/>
      <c r="I261" s="434"/>
      <c r="J261" s="434"/>
      <c r="K261" s="434"/>
      <c r="L261" s="434"/>
      <c r="M261" s="434"/>
      <c r="N261" s="434"/>
      <c r="O261" s="434"/>
    </row>
    <row r="262" spans="2:17" x14ac:dyDescent="0.3">
      <c r="B262" s="434"/>
      <c r="C262" s="434"/>
      <c r="D262" s="434"/>
      <c r="E262" s="434"/>
      <c r="F262" s="434"/>
      <c r="G262" s="434"/>
      <c r="H262" s="434"/>
      <c r="I262" s="434"/>
      <c r="J262" s="434"/>
      <c r="K262" s="434"/>
      <c r="L262" s="434"/>
      <c r="M262" s="434"/>
      <c r="N262" s="434"/>
      <c r="O262" s="434"/>
      <c r="Q262">
        <f>SUM(Q4:Q259)</f>
        <v>0</v>
      </c>
    </row>
  </sheetData>
  <sheetProtection algorithmName="SHA-256" hashValue="G1gIocSuEpZNXqlwfanW/szR+LnCz9vRkRLzYKra1aM=" saltValue="PbiZC2xOrZ+7MYtS3WqvVg==" spinCount="100000" sheet="1"/>
  <autoFilter ref="S4:Y259"/>
  <mergeCells count="160">
    <mergeCell ref="B220:O222"/>
    <mergeCell ref="B240:O242"/>
    <mergeCell ref="B260:O262"/>
    <mergeCell ref="B80:O82"/>
    <mergeCell ref="B100:O102"/>
    <mergeCell ref="B120:O122"/>
    <mergeCell ref="B140:O142"/>
    <mergeCell ref="B160:O162"/>
    <mergeCell ref="B180:O182"/>
    <mergeCell ref="B106:B107"/>
    <mergeCell ref="C106:D107"/>
    <mergeCell ref="E106:E107"/>
    <mergeCell ref="F106:G107"/>
    <mergeCell ref="H106:H107"/>
    <mergeCell ref="I106:K107"/>
    <mergeCell ref="M106:O106"/>
    <mergeCell ref="L107:M107"/>
    <mergeCell ref="B104:O105"/>
    <mergeCell ref="B88:O89"/>
    <mergeCell ref="N107:O107"/>
    <mergeCell ref="B108:O109"/>
    <mergeCell ref="B124:O125"/>
    <mergeCell ref="B126:B127"/>
    <mergeCell ref="C126:D127"/>
    <mergeCell ref="B4:O5"/>
    <mergeCell ref="B6:B7"/>
    <mergeCell ref="C6:D7"/>
    <mergeCell ref="E6:E7"/>
    <mergeCell ref="F6:G7"/>
    <mergeCell ref="H6:H7"/>
    <mergeCell ref="I6:K7"/>
    <mergeCell ref="M6:O6"/>
    <mergeCell ref="L7:M7"/>
    <mergeCell ref="N7:O7"/>
    <mergeCell ref="B8:O9"/>
    <mergeCell ref="B24:O25"/>
    <mergeCell ref="B26:B27"/>
    <mergeCell ref="C26:D27"/>
    <mergeCell ref="E26:E27"/>
    <mergeCell ref="F26:G27"/>
    <mergeCell ref="H26:H27"/>
    <mergeCell ref="I26:K27"/>
    <mergeCell ref="M26:O26"/>
    <mergeCell ref="L27:M27"/>
    <mergeCell ref="B20:O22"/>
    <mergeCell ref="N27:O27"/>
    <mergeCell ref="B28:O29"/>
    <mergeCell ref="B44:O45"/>
    <mergeCell ref="B46:B47"/>
    <mergeCell ref="C46:D47"/>
    <mergeCell ref="E46:E47"/>
    <mergeCell ref="F46:G47"/>
    <mergeCell ref="H46:H47"/>
    <mergeCell ref="I46:K47"/>
    <mergeCell ref="M46:O46"/>
    <mergeCell ref="L47:M47"/>
    <mergeCell ref="B40:O42"/>
    <mergeCell ref="N47:O47"/>
    <mergeCell ref="B48:O49"/>
    <mergeCell ref="B64:O65"/>
    <mergeCell ref="B66:B67"/>
    <mergeCell ref="C66:D67"/>
    <mergeCell ref="E66:E67"/>
    <mergeCell ref="F66:G67"/>
    <mergeCell ref="H66:H67"/>
    <mergeCell ref="I66:K67"/>
    <mergeCell ref="M66:O66"/>
    <mergeCell ref="B60:O62"/>
    <mergeCell ref="L67:M67"/>
    <mergeCell ref="N67:O67"/>
    <mergeCell ref="B128:O129"/>
    <mergeCell ref="B68:O69"/>
    <mergeCell ref="B84:O85"/>
    <mergeCell ref="B86:B87"/>
    <mergeCell ref="C86:D87"/>
    <mergeCell ref="E86:E87"/>
    <mergeCell ref="F86:G87"/>
    <mergeCell ref="H86:H87"/>
    <mergeCell ref="I86:K87"/>
    <mergeCell ref="N87:O87"/>
    <mergeCell ref="M86:O86"/>
    <mergeCell ref="L87:M87"/>
    <mergeCell ref="B148:O149"/>
    <mergeCell ref="B164:O165"/>
    <mergeCell ref="B166:B167"/>
    <mergeCell ref="C166:D167"/>
    <mergeCell ref="E166:E167"/>
    <mergeCell ref="F166:G167"/>
    <mergeCell ref="H166:H167"/>
    <mergeCell ref="E126:E127"/>
    <mergeCell ref="F126:G127"/>
    <mergeCell ref="H126:H127"/>
    <mergeCell ref="I126:K127"/>
    <mergeCell ref="M126:O126"/>
    <mergeCell ref="N127:O127"/>
    <mergeCell ref="L127:M127"/>
    <mergeCell ref="B146:B147"/>
    <mergeCell ref="C146:D147"/>
    <mergeCell ref="E146:E147"/>
    <mergeCell ref="F146:G147"/>
    <mergeCell ref="H146:H147"/>
    <mergeCell ref="I146:K147"/>
    <mergeCell ref="M146:O146"/>
    <mergeCell ref="L147:M147"/>
    <mergeCell ref="N147:O147"/>
    <mergeCell ref="B144:O145"/>
    <mergeCell ref="F206:G207"/>
    <mergeCell ref="H206:H207"/>
    <mergeCell ref="B186:B187"/>
    <mergeCell ref="C186:D187"/>
    <mergeCell ref="E186:E187"/>
    <mergeCell ref="F186:G187"/>
    <mergeCell ref="H186:H187"/>
    <mergeCell ref="I186:K187"/>
    <mergeCell ref="I166:K167"/>
    <mergeCell ref="B200:O202"/>
    <mergeCell ref="M166:O166"/>
    <mergeCell ref="L167:M167"/>
    <mergeCell ref="N167:O167"/>
    <mergeCell ref="B168:O169"/>
    <mergeCell ref="B184:O185"/>
    <mergeCell ref="B248:O249"/>
    <mergeCell ref="M226:O226"/>
    <mergeCell ref="L227:M227"/>
    <mergeCell ref="N227:O227"/>
    <mergeCell ref="B228:O229"/>
    <mergeCell ref="B244:O245"/>
    <mergeCell ref="B246:B247"/>
    <mergeCell ref="C246:D247"/>
    <mergeCell ref="E246:E247"/>
    <mergeCell ref="F246:G247"/>
    <mergeCell ref="C226:D227"/>
    <mergeCell ref="E226:E227"/>
    <mergeCell ref="F226:G227"/>
    <mergeCell ref="H226:H227"/>
    <mergeCell ref="I226:K227"/>
    <mergeCell ref="AB4:AF4"/>
    <mergeCell ref="AB6:AB7"/>
    <mergeCell ref="AB8:AB9"/>
    <mergeCell ref="B1:O1"/>
    <mergeCell ref="I246:K247"/>
    <mergeCell ref="M246:O246"/>
    <mergeCell ref="L247:M247"/>
    <mergeCell ref="N247:O247"/>
    <mergeCell ref="H246:H247"/>
    <mergeCell ref="B226:B227"/>
    <mergeCell ref="I206:K207"/>
    <mergeCell ref="M206:O206"/>
    <mergeCell ref="L207:M207"/>
    <mergeCell ref="N207:O207"/>
    <mergeCell ref="B208:O209"/>
    <mergeCell ref="B224:O225"/>
    <mergeCell ref="M186:O186"/>
    <mergeCell ref="L187:M187"/>
    <mergeCell ref="N187:O187"/>
    <mergeCell ref="B188:O189"/>
    <mergeCell ref="B204:O205"/>
    <mergeCell ref="B206:B207"/>
    <mergeCell ref="C206:D207"/>
    <mergeCell ref="E206:E207"/>
  </mergeCells>
  <conditionalFormatting sqref="Y5:Y15">
    <cfRule type="containsText" dxfId="18" priority="13" stopIfTrue="1" operator="containsText" text="INVALID OD">
      <formula>NOT(ISERROR(SEARCH("INVALID OD",Y5)))</formula>
    </cfRule>
  </conditionalFormatting>
  <conditionalFormatting sqref="Y245:Y255">
    <cfRule type="containsText" dxfId="17" priority="1" stopIfTrue="1" operator="containsText" text="INVALID OD">
      <formula>NOT(ISERROR(SEARCH("INVALID OD",Y245)))</formula>
    </cfRule>
  </conditionalFormatting>
  <conditionalFormatting sqref="Y25:Y35">
    <cfRule type="containsText" dxfId="16" priority="12" stopIfTrue="1" operator="containsText" text="INVALID OD">
      <formula>NOT(ISERROR(SEARCH("INVALID OD",Y25)))</formula>
    </cfRule>
  </conditionalFormatting>
  <conditionalFormatting sqref="Y45:Y55">
    <cfRule type="containsText" dxfId="15" priority="11" stopIfTrue="1" operator="containsText" text="INVALID OD">
      <formula>NOT(ISERROR(SEARCH("INVALID OD",Y45)))</formula>
    </cfRule>
  </conditionalFormatting>
  <conditionalFormatting sqref="Y65:Y75">
    <cfRule type="containsText" dxfId="14" priority="10" stopIfTrue="1" operator="containsText" text="INVALID OD">
      <formula>NOT(ISERROR(SEARCH("INVALID OD",Y65)))</formula>
    </cfRule>
  </conditionalFormatting>
  <conditionalFormatting sqref="Y85:Y95">
    <cfRule type="containsText" dxfId="13" priority="9" stopIfTrue="1" operator="containsText" text="INVALID OD">
      <formula>NOT(ISERROR(SEARCH("INVALID OD",Y85)))</formula>
    </cfRule>
  </conditionalFormatting>
  <conditionalFormatting sqref="Y105:Y115">
    <cfRule type="containsText" dxfId="12" priority="8" stopIfTrue="1" operator="containsText" text="INVALID OD">
      <formula>NOT(ISERROR(SEARCH("INVALID OD",Y105)))</formula>
    </cfRule>
  </conditionalFormatting>
  <conditionalFormatting sqref="Y125:Y135">
    <cfRule type="containsText" dxfId="11" priority="7" stopIfTrue="1" operator="containsText" text="INVALID OD">
      <formula>NOT(ISERROR(SEARCH("INVALID OD",Y125)))</formula>
    </cfRule>
  </conditionalFormatting>
  <conditionalFormatting sqref="Y145:Y155">
    <cfRule type="containsText" dxfId="10" priority="6" stopIfTrue="1" operator="containsText" text="INVALID OD">
      <formula>NOT(ISERROR(SEARCH("INVALID OD",Y145)))</formula>
    </cfRule>
  </conditionalFormatting>
  <conditionalFormatting sqref="Y165:Y175">
    <cfRule type="containsText" dxfId="9" priority="5" stopIfTrue="1" operator="containsText" text="INVALID OD">
      <formula>NOT(ISERROR(SEARCH("INVALID OD",Y165)))</formula>
    </cfRule>
  </conditionalFormatting>
  <conditionalFormatting sqref="Y185:Y195">
    <cfRule type="containsText" dxfId="8" priority="4" stopIfTrue="1" operator="containsText" text="INVALID OD">
      <formula>NOT(ISERROR(SEARCH("INVALID OD",Y185)))</formula>
    </cfRule>
  </conditionalFormatting>
  <conditionalFormatting sqref="Y205:Y215">
    <cfRule type="containsText" dxfId="7" priority="3" stopIfTrue="1" operator="containsText" text="INVALID OD">
      <formula>NOT(ISERROR(SEARCH("INVALID OD",Y205)))</formula>
    </cfRule>
  </conditionalFormatting>
  <conditionalFormatting sqref="Y225:Y235">
    <cfRule type="containsText" dxfId="6" priority="2" stopIfTrue="1" operator="containsText" text="INVALID OD">
      <formula>NOT(ISERROR(SEARCH("INVALID OD",Y225)))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78"/>
  <sheetViews>
    <sheetView topLeftCell="J1" zoomScale="80" zoomScaleNormal="80" workbookViewId="0">
      <selection activeCell="A2" sqref="A2:N2"/>
    </sheetView>
  </sheetViews>
  <sheetFormatPr defaultRowHeight="12.45" x14ac:dyDescent="0.3"/>
  <cols>
    <col min="1" max="5" width="12.4609375" customWidth="1"/>
    <col min="6" max="9" width="15.53515625" hidden="1" customWidth="1"/>
    <col min="10" max="13" width="15.53515625" customWidth="1"/>
    <col min="14" max="14" width="3.3046875" customWidth="1"/>
    <col min="15" max="15" width="2.07421875" style="116" customWidth="1"/>
    <col min="16" max="16" width="12.4609375" customWidth="1"/>
    <col min="17" max="20" width="11.84375" customWidth="1"/>
    <col min="21" max="24" width="15.53515625" hidden="1" customWidth="1"/>
    <col min="25" max="28" width="15.53515625" customWidth="1"/>
    <col min="29" max="29" width="10.69140625" customWidth="1"/>
  </cols>
  <sheetData>
    <row r="1" spans="1:29" ht="39" customHeight="1" thickBot="1" x14ac:dyDescent="0.35">
      <c r="A1" s="435" t="s">
        <v>410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7"/>
    </row>
    <row r="2" spans="1:29" ht="24" customHeight="1" thickBot="1" x14ac:dyDescent="0.35">
      <c r="A2" s="438" t="s">
        <v>314</v>
      </c>
      <c r="B2" s="439"/>
      <c r="C2" s="439"/>
      <c r="D2" s="439"/>
      <c r="E2" s="439"/>
      <c r="F2" s="439"/>
      <c r="G2" s="439"/>
      <c r="H2" s="439"/>
      <c r="I2" s="439"/>
      <c r="J2" s="439"/>
      <c r="K2" s="439"/>
      <c r="L2" s="439"/>
      <c r="M2" s="439"/>
      <c r="N2" s="440"/>
      <c r="P2" s="438" t="s">
        <v>315</v>
      </c>
      <c r="Q2" s="439"/>
      <c r="R2" s="439"/>
      <c r="S2" s="439"/>
      <c r="T2" s="439"/>
      <c r="U2" s="439"/>
      <c r="V2" s="439"/>
      <c r="W2" s="439"/>
      <c r="X2" s="439"/>
      <c r="Y2" s="439"/>
      <c r="Z2" s="439"/>
      <c r="AA2" s="439"/>
      <c r="AB2" s="439"/>
      <c r="AC2" s="291"/>
    </row>
    <row r="3" spans="1:29" ht="25.5" customHeight="1" x14ac:dyDescent="0.3"/>
    <row r="4" spans="1:29" ht="15.45" x14ac:dyDescent="0.4">
      <c r="C4" s="109"/>
      <c r="D4" s="105" t="s">
        <v>308</v>
      </c>
      <c r="E4" s="106" t="s">
        <v>112</v>
      </c>
      <c r="J4" s="107" t="s">
        <v>113</v>
      </c>
      <c r="K4" s="108" t="s">
        <v>114</v>
      </c>
      <c r="R4" s="109"/>
      <c r="S4" s="105" t="s">
        <v>308</v>
      </c>
      <c r="T4" s="106" t="s">
        <v>112</v>
      </c>
      <c r="Y4" s="107" t="s">
        <v>113</v>
      </c>
      <c r="Z4" s="108" t="s">
        <v>114</v>
      </c>
    </row>
    <row r="5" spans="1:29" ht="18.75" customHeight="1" x14ac:dyDescent="0.4">
      <c r="C5" s="111" t="s">
        <v>309</v>
      </c>
      <c r="D5" s="113" t="e">
        <f>AVERAGE(J38:J65)</f>
        <v>#DIV/0!</v>
      </c>
      <c r="E5" s="113" t="e">
        <f>AVERAGE(K38:K65)</f>
        <v>#DIV/0!</v>
      </c>
      <c r="J5" s="113" t="e">
        <f>AVERAGE(L38:L65)</f>
        <v>#DIV/0!</v>
      </c>
      <c r="K5" s="113" t="e">
        <f>AVERAGE(M38:M65)</f>
        <v>#DIV/0!</v>
      </c>
      <c r="R5" s="111" t="s">
        <v>309</v>
      </c>
      <c r="S5" s="113" t="e">
        <f>AVERAGE(Y38:Y65)</f>
        <v>#DIV/0!</v>
      </c>
      <c r="T5" s="113" t="e">
        <f>AVERAGE(Z38:Z65)</f>
        <v>#DIV/0!</v>
      </c>
      <c r="Y5" s="113" t="e">
        <f>AVERAGE(AA38:AA65)</f>
        <v>#DIV/0!</v>
      </c>
      <c r="Z5" s="113" t="e">
        <f>AVERAGE(AB38:AB65)</f>
        <v>#DIV/0!</v>
      </c>
    </row>
    <row r="6" spans="1:29" ht="18.75" customHeight="1" x14ac:dyDescent="0.4">
      <c r="C6" s="111" t="s">
        <v>310</v>
      </c>
      <c r="D6" s="114" t="e">
        <f>STDEV(J38:J65)</f>
        <v>#DIV/0!</v>
      </c>
      <c r="E6" s="114" t="e">
        <f>STDEV(K38:K65)</f>
        <v>#DIV/0!</v>
      </c>
      <c r="J6" s="114" t="e">
        <f>STDEV(L38:L65)</f>
        <v>#DIV/0!</v>
      </c>
      <c r="K6" s="114" t="e">
        <f>STDEV(M38:M65)</f>
        <v>#DIV/0!</v>
      </c>
      <c r="R6" s="111" t="s">
        <v>310</v>
      </c>
      <c r="S6" s="114" t="e">
        <f>STDEV(Y38:Y65)</f>
        <v>#DIV/0!</v>
      </c>
      <c r="T6" s="114" t="e">
        <f>STDEV(Z38:Z65)</f>
        <v>#DIV/0!</v>
      </c>
      <c r="Y6" s="114" t="e">
        <f>STDEV(AA38:AA65)</f>
        <v>#DIV/0!</v>
      </c>
      <c r="Z6" s="114" t="e">
        <f>STDEV(AB38:AB65)</f>
        <v>#DIV/0!</v>
      </c>
    </row>
    <row r="7" spans="1:29" ht="18.75" customHeight="1" x14ac:dyDescent="0.4">
      <c r="C7" s="111" t="s">
        <v>312</v>
      </c>
      <c r="D7" s="113" t="e">
        <f>D5-(3*D6)</f>
        <v>#DIV/0!</v>
      </c>
      <c r="E7" s="113" t="e">
        <f>E5-(3*E6)</f>
        <v>#DIV/0!</v>
      </c>
      <c r="J7" s="113" t="e">
        <f>J5-(3*J6)</f>
        <v>#DIV/0!</v>
      </c>
      <c r="K7" s="113" t="e">
        <f>K5-(3*K6)</f>
        <v>#DIV/0!</v>
      </c>
      <c r="R7" s="111" t="s">
        <v>312</v>
      </c>
      <c r="S7" s="113" t="e">
        <f>S5-(3*S6)</f>
        <v>#DIV/0!</v>
      </c>
      <c r="T7" s="113" t="e">
        <f>T5-(3*T6)</f>
        <v>#DIV/0!</v>
      </c>
      <c r="Y7" s="113" t="e">
        <f>Y5-(3*Y6)</f>
        <v>#DIV/0!</v>
      </c>
      <c r="Z7" s="113" t="e">
        <f>Z5-(3*Z6)</f>
        <v>#DIV/0!</v>
      </c>
    </row>
    <row r="8" spans="1:29" ht="18.75" customHeight="1" x14ac:dyDescent="0.4">
      <c r="C8" s="111" t="s">
        <v>311</v>
      </c>
      <c r="D8" s="113" t="e">
        <f>D5+(3*D6)</f>
        <v>#DIV/0!</v>
      </c>
      <c r="E8" s="113" t="e">
        <f>E5+(3*E6)</f>
        <v>#DIV/0!</v>
      </c>
      <c r="J8" s="113" t="e">
        <f>J5+(3*J6)</f>
        <v>#DIV/0!</v>
      </c>
      <c r="K8" s="113" t="e">
        <f>K5+(3*K6)</f>
        <v>#DIV/0!</v>
      </c>
      <c r="R8" s="111" t="s">
        <v>311</v>
      </c>
      <c r="S8" s="113" t="e">
        <f>S5+(3*S6)</f>
        <v>#DIV/0!</v>
      </c>
      <c r="T8" s="113" t="e">
        <f>T5+(3*T6)</f>
        <v>#DIV/0!</v>
      </c>
      <c r="Y8" s="113" t="e">
        <f>Y5+(3*Y6)</f>
        <v>#DIV/0!</v>
      </c>
      <c r="Z8" s="113" t="e">
        <f>Z5+(3*Z6)</f>
        <v>#DIV/0!</v>
      </c>
    </row>
    <row r="9" spans="1:29" ht="18.75" customHeight="1" x14ac:dyDescent="0.35">
      <c r="C9" s="112" t="s">
        <v>313</v>
      </c>
      <c r="D9" s="115" t="e">
        <f>D6/D5*100</f>
        <v>#DIV/0!</v>
      </c>
      <c r="E9" s="115" t="e">
        <f>E6/E5*100</f>
        <v>#DIV/0!</v>
      </c>
      <c r="J9" s="115" t="e">
        <f>J6/J5*100</f>
        <v>#DIV/0!</v>
      </c>
      <c r="K9" s="115" t="e">
        <f>K6/K5*100</f>
        <v>#DIV/0!</v>
      </c>
      <c r="R9" s="112" t="s">
        <v>313</v>
      </c>
      <c r="S9" s="115" t="e">
        <f>S6/S5*100</f>
        <v>#DIV/0!</v>
      </c>
      <c r="T9" s="115" t="e">
        <f>T6/T5*100</f>
        <v>#DIV/0!</v>
      </c>
      <c r="Y9" s="115" t="e">
        <f>Y6/Y5*100</f>
        <v>#DIV/0!</v>
      </c>
      <c r="Z9" s="115" t="e">
        <f>Z6/Z5*100</f>
        <v>#DIV/0!</v>
      </c>
    </row>
    <row r="10" spans="1:29" ht="13.5" customHeight="1" x14ac:dyDescent="0.3">
      <c r="A10" s="110"/>
      <c r="B10" s="110"/>
      <c r="C10" s="110"/>
      <c r="D10" s="110"/>
      <c r="E10" s="110"/>
    </row>
    <row r="35" spans="1:28" ht="12.9" thickBot="1" x14ac:dyDescent="0.35">
      <c r="V35" s="104" t="s">
        <v>317</v>
      </c>
      <c r="Z35" s="104"/>
    </row>
    <row r="36" spans="1:28" ht="20.25" customHeight="1" thickBot="1" x14ac:dyDescent="0.45">
      <c r="F36" s="441" t="s">
        <v>303</v>
      </c>
      <c r="G36" s="442"/>
      <c r="H36" s="442"/>
      <c r="I36" s="443"/>
      <c r="J36" s="441" t="s">
        <v>303</v>
      </c>
      <c r="K36" s="442"/>
      <c r="L36" s="442"/>
      <c r="M36" s="443"/>
      <c r="U36" s="441" t="s">
        <v>317</v>
      </c>
      <c r="V36" s="442"/>
      <c r="W36" s="442"/>
      <c r="X36" s="443"/>
      <c r="Y36" s="444" t="s">
        <v>317</v>
      </c>
      <c r="Z36" s="445"/>
      <c r="AA36" s="445"/>
      <c r="AB36" s="446"/>
    </row>
    <row r="37" spans="1:28" ht="22.5" customHeight="1" thickBot="1" x14ac:dyDescent="0.35">
      <c r="A37" s="117" t="s">
        <v>304</v>
      </c>
      <c r="B37" s="118" t="s">
        <v>305</v>
      </c>
      <c r="C37" s="118" t="s">
        <v>306</v>
      </c>
      <c r="D37" s="118" t="s">
        <v>316</v>
      </c>
      <c r="E37" s="158" t="s">
        <v>307</v>
      </c>
      <c r="F37" s="122" t="s">
        <v>308</v>
      </c>
      <c r="G37" s="119" t="s">
        <v>112</v>
      </c>
      <c r="H37" s="120" t="s">
        <v>113</v>
      </c>
      <c r="I37" s="121" t="s">
        <v>114</v>
      </c>
      <c r="J37" s="122" t="s">
        <v>308</v>
      </c>
      <c r="K37" s="119" t="s">
        <v>112</v>
      </c>
      <c r="L37" s="120" t="s">
        <v>113</v>
      </c>
      <c r="M37" s="121" t="s">
        <v>114</v>
      </c>
      <c r="P37" s="117" t="s">
        <v>304</v>
      </c>
      <c r="Q37" s="118" t="s">
        <v>305</v>
      </c>
      <c r="R37" s="118" t="s">
        <v>306</v>
      </c>
      <c r="S37" s="118" t="s">
        <v>316</v>
      </c>
      <c r="T37" s="118" t="s">
        <v>307</v>
      </c>
      <c r="U37" s="122" t="s">
        <v>308</v>
      </c>
      <c r="V37" s="119" t="s">
        <v>112</v>
      </c>
      <c r="W37" s="120" t="s">
        <v>113</v>
      </c>
      <c r="X37" s="121" t="s">
        <v>114</v>
      </c>
      <c r="Y37" s="122" t="s">
        <v>308</v>
      </c>
      <c r="Z37" s="119" t="s">
        <v>112</v>
      </c>
      <c r="AA37" s="120" t="s">
        <v>113</v>
      </c>
      <c r="AB37" s="121" t="s">
        <v>114</v>
      </c>
    </row>
    <row r="38" spans="1:28" x14ac:dyDescent="0.3">
      <c r="A38" s="133" t="s">
        <v>318</v>
      </c>
      <c r="B38" s="244">
        <f>'Specs and Initial PMs'!N17</f>
        <v>0</v>
      </c>
      <c r="C38" s="292">
        <f>'Specs and Initial PMs'!I17</f>
        <v>0</v>
      </c>
      <c r="D38" s="244">
        <f>'Specs and Initial PMs'!R17</f>
        <v>0</v>
      </c>
      <c r="E38" s="159">
        <f>'Specs and Initial PMs'!K17</f>
        <v>0</v>
      </c>
      <c r="F38" s="246">
        <f>'Initial Results'!T6</f>
        <v>0</v>
      </c>
      <c r="G38" s="247">
        <f>'Initial Results'!T8</f>
        <v>0</v>
      </c>
      <c r="H38" s="247">
        <f>'Initial Results'!T11</f>
        <v>0</v>
      </c>
      <c r="I38" s="248">
        <f>'Initial Results'!T14</f>
        <v>0</v>
      </c>
      <c r="J38" s="123" t="str">
        <f>IF(F38&gt;0,F38,"")</f>
        <v/>
      </c>
      <c r="K38" s="124" t="str">
        <f t="shared" ref="K38:K66" si="0">IF(G38&gt;0,G38,"")</f>
        <v/>
      </c>
      <c r="L38" s="124" t="str">
        <f t="shared" ref="L38:L66" si="1">IF(H38&gt;0,H38,"")</f>
        <v/>
      </c>
      <c r="M38" s="125" t="str">
        <f t="shared" ref="M38:M66" si="2">IF(I38&gt;0,I38,"")</f>
        <v/>
      </c>
      <c r="N38" s="1"/>
      <c r="O38" s="132"/>
      <c r="P38" s="133" t="s">
        <v>318</v>
      </c>
      <c r="Q38" s="134">
        <f>B38</f>
        <v>0</v>
      </c>
      <c r="R38" s="134">
        <f>C38</f>
        <v>0</v>
      </c>
      <c r="S38" s="134">
        <f>D38</f>
        <v>0</v>
      </c>
      <c r="T38" s="135">
        <f>E38</f>
        <v>0</v>
      </c>
      <c r="U38" s="123" t="e">
        <f>'Initial Results'!U6</f>
        <v>#DIV/0!</v>
      </c>
      <c r="V38" s="124" t="e">
        <f>'Initial Results'!U8</f>
        <v>#DIV/0!</v>
      </c>
      <c r="W38" s="124" t="e">
        <f>'Initial Results'!U11</f>
        <v>#DIV/0!</v>
      </c>
      <c r="X38" s="125" t="e">
        <f>'Initial Results'!U14</f>
        <v>#DIV/0!</v>
      </c>
      <c r="Y38" s="123" t="str">
        <f>IF(ISERROR(U38),"",U38)</f>
        <v/>
      </c>
      <c r="Z38" s="124" t="str">
        <f t="shared" ref="Z38:AB53" si="3">IF(ISERROR(V38),"",V38)</f>
        <v/>
      </c>
      <c r="AA38" s="124" t="str">
        <f t="shared" si="3"/>
        <v/>
      </c>
      <c r="AB38" s="125" t="str">
        <f t="shared" si="3"/>
        <v/>
      </c>
    </row>
    <row r="39" spans="1:28" x14ac:dyDescent="0.3">
      <c r="A39" s="133" t="s">
        <v>319</v>
      </c>
      <c r="B39" s="244">
        <f>'Specs and Initial PMs'!N34</f>
        <v>0</v>
      </c>
      <c r="C39" s="292">
        <f>'Specs and Initial PMs'!I34</f>
        <v>0</v>
      </c>
      <c r="D39" s="244">
        <f>'Specs and Initial PMs'!R34</f>
        <v>0</v>
      </c>
      <c r="E39" s="159">
        <f>'Specs and Initial PMs'!K34</f>
        <v>0</v>
      </c>
      <c r="F39" s="249">
        <f>'Initial Results'!T102</f>
        <v>0</v>
      </c>
      <c r="G39" s="250">
        <f>'Initial Results'!T104</f>
        <v>0</v>
      </c>
      <c r="H39" s="250">
        <f>'Initial Results'!T107</f>
        <v>0</v>
      </c>
      <c r="I39" s="251">
        <f>'Initial Results'!T110</f>
        <v>0</v>
      </c>
      <c r="J39" s="126" t="str">
        <f t="shared" ref="J39:J50" si="4">IF(F39&gt;0,F39,"")</f>
        <v/>
      </c>
      <c r="K39" s="127" t="str">
        <f t="shared" si="0"/>
        <v/>
      </c>
      <c r="L39" s="127" t="str">
        <f t="shared" si="1"/>
        <v/>
      </c>
      <c r="M39" s="128" t="str">
        <f t="shared" si="2"/>
        <v/>
      </c>
      <c r="N39" s="1"/>
      <c r="O39" s="132"/>
      <c r="P39" s="133" t="s">
        <v>319</v>
      </c>
      <c r="Q39" s="136">
        <f t="shared" ref="Q39:Q50" si="5">B39</f>
        <v>0</v>
      </c>
      <c r="R39" s="136">
        <f t="shared" ref="R39:R50" si="6">C39</f>
        <v>0</v>
      </c>
      <c r="S39" s="136">
        <f t="shared" ref="S39:S50" si="7">D39</f>
        <v>0</v>
      </c>
      <c r="T39" s="137">
        <f t="shared" ref="T39:T50" si="8">E39</f>
        <v>0</v>
      </c>
      <c r="U39" s="126" t="e">
        <f>'Initial Results'!U102</f>
        <v>#DIV/0!</v>
      </c>
      <c r="V39" s="127" t="e">
        <f>'Initial Results'!U104</f>
        <v>#DIV/0!</v>
      </c>
      <c r="W39" s="127" t="e">
        <f>'Initial Results'!U107</f>
        <v>#DIV/0!</v>
      </c>
      <c r="X39" s="128" t="e">
        <f>'Initial Results'!U110</f>
        <v>#DIV/0!</v>
      </c>
      <c r="Y39" s="126" t="str">
        <f t="shared" ref="Y39:AB66" si="9">IF(ISERROR(U39),"",U39)</f>
        <v/>
      </c>
      <c r="Z39" s="127" t="str">
        <f t="shared" si="3"/>
        <v/>
      </c>
      <c r="AA39" s="127" t="str">
        <f t="shared" si="3"/>
        <v/>
      </c>
      <c r="AB39" s="128" t="str">
        <f t="shared" si="3"/>
        <v/>
      </c>
    </row>
    <row r="40" spans="1:28" x14ac:dyDescent="0.3">
      <c r="A40" s="133" t="s">
        <v>320</v>
      </c>
      <c r="B40" s="244">
        <f>'Specs and Initial PMs'!N51</f>
        <v>0</v>
      </c>
      <c r="C40" s="292">
        <f>'Specs and Initial PMs'!I51</f>
        <v>0</v>
      </c>
      <c r="D40" s="244">
        <f>'Specs and Initial PMs'!R51</f>
        <v>0</v>
      </c>
      <c r="E40" s="159">
        <f>'Specs and Initial PMs'!K51</f>
        <v>0</v>
      </c>
      <c r="F40" s="249">
        <f>'Initial Results'!T198</f>
        <v>0</v>
      </c>
      <c r="G40" s="250">
        <f>'Initial Results'!T200</f>
        <v>0</v>
      </c>
      <c r="H40" s="250">
        <f>'Initial Results'!T203</f>
        <v>0</v>
      </c>
      <c r="I40" s="251">
        <f>'Initial Results'!T206</f>
        <v>0</v>
      </c>
      <c r="J40" s="126" t="str">
        <f t="shared" si="4"/>
        <v/>
      </c>
      <c r="K40" s="127" t="str">
        <f t="shared" si="0"/>
        <v/>
      </c>
      <c r="L40" s="127" t="str">
        <f t="shared" si="1"/>
        <v/>
      </c>
      <c r="M40" s="128" t="str">
        <f t="shared" si="2"/>
        <v/>
      </c>
      <c r="N40" s="1"/>
      <c r="O40" s="132"/>
      <c r="P40" s="133" t="s">
        <v>320</v>
      </c>
      <c r="Q40" s="136">
        <f t="shared" si="5"/>
        <v>0</v>
      </c>
      <c r="R40" s="136">
        <f t="shared" si="6"/>
        <v>0</v>
      </c>
      <c r="S40" s="136">
        <f t="shared" si="7"/>
        <v>0</v>
      </c>
      <c r="T40" s="137">
        <f t="shared" si="8"/>
        <v>0</v>
      </c>
      <c r="U40" s="126" t="e">
        <f>'Initial Results'!U198</f>
        <v>#DIV/0!</v>
      </c>
      <c r="V40" s="127" t="e">
        <f>'Initial Results'!U200</f>
        <v>#DIV/0!</v>
      </c>
      <c r="W40" s="127" t="e">
        <f>'Initial Results'!U203</f>
        <v>#DIV/0!</v>
      </c>
      <c r="X40" s="128" t="e">
        <f>'Initial Results'!U206</f>
        <v>#DIV/0!</v>
      </c>
      <c r="Y40" s="126" t="str">
        <f t="shared" si="9"/>
        <v/>
      </c>
      <c r="Z40" s="127" t="str">
        <f t="shared" si="3"/>
        <v/>
      </c>
      <c r="AA40" s="127" t="str">
        <f t="shared" si="3"/>
        <v/>
      </c>
      <c r="AB40" s="128" t="str">
        <f t="shared" si="3"/>
        <v/>
      </c>
    </row>
    <row r="41" spans="1:28" x14ac:dyDescent="0.3">
      <c r="A41" s="133" t="s">
        <v>321</v>
      </c>
      <c r="B41" s="244">
        <f>'Specs and Initial PMs'!N68</f>
        <v>0</v>
      </c>
      <c r="C41" s="292">
        <f>'Specs and Initial PMs'!I68</f>
        <v>0</v>
      </c>
      <c r="D41" s="244">
        <f>'Specs and Initial PMs'!R68</f>
        <v>0</v>
      </c>
      <c r="E41" s="159">
        <f>'Specs and Initial PMs'!K68</f>
        <v>0</v>
      </c>
      <c r="F41" s="249">
        <f>'Initial Results'!T294</f>
        <v>0</v>
      </c>
      <c r="G41" s="250">
        <f>'Initial Results'!T296</f>
        <v>0</v>
      </c>
      <c r="H41" s="250">
        <f>'Initial Results'!T299</f>
        <v>0</v>
      </c>
      <c r="I41" s="251">
        <f>'Initial Results'!T302</f>
        <v>0</v>
      </c>
      <c r="J41" s="126" t="str">
        <f t="shared" si="4"/>
        <v/>
      </c>
      <c r="K41" s="127" t="str">
        <f t="shared" si="0"/>
        <v/>
      </c>
      <c r="L41" s="127" t="str">
        <f t="shared" si="1"/>
        <v/>
      </c>
      <c r="M41" s="128" t="str">
        <f t="shared" si="2"/>
        <v/>
      </c>
      <c r="N41" s="1"/>
      <c r="O41" s="132"/>
      <c r="P41" s="133" t="s">
        <v>321</v>
      </c>
      <c r="Q41" s="136">
        <f t="shared" si="5"/>
        <v>0</v>
      </c>
      <c r="R41" s="136">
        <f t="shared" si="6"/>
        <v>0</v>
      </c>
      <c r="S41" s="136">
        <f t="shared" si="7"/>
        <v>0</v>
      </c>
      <c r="T41" s="137">
        <f t="shared" si="8"/>
        <v>0</v>
      </c>
      <c r="U41" s="126" t="e">
        <f>'Initial Results'!U294</f>
        <v>#DIV/0!</v>
      </c>
      <c r="V41" s="127" t="e">
        <f>'Initial Results'!U296</f>
        <v>#DIV/0!</v>
      </c>
      <c r="W41" s="127" t="e">
        <f>'Initial Results'!U299</f>
        <v>#DIV/0!</v>
      </c>
      <c r="X41" s="128" t="e">
        <f>'Initial Results'!U302</f>
        <v>#DIV/0!</v>
      </c>
      <c r="Y41" s="126" t="str">
        <f t="shared" si="9"/>
        <v/>
      </c>
      <c r="Z41" s="127" t="str">
        <f t="shared" si="3"/>
        <v/>
      </c>
      <c r="AA41" s="127" t="str">
        <f t="shared" si="3"/>
        <v/>
      </c>
      <c r="AB41" s="128" t="str">
        <f t="shared" si="3"/>
        <v/>
      </c>
    </row>
    <row r="42" spans="1:28" x14ac:dyDescent="0.3">
      <c r="A42" s="133" t="s">
        <v>322</v>
      </c>
      <c r="B42" s="244">
        <f>'Specs and Initial PMs'!N85</f>
        <v>0</v>
      </c>
      <c r="C42" s="292">
        <f>'Specs and Initial PMs'!I85</f>
        <v>0</v>
      </c>
      <c r="D42" s="244">
        <f>'Specs and Initial PMs'!R85</f>
        <v>0</v>
      </c>
      <c r="E42" s="159">
        <f>'Specs and Initial PMs'!K85</f>
        <v>0</v>
      </c>
      <c r="F42" s="249">
        <f>'Initial Results'!T390</f>
        <v>0</v>
      </c>
      <c r="G42" s="250">
        <f>'Initial Results'!T392</f>
        <v>0</v>
      </c>
      <c r="H42" s="250">
        <f>'Initial Results'!T395</f>
        <v>0</v>
      </c>
      <c r="I42" s="251">
        <f>'Initial Results'!T398</f>
        <v>0</v>
      </c>
      <c r="J42" s="126" t="str">
        <f t="shared" si="4"/>
        <v/>
      </c>
      <c r="K42" s="127" t="str">
        <f t="shared" si="0"/>
        <v/>
      </c>
      <c r="L42" s="127" t="str">
        <f t="shared" si="1"/>
        <v/>
      </c>
      <c r="M42" s="128" t="str">
        <f t="shared" si="2"/>
        <v/>
      </c>
      <c r="N42" s="1"/>
      <c r="O42" s="132"/>
      <c r="P42" s="133" t="s">
        <v>322</v>
      </c>
      <c r="Q42" s="136">
        <f t="shared" si="5"/>
        <v>0</v>
      </c>
      <c r="R42" s="136">
        <f t="shared" si="6"/>
        <v>0</v>
      </c>
      <c r="S42" s="136">
        <f t="shared" si="7"/>
        <v>0</v>
      </c>
      <c r="T42" s="137">
        <f t="shared" si="8"/>
        <v>0</v>
      </c>
      <c r="U42" s="126" t="e">
        <f>'Initial Results'!U390</f>
        <v>#DIV/0!</v>
      </c>
      <c r="V42" s="127" t="e">
        <f>'Initial Results'!U392</f>
        <v>#DIV/0!</v>
      </c>
      <c r="W42" s="127" t="e">
        <f>'Initial Results'!U395</f>
        <v>#DIV/0!</v>
      </c>
      <c r="X42" s="128" t="e">
        <f>'Initial Results'!U398</f>
        <v>#DIV/0!</v>
      </c>
      <c r="Y42" s="126" t="str">
        <f t="shared" si="9"/>
        <v/>
      </c>
      <c r="Z42" s="127" t="str">
        <f t="shared" si="3"/>
        <v/>
      </c>
      <c r="AA42" s="127" t="str">
        <f t="shared" si="3"/>
        <v/>
      </c>
      <c r="AB42" s="128" t="str">
        <f t="shared" si="3"/>
        <v/>
      </c>
    </row>
    <row r="43" spans="1:28" x14ac:dyDescent="0.3">
      <c r="A43" s="133" t="s">
        <v>323</v>
      </c>
      <c r="B43" s="244">
        <f>'Specs and Initial PMs'!N102</f>
        <v>0</v>
      </c>
      <c r="C43" s="292">
        <f>'Specs and Initial PMs'!I102</f>
        <v>0</v>
      </c>
      <c r="D43" s="244">
        <f>'Specs and Initial PMs'!R102</f>
        <v>0</v>
      </c>
      <c r="E43" s="159">
        <f>'Specs and Initial PMs'!K102</f>
        <v>0</v>
      </c>
      <c r="F43" s="249">
        <f>'Initial Results'!T486</f>
        <v>0</v>
      </c>
      <c r="G43" s="250">
        <f>'Initial Results'!T488</f>
        <v>0</v>
      </c>
      <c r="H43" s="250">
        <f>'Initial Results'!T491</f>
        <v>0</v>
      </c>
      <c r="I43" s="251">
        <f>'Initial Results'!T494</f>
        <v>0</v>
      </c>
      <c r="J43" s="126" t="str">
        <f t="shared" si="4"/>
        <v/>
      </c>
      <c r="K43" s="127" t="str">
        <f t="shared" si="0"/>
        <v/>
      </c>
      <c r="L43" s="127" t="str">
        <f t="shared" si="1"/>
        <v/>
      </c>
      <c r="M43" s="128" t="str">
        <f t="shared" si="2"/>
        <v/>
      </c>
      <c r="N43" s="1"/>
      <c r="O43" s="132"/>
      <c r="P43" s="133" t="s">
        <v>323</v>
      </c>
      <c r="Q43" s="136">
        <f t="shared" si="5"/>
        <v>0</v>
      </c>
      <c r="R43" s="136">
        <f t="shared" si="6"/>
        <v>0</v>
      </c>
      <c r="S43" s="136">
        <f t="shared" si="7"/>
        <v>0</v>
      </c>
      <c r="T43" s="137">
        <f t="shared" si="8"/>
        <v>0</v>
      </c>
      <c r="U43" s="126" t="e">
        <f>'Initial Results'!U486</f>
        <v>#DIV/0!</v>
      </c>
      <c r="V43" s="127" t="e">
        <f>'Initial Results'!U488</f>
        <v>#DIV/0!</v>
      </c>
      <c r="W43" s="127" t="e">
        <f>'Initial Results'!U491</f>
        <v>#DIV/0!</v>
      </c>
      <c r="X43" s="128" t="e">
        <f>'Initial Results'!U494</f>
        <v>#DIV/0!</v>
      </c>
      <c r="Y43" s="126" t="str">
        <f t="shared" si="9"/>
        <v/>
      </c>
      <c r="Z43" s="127" t="str">
        <f t="shared" si="3"/>
        <v/>
      </c>
      <c r="AA43" s="127" t="str">
        <f t="shared" si="3"/>
        <v/>
      </c>
      <c r="AB43" s="128" t="str">
        <f t="shared" si="3"/>
        <v/>
      </c>
    </row>
    <row r="44" spans="1:28" x14ac:dyDescent="0.3">
      <c r="A44" s="133" t="s">
        <v>324</v>
      </c>
      <c r="B44" s="244">
        <f>'Specs and Initial PMs'!N119</f>
        <v>0</v>
      </c>
      <c r="C44" s="292">
        <f>'Specs and Initial PMs'!I119</f>
        <v>0</v>
      </c>
      <c r="D44" s="244">
        <f>'Specs and Initial PMs'!R119</f>
        <v>0</v>
      </c>
      <c r="E44" s="159">
        <f>'Specs and Initial PMs'!K119</f>
        <v>0</v>
      </c>
      <c r="F44" s="249">
        <f>'Initial Results'!T582</f>
        <v>0</v>
      </c>
      <c r="G44" s="250">
        <f>'Initial Results'!T584</f>
        <v>0</v>
      </c>
      <c r="H44" s="250">
        <f>'Initial Results'!T587</f>
        <v>0</v>
      </c>
      <c r="I44" s="251">
        <f>'Initial Results'!T590</f>
        <v>0</v>
      </c>
      <c r="J44" s="126" t="str">
        <f t="shared" si="4"/>
        <v/>
      </c>
      <c r="K44" s="127" t="str">
        <f t="shared" si="0"/>
        <v/>
      </c>
      <c r="L44" s="127" t="str">
        <f t="shared" si="1"/>
        <v/>
      </c>
      <c r="M44" s="128" t="str">
        <f t="shared" si="2"/>
        <v/>
      </c>
      <c r="N44" s="1"/>
      <c r="O44" s="132"/>
      <c r="P44" s="133" t="s">
        <v>324</v>
      </c>
      <c r="Q44" s="136">
        <f t="shared" si="5"/>
        <v>0</v>
      </c>
      <c r="R44" s="136">
        <f t="shared" si="6"/>
        <v>0</v>
      </c>
      <c r="S44" s="136">
        <f t="shared" si="7"/>
        <v>0</v>
      </c>
      <c r="T44" s="137">
        <f t="shared" si="8"/>
        <v>0</v>
      </c>
      <c r="U44" s="126" t="e">
        <f>'Initial Results'!U582</f>
        <v>#DIV/0!</v>
      </c>
      <c r="V44" s="127" t="e">
        <f>'Initial Results'!U584</f>
        <v>#DIV/0!</v>
      </c>
      <c r="W44" s="127" t="e">
        <f>'Initial Results'!U587</f>
        <v>#DIV/0!</v>
      </c>
      <c r="X44" s="128" t="e">
        <f>'Initial Results'!U590</f>
        <v>#DIV/0!</v>
      </c>
      <c r="Y44" s="126" t="str">
        <f t="shared" si="9"/>
        <v/>
      </c>
      <c r="Z44" s="127" t="str">
        <f t="shared" si="3"/>
        <v/>
      </c>
      <c r="AA44" s="127" t="str">
        <f t="shared" si="3"/>
        <v/>
      </c>
      <c r="AB44" s="128" t="str">
        <f t="shared" si="3"/>
        <v/>
      </c>
    </row>
    <row r="45" spans="1:28" x14ac:dyDescent="0.3">
      <c r="A45" s="133" t="s">
        <v>325</v>
      </c>
      <c r="B45" s="244">
        <f>'Specs and Initial PMs'!N136</f>
        <v>0</v>
      </c>
      <c r="C45" s="292">
        <f>'Specs and Initial PMs'!I136</f>
        <v>0</v>
      </c>
      <c r="D45" s="244">
        <f>'Specs and Initial PMs'!R136</f>
        <v>0</v>
      </c>
      <c r="E45" s="159">
        <f>'Specs and Initial PMs'!K136</f>
        <v>0</v>
      </c>
      <c r="F45" s="249">
        <f>'Initial Results'!T678</f>
        <v>0</v>
      </c>
      <c r="G45" s="250">
        <f>'Initial Results'!T680</f>
        <v>0</v>
      </c>
      <c r="H45" s="250">
        <f>'Initial Results'!T683</f>
        <v>0</v>
      </c>
      <c r="I45" s="251">
        <f>'Initial Results'!T686</f>
        <v>0</v>
      </c>
      <c r="J45" s="126" t="str">
        <f t="shared" si="4"/>
        <v/>
      </c>
      <c r="K45" s="127" t="str">
        <f t="shared" si="0"/>
        <v/>
      </c>
      <c r="L45" s="127" t="str">
        <f t="shared" si="1"/>
        <v/>
      </c>
      <c r="M45" s="128" t="str">
        <f t="shared" si="2"/>
        <v/>
      </c>
      <c r="N45" s="1"/>
      <c r="O45" s="132"/>
      <c r="P45" s="133" t="s">
        <v>325</v>
      </c>
      <c r="Q45" s="136">
        <f t="shared" si="5"/>
        <v>0</v>
      </c>
      <c r="R45" s="136">
        <f t="shared" si="6"/>
        <v>0</v>
      </c>
      <c r="S45" s="136">
        <f t="shared" si="7"/>
        <v>0</v>
      </c>
      <c r="T45" s="137">
        <f t="shared" si="8"/>
        <v>0</v>
      </c>
      <c r="U45" s="126" t="e">
        <f>'Initial Results'!U678</f>
        <v>#DIV/0!</v>
      </c>
      <c r="V45" s="127" t="e">
        <f>'Initial Results'!U680</f>
        <v>#DIV/0!</v>
      </c>
      <c r="W45" s="127" t="e">
        <f>'Initial Results'!U683</f>
        <v>#DIV/0!</v>
      </c>
      <c r="X45" s="128" t="e">
        <f>'Initial Results'!U686</f>
        <v>#DIV/0!</v>
      </c>
      <c r="Y45" s="126" t="str">
        <f t="shared" si="9"/>
        <v/>
      </c>
      <c r="Z45" s="127" t="str">
        <f t="shared" si="3"/>
        <v/>
      </c>
      <c r="AA45" s="127" t="str">
        <f t="shared" si="3"/>
        <v/>
      </c>
      <c r="AB45" s="128" t="str">
        <f t="shared" si="3"/>
        <v/>
      </c>
    </row>
    <row r="46" spans="1:28" x14ac:dyDescent="0.3">
      <c r="A46" s="133" t="s">
        <v>326</v>
      </c>
      <c r="B46" s="244">
        <f>'Specs and Initial PMs'!N153</f>
        <v>0</v>
      </c>
      <c r="C46" s="292">
        <f>'Specs and Initial PMs'!I153</f>
        <v>0</v>
      </c>
      <c r="D46" s="244">
        <f>'Specs and Initial PMs'!R153</f>
        <v>0</v>
      </c>
      <c r="E46" s="159">
        <f>'Specs and Initial PMs'!K153</f>
        <v>0</v>
      </c>
      <c r="F46" s="249">
        <f>'Initial Results'!T774</f>
        <v>0</v>
      </c>
      <c r="G46" s="250">
        <f>'Initial Results'!T776</f>
        <v>0</v>
      </c>
      <c r="H46" s="250">
        <f>'Initial Results'!T779</f>
        <v>0</v>
      </c>
      <c r="I46" s="251">
        <f>'Initial Results'!T782</f>
        <v>0</v>
      </c>
      <c r="J46" s="126" t="str">
        <f t="shared" si="4"/>
        <v/>
      </c>
      <c r="K46" s="127" t="str">
        <f t="shared" si="0"/>
        <v/>
      </c>
      <c r="L46" s="127" t="str">
        <f t="shared" si="1"/>
        <v/>
      </c>
      <c r="M46" s="128" t="str">
        <f t="shared" si="2"/>
        <v/>
      </c>
      <c r="N46" s="1"/>
      <c r="O46" s="132"/>
      <c r="P46" s="133" t="s">
        <v>326</v>
      </c>
      <c r="Q46" s="136">
        <f t="shared" si="5"/>
        <v>0</v>
      </c>
      <c r="R46" s="136">
        <f t="shared" si="6"/>
        <v>0</v>
      </c>
      <c r="S46" s="136">
        <f t="shared" si="7"/>
        <v>0</v>
      </c>
      <c r="T46" s="137">
        <f t="shared" si="8"/>
        <v>0</v>
      </c>
      <c r="U46" s="126" t="e">
        <f>'Initial Results'!U774</f>
        <v>#DIV/0!</v>
      </c>
      <c r="V46" s="127" t="e">
        <f>'Initial Results'!U776</f>
        <v>#DIV/0!</v>
      </c>
      <c r="W46" s="127" t="e">
        <f>'Initial Results'!U779</f>
        <v>#DIV/0!</v>
      </c>
      <c r="X46" s="128" t="e">
        <f>'Initial Results'!U782</f>
        <v>#DIV/0!</v>
      </c>
      <c r="Y46" s="126" t="str">
        <f t="shared" si="9"/>
        <v/>
      </c>
      <c r="Z46" s="127" t="str">
        <f t="shared" si="3"/>
        <v/>
      </c>
      <c r="AA46" s="127" t="str">
        <f t="shared" si="3"/>
        <v/>
      </c>
      <c r="AB46" s="128" t="str">
        <f t="shared" si="3"/>
        <v/>
      </c>
    </row>
    <row r="47" spans="1:28" x14ac:dyDescent="0.3">
      <c r="A47" s="133" t="s">
        <v>327</v>
      </c>
      <c r="B47" s="244">
        <f>'Specs and Initial PMs'!N170</f>
        <v>0</v>
      </c>
      <c r="C47" s="292">
        <f>'Specs and Initial PMs'!I170</f>
        <v>0</v>
      </c>
      <c r="D47" s="244">
        <f>'Specs and Initial PMs'!R170</f>
        <v>0</v>
      </c>
      <c r="E47" s="159">
        <f>'Specs and Initial PMs'!K170</f>
        <v>0</v>
      </c>
      <c r="F47" s="249">
        <f>'Initial Results'!T870</f>
        <v>0</v>
      </c>
      <c r="G47" s="250">
        <f>'Initial Results'!T872</f>
        <v>0</v>
      </c>
      <c r="H47" s="250">
        <f>'Initial Results'!T875</f>
        <v>0</v>
      </c>
      <c r="I47" s="251">
        <f>'Initial Results'!T878</f>
        <v>0</v>
      </c>
      <c r="J47" s="126" t="str">
        <f t="shared" si="4"/>
        <v/>
      </c>
      <c r="K47" s="127" t="str">
        <f t="shared" si="0"/>
        <v/>
      </c>
      <c r="L47" s="127" t="str">
        <f t="shared" si="1"/>
        <v/>
      </c>
      <c r="M47" s="128" t="str">
        <f t="shared" si="2"/>
        <v/>
      </c>
      <c r="N47" s="1"/>
      <c r="O47" s="132"/>
      <c r="P47" s="133" t="s">
        <v>327</v>
      </c>
      <c r="Q47" s="136">
        <f t="shared" si="5"/>
        <v>0</v>
      </c>
      <c r="R47" s="136">
        <f t="shared" si="6"/>
        <v>0</v>
      </c>
      <c r="S47" s="136">
        <f t="shared" si="7"/>
        <v>0</v>
      </c>
      <c r="T47" s="137">
        <f t="shared" si="8"/>
        <v>0</v>
      </c>
      <c r="U47" s="126" t="e">
        <f>'Initial Results'!U870</f>
        <v>#DIV/0!</v>
      </c>
      <c r="V47" s="127" t="e">
        <f>'Initial Results'!U872</f>
        <v>#DIV/0!</v>
      </c>
      <c r="W47" s="127" t="e">
        <f>'Initial Results'!U875</f>
        <v>#DIV/0!</v>
      </c>
      <c r="X47" s="128" t="e">
        <f>'Initial Results'!U878</f>
        <v>#DIV/0!</v>
      </c>
      <c r="Y47" s="126" t="str">
        <f t="shared" si="9"/>
        <v/>
      </c>
      <c r="Z47" s="127" t="str">
        <f t="shared" si="3"/>
        <v/>
      </c>
      <c r="AA47" s="127" t="str">
        <f t="shared" si="3"/>
        <v/>
      </c>
      <c r="AB47" s="128" t="str">
        <f t="shared" si="3"/>
        <v/>
      </c>
    </row>
    <row r="48" spans="1:28" x14ac:dyDescent="0.3">
      <c r="A48" s="133" t="s">
        <v>328</v>
      </c>
      <c r="B48" s="244">
        <f>'Specs and Initial PMs'!N187</f>
        <v>0</v>
      </c>
      <c r="C48" s="292">
        <f>'Specs and Initial PMs'!I187</f>
        <v>0</v>
      </c>
      <c r="D48" s="244">
        <f>'Specs and Initial PMs'!R187</f>
        <v>0</v>
      </c>
      <c r="E48" s="159">
        <f>'Specs and Initial PMs'!K187</f>
        <v>0</v>
      </c>
      <c r="F48" s="249">
        <f>'Initial Results'!T966</f>
        <v>0</v>
      </c>
      <c r="G48" s="250">
        <f>'Initial Results'!T968</f>
        <v>0</v>
      </c>
      <c r="H48" s="250">
        <f>'Initial Results'!T971</f>
        <v>0</v>
      </c>
      <c r="I48" s="251">
        <f>'Initial Results'!T974</f>
        <v>0</v>
      </c>
      <c r="J48" s="126" t="str">
        <f t="shared" si="4"/>
        <v/>
      </c>
      <c r="K48" s="127" t="str">
        <f t="shared" si="0"/>
        <v/>
      </c>
      <c r="L48" s="127" t="str">
        <f t="shared" si="1"/>
        <v/>
      </c>
      <c r="M48" s="128" t="str">
        <f t="shared" si="2"/>
        <v/>
      </c>
      <c r="N48" s="1"/>
      <c r="O48" s="132"/>
      <c r="P48" s="133" t="s">
        <v>328</v>
      </c>
      <c r="Q48" s="136">
        <f t="shared" si="5"/>
        <v>0</v>
      </c>
      <c r="R48" s="136">
        <f t="shared" si="6"/>
        <v>0</v>
      </c>
      <c r="S48" s="136">
        <f t="shared" si="7"/>
        <v>0</v>
      </c>
      <c r="T48" s="137">
        <f t="shared" si="8"/>
        <v>0</v>
      </c>
      <c r="U48" s="126" t="e">
        <f>'Initial Results'!U966</f>
        <v>#DIV/0!</v>
      </c>
      <c r="V48" s="127" t="e">
        <f>'Initial Results'!U968</f>
        <v>#DIV/0!</v>
      </c>
      <c r="W48" s="127" t="e">
        <f>'Initial Results'!U971</f>
        <v>#DIV/0!</v>
      </c>
      <c r="X48" s="128" t="e">
        <f>'Initial Results'!U974</f>
        <v>#DIV/0!</v>
      </c>
      <c r="Y48" s="126" t="str">
        <f t="shared" si="9"/>
        <v/>
      </c>
      <c r="Z48" s="127" t="str">
        <f t="shared" si="3"/>
        <v/>
      </c>
      <c r="AA48" s="127" t="str">
        <f t="shared" si="3"/>
        <v/>
      </c>
      <c r="AB48" s="128" t="str">
        <f t="shared" si="3"/>
        <v/>
      </c>
    </row>
    <row r="49" spans="1:28" x14ac:dyDescent="0.3">
      <c r="A49" s="133" t="s">
        <v>329</v>
      </c>
      <c r="B49" s="244">
        <f>'Specs and Initial PMs'!N204</f>
        <v>0</v>
      </c>
      <c r="C49" s="292">
        <f>'Specs and Initial PMs'!I204</f>
        <v>0</v>
      </c>
      <c r="D49" s="244">
        <f>'Specs and Initial PMs'!R204</f>
        <v>0</v>
      </c>
      <c r="E49" s="159">
        <f>'Specs and Initial PMs'!K204</f>
        <v>0</v>
      </c>
      <c r="F49" s="249">
        <f>'Initial Results'!T1062</f>
        <v>0</v>
      </c>
      <c r="G49" s="250">
        <f>'Initial Results'!T1064</f>
        <v>0</v>
      </c>
      <c r="H49" s="250">
        <f>'Initial Results'!T1067</f>
        <v>0</v>
      </c>
      <c r="I49" s="251">
        <f>'Initial Results'!T1070</f>
        <v>0</v>
      </c>
      <c r="J49" s="126" t="str">
        <f t="shared" si="4"/>
        <v/>
      </c>
      <c r="K49" s="127" t="str">
        <f t="shared" si="0"/>
        <v/>
      </c>
      <c r="L49" s="127" t="str">
        <f t="shared" si="1"/>
        <v/>
      </c>
      <c r="M49" s="128" t="str">
        <f t="shared" si="2"/>
        <v/>
      </c>
      <c r="N49" s="1"/>
      <c r="O49" s="132"/>
      <c r="P49" s="133" t="s">
        <v>329</v>
      </c>
      <c r="Q49" s="136">
        <f t="shared" si="5"/>
        <v>0</v>
      </c>
      <c r="R49" s="136">
        <f t="shared" si="6"/>
        <v>0</v>
      </c>
      <c r="S49" s="136">
        <f t="shared" si="7"/>
        <v>0</v>
      </c>
      <c r="T49" s="137">
        <f t="shared" si="8"/>
        <v>0</v>
      </c>
      <c r="U49" s="126" t="e">
        <f>'Initial Results'!U1062</f>
        <v>#DIV/0!</v>
      </c>
      <c r="V49" s="127" t="e">
        <f>'Initial Results'!U1064</f>
        <v>#DIV/0!</v>
      </c>
      <c r="W49" s="127" t="e">
        <f>'Initial Results'!U1067</f>
        <v>#DIV/0!</v>
      </c>
      <c r="X49" s="128" t="e">
        <f>'Initial Results'!U1070</f>
        <v>#DIV/0!</v>
      </c>
      <c r="Y49" s="126" t="str">
        <f t="shared" si="9"/>
        <v/>
      </c>
      <c r="Z49" s="127" t="str">
        <f t="shared" si="3"/>
        <v/>
      </c>
      <c r="AA49" s="127" t="str">
        <f t="shared" si="3"/>
        <v/>
      </c>
      <c r="AB49" s="128" t="str">
        <f t="shared" si="3"/>
        <v/>
      </c>
    </row>
    <row r="50" spans="1:28" ht="12.9" thickBot="1" x14ac:dyDescent="0.35">
      <c r="A50" s="133" t="s">
        <v>330</v>
      </c>
      <c r="B50" s="244">
        <f>'Specs and Initial PMs'!N221</f>
        <v>0</v>
      </c>
      <c r="C50" s="292">
        <f>'Specs and Initial PMs'!I221</f>
        <v>0</v>
      </c>
      <c r="D50" s="244">
        <f>'Specs and Initial PMs'!R221</f>
        <v>0</v>
      </c>
      <c r="E50" s="159">
        <f>'Specs and Initial PMs'!K221</f>
        <v>0</v>
      </c>
      <c r="F50" s="252">
        <f>'Initial Results'!T1158</f>
        <v>0</v>
      </c>
      <c r="G50" s="253">
        <f>'Initial Results'!T1160</f>
        <v>0</v>
      </c>
      <c r="H50" s="253">
        <f>'Initial Results'!T1163</f>
        <v>0</v>
      </c>
      <c r="I50" s="254">
        <f>'Initial Results'!T1166</f>
        <v>0</v>
      </c>
      <c r="J50" s="129" t="str">
        <f t="shared" si="4"/>
        <v/>
      </c>
      <c r="K50" s="130" t="str">
        <f t="shared" si="0"/>
        <v/>
      </c>
      <c r="L50" s="130" t="str">
        <f t="shared" si="1"/>
        <v/>
      </c>
      <c r="M50" s="131" t="str">
        <f t="shared" si="2"/>
        <v/>
      </c>
      <c r="N50" s="1"/>
      <c r="O50" s="132"/>
      <c r="P50" s="133" t="s">
        <v>330</v>
      </c>
      <c r="Q50" s="138">
        <f t="shared" si="5"/>
        <v>0</v>
      </c>
      <c r="R50" s="138">
        <f t="shared" si="6"/>
        <v>0</v>
      </c>
      <c r="S50" s="138">
        <f t="shared" si="7"/>
        <v>0</v>
      </c>
      <c r="T50" s="139">
        <f t="shared" si="8"/>
        <v>0</v>
      </c>
      <c r="U50" s="129" t="e">
        <f>'Initial Results'!U1158</f>
        <v>#DIV/0!</v>
      </c>
      <c r="V50" s="130" t="e">
        <f>'Initial Results'!U1160</f>
        <v>#DIV/0!</v>
      </c>
      <c r="W50" s="130" t="e">
        <f>'Initial Results'!U1163</f>
        <v>#DIV/0!</v>
      </c>
      <c r="X50" s="131" t="e">
        <f>'Initial Results'!U1166</f>
        <v>#DIV/0!</v>
      </c>
      <c r="Y50" s="129" t="str">
        <f t="shared" si="9"/>
        <v/>
      </c>
      <c r="Z50" s="130" t="str">
        <f t="shared" si="3"/>
        <v/>
      </c>
      <c r="AA50" s="130" t="str">
        <f t="shared" si="3"/>
        <v/>
      </c>
      <c r="AB50" s="131" t="str">
        <f t="shared" si="3"/>
        <v/>
      </c>
    </row>
    <row r="51" spans="1:28" x14ac:dyDescent="0.3">
      <c r="A51" s="142" t="s">
        <v>331</v>
      </c>
      <c r="B51" s="247">
        <f>'Confirm PMs'!L17</f>
        <v>0</v>
      </c>
      <c r="C51" s="134">
        <f>'Confirm PMs'!G17</f>
        <v>0</v>
      </c>
      <c r="D51" s="247">
        <f>'Confirm PMs'!P17</f>
        <v>0</v>
      </c>
      <c r="E51" s="160">
        <f>'Confirm PMs'!I17</f>
        <v>0</v>
      </c>
      <c r="F51" s="255">
        <f>'Confirm Results'!T6</f>
        <v>0</v>
      </c>
      <c r="G51" s="247">
        <f>'Confirm Results'!T8</f>
        <v>0</v>
      </c>
      <c r="H51" s="247">
        <f>'Confirm Results'!T11</f>
        <v>0</v>
      </c>
      <c r="I51" s="248">
        <f>'Confirm Results'!T14</f>
        <v>0</v>
      </c>
      <c r="J51" s="140" t="str">
        <f>IF(F51&gt;0,F51,"")</f>
        <v/>
      </c>
      <c r="K51" s="124" t="str">
        <f t="shared" si="0"/>
        <v/>
      </c>
      <c r="L51" s="124" t="str">
        <f t="shared" si="1"/>
        <v/>
      </c>
      <c r="M51" s="125" t="str">
        <f t="shared" si="2"/>
        <v/>
      </c>
      <c r="P51" s="142" t="s">
        <v>331</v>
      </c>
      <c r="Q51" s="134">
        <f t="shared" ref="Q51:Q78" si="10">B51</f>
        <v>0</v>
      </c>
      <c r="R51" s="134">
        <f t="shared" ref="R51:R78" si="11">C51</f>
        <v>0</v>
      </c>
      <c r="S51" s="134">
        <f t="shared" ref="S51:S78" si="12">D51</f>
        <v>0</v>
      </c>
      <c r="T51" s="135">
        <f t="shared" ref="T51:T78" si="13">E51</f>
        <v>0</v>
      </c>
      <c r="U51" s="140" t="e">
        <f>'Confirm Results'!U6</f>
        <v>#DIV/0!</v>
      </c>
      <c r="V51" s="124" t="e">
        <f>'Confirm Results'!U8</f>
        <v>#DIV/0!</v>
      </c>
      <c r="W51" s="124" t="e">
        <f>'Confirm Results'!U11</f>
        <v>#DIV/0!</v>
      </c>
      <c r="X51" s="125" t="e">
        <f>'Confirm Results'!U14</f>
        <v>#DIV/0!</v>
      </c>
      <c r="Y51" s="123" t="str">
        <f t="shared" si="9"/>
        <v/>
      </c>
      <c r="Z51" s="124" t="str">
        <f t="shared" si="3"/>
        <v/>
      </c>
      <c r="AA51" s="124" t="str">
        <f t="shared" si="3"/>
        <v/>
      </c>
      <c r="AB51" s="125" t="str">
        <f t="shared" si="3"/>
        <v/>
      </c>
    </row>
    <row r="52" spans="1:28" x14ac:dyDescent="0.3">
      <c r="A52" s="143" t="s">
        <v>332</v>
      </c>
      <c r="B52" s="250">
        <f>'Confirm PMs'!L34</f>
        <v>0</v>
      </c>
      <c r="C52" s="136">
        <f>'Confirm PMs'!G34</f>
        <v>0</v>
      </c>
      <c r="D52" s="250">
        <f>'Confirm PMs'!P34</f>
        <v>0</v>
      </c>
      <c r="E52" s="256">
        <f>'Confirm PMs'!I34</f>
        <v>0</v>
      </c>
      <c r="F52" s="249">
        <f>'Confirm Results'!T102</f>
        <v>0</v>
      </c>
      <c r="G52" s="250">
        <f>'Confirm Results'!T104</f>
        <v>0</v>
      </c>
      <c r="H52" s="250">
        <f>'Confirm Results'!T107</f>
        <v>0</v>
      </c>
      <c r="I52" s="251">
        <f>'Confirm Results'!T110</f>
        <v>0</v>
      </c>
      <c r="J52" s="126" t="str">
        <f t="shared" ref="J52:J65" si="14">IF(F52&gt;0,F52,"")</f>
        <v/>
      </c>
      <c r="K52" s="127" t="str">
        <f t="shared" si="0"/>
        <v/>
      </c>
      <c r="L52" s="127" t="str">
        <f t="shared" si="1"/>
        <v/>
      </c>
      <c r="M52" s="128" t="str">
        <f t="shared" si="2"/>
        <v/>
      </c>
      <c r="P52" s="143" t="s">
        <v>332</v>
      </c>
      <c r="Q52" s="136">
        <f t="shared" si="10"/>
        <v>0</v>
      </c>
      <c r="R52" s="136">
        <f t="shared" si="11"/>
        <v>0</v>
      </c>
      <c r="S52" s="136">
        <f t="shared" si="12"/>
        <v>0</v>
      </c>
      <c r="T52" s="137">
        <f t="shared" si="13"/>
        <v>0</v>
      </c>
      <c r="U52" s="126" t="e">
        <f>'Confirm Results'!U102</f>
        <v>#DIV/0!</v>
      </c>
      <c r="V52" s="127" t="e">
        <f>'Confirm Results'!U104</f>
        <v>#DIV/0!</v>
      </c>
      <c r="W52" s="127" t="e">
        <f>'Confirm Results'!U107</f>
        <v>#DIV/0!</v>
      </c>
      <c r="X52" s="128" t="e">
        <f>'Confirm Results'!U110</f>
        <v>#DIV/0!</v>
      </c>
      <c r="Y52" s="126" t="str">
        <f t="shared" si="9"/>
        <v/>
      </c>
      <c r="Z52" s="127" t="str">
        <f t="shared" si="3"/>
        <v/>
      </c>
      <c r="AA52" s="127" t="str">
        <f t="shared" si="3"/>
        <v/>
      </c>
      <c r="AB52" s="128" t="str">
        <f t="shared" si="3"/>
        <v/>
      </c>
    </row>
    <row r="53" spans="1:28" x14ac:dyDescent="0.3">
      <c r="A53" s="143" t="s">
        <v>333</v>
      </c>
      <c r="B53" s="250">
        <f>'Confirm PMs'!L51</f>
        <v>0</v>
      </c>
      <c r="C53" s="136">
        <f>'Confirm PMs'!G51</f>
        <v>0</v>
      </c>
      <c r="D53" s="250">
        <f>'Confirm PMs'!P51</f>
        <v>0</v>
      </c>
      <c r="E53" s="256">
        <f>'Confirm PMs'!I51</f>
        <v>0</v>
      </c>
      <c r="F53" s="249">
        <f>'Confirm Results'!T198</f>
        <v>0</v>
      </c>
      <c r="G53" s="250">
        <f>'Confirm Results'!T200</f>
        <v>0</v>
      </c>
      <c r="H53" s="250">
        <f>'Confirm Results'!T203</f>
        <v>0</v>
      </c>
      <c r="I53" s="251">
        <f>'Confirm Results'!T206</f>
        <v>0</v>
      </c>
      <c r="J53" s="126" t="str">
        <f t="shared" si="14"/>
        <v/>
      </c>
      <c r="K53" s="127" t="str">
        <f t="shared" si="0"/>
        <v/>
      </c>
      <c r="L53" s="127" t="str">
        <f t="shared" si="1"/>
        <v/>
      </c>
      <c r="M53" s="128" t="str">
        <f t="shared" si="2"/>
        <v/>
      </c>
      <c r="P53" s="143" t="s">
        <v>333</v>
      </c>
      <c r="Q53" s="136">
        <f t="shared" si="10"/>
        <v>0</v>
      </c>
      <c r="R53" s="136">
        <f t="shared" si="11"/>
        <v>0</v>
      </c>
      <c r="S53" s="136">
        <f t="shared" si="12"/>
        <v>0</v>
      </c>
      <c r="T53" s="137">
        <f t="shared" si="13"/>
        <v>0</v>
      </c>
      <c r="U53" s="126" t="e">
        <f>'Confirm Results'!U198</f>
        <v>#DIV/0!</v>
      </c>
      <c r="V53" s="127" t="e">
        <f>'Confirm Results'!U200</f>
        <v>#DIV/0!</v>
      </c>
      <c r="W53" s="127" t="e">
        <f>'Confirm Results'!U203</f>
        <v>#DIV/0!</v>
      </c>
      <c r="X53" s="128" t="e">
        <f>'Confirm Results'!U206</f>
        <v>#DIV/0!</v>
      </c>
      <c r="Y53" s="126" t="str">
        <f t="shared" si="9"/>
        <v/>
      </c>
      <c r="Z53" s="127" t="str">
        <f t="shared" si="3"/>
        <v/>
      </c>
      <c r="AA53" s="127" t="str">
        <f t="shared" si="3"/>
        <v/>
      </c>
      <c r="AB53" s="128" t="str">
        <f t="shared" si="3"/>
        <v/>
      </c>
    </row>
    <row r="54" spans="1:28" x14ac:dyDescent="0.3">
      <c r="A54" s="143" t="s">
        <v>334</v>
      </c>
      <c r="B54" s="250">
        <f>'Confirm PMs'!L68</f>
        <v>0</v>
      </c>
      <c r="C54" s="136">
        <f>'Confirm PMs'!G68</f>
        <v>0</v>
      </c>
      <c r="D54" s="250">
        <f>'Confirm PMs'!P68</f>
        <v>0</v>
      </c>
      <c r="E54" s="256">
        <f>'Confirm PMs'!I68</f>
        <v>0</v>
      </c>
      <c r="F54" s="249">
        <f>'Confirm Results'!T294</f>
        <v>0</v>
      </c>
      <c r="G54" s="250">
        <f>'Confirm Results'!T296</f>
        <v>0</v>
      </c>
      <c r="H54" s="250">
        <f>'Confirm Results'!T299</f>
        <v>0</v>
      </c>
      <c r="I54" s="251">
        <f>'Confirm Results'!T302</f>
        <v>0</v>
      </c>
      <c r="J54" s="126" t="str">
        <f t="shared" si="14"/>
        <v/>
      </c>
      <c r="K54" s="127" t="str">
        <f t="shared" si="0"/>
        <v/>
      </c>
      <c r="L54" s="127" t="str">
        <f t="shared" si="1"/>
        <v/>
      </c>
      <c r="M54" s="128" t="str">
        <f t="shared" si="2"/>
        <v/>
      </c>
      <c r="P54" s="143" t="s">
        <v>334</v>
      </c>
      <c r="Q54" s="136">
        <f t="shared" si="10"/>
        <v>0</v>
      </c>
      <c r="R54" s="136">
        <f t="shared" si="11"/>
        <v>0</v>
      </c>
      <c r="S54" s="136">
        <f t="shared" si="12"/>
        <v>0</v>
      </c>
      <c r="T54" s="137">
        <f t="shared" si="13"/>
        <v>0</v>
      </c>
      <c r="U54" s="126" t="e">
        <f>'Confirm Results'!U294</f>
        <v>#DIV/0!</v>
      </c>
      <c r="V54" s="127" t="e">
        <f>'Confirm Results'!U296</f>
        <v>#DIV/0!</v>
      </c>
      <c r="W54" s="127" t="e">
        <f>'Confirm Results'!U299</f>
        <v>#DIV/0!</v>
      </c>
      <c r="X54" s="128" t="e">
        <f>'Confirm Results'!U302</f>
        <v>#DIV/0!</v>
      </c>
      <c r="Y54" s="126" t="str">
        <f t="shared" si="9"/>
        <v/>
      </c>
      <c r="Z54" s="127" t="str">
        <f t="shared" si="9"/>
        <v/>
      </c>
      <c r="AA54" s="127" t="str">
        <f t="shared" si="9"/>
        <v/>
      </c>
      <c r="AB54" s="128" t="str">
        <f t="shared" si="9"/>
        <v/>
      </c>
    </row>
    <row r="55" spans="1:28" x14ac:dyDescent="0.3">
      <c r="A55" s="143" t="s">
        <v>335</v>
      </c>
      <c r="B55" s="250">
        <f>'Confirm PMs'!L85</f>
        <v>0</v>
      </c>
      <c r="C55" s="136">
        <f>'Confirm PMs'!G85</f>
        <v>0</v>
      </c>
      <c r="D55" s="250">
        <f>'Confirm PMs'!P85</f>
        <v>0</v>
      </c>
      <c r="E55" s="256">
        <f>'Confirm PMs'!I85</f>
        <v>0</v>
      </c>
      <c r="F55" s="249">
        <f>'Confirm Results'!T390</f>
        <v>0</v>
      </c>
      <c r="G55" s="250">
        <f>'Confirm Results'!T392</f>
        <v>0</v>
      </c>
      <c r="H55" s="250">
        <f>'Confirm Results'!T395</f>
        <v>0</v>
      </c>
      <c r="I55" s="251">
        <f>'Confirm Results'!T398</f>
        <v>0</v>
      </c>
      <c r="J55" s="126" t="str">
        <f t="shared" si="14"/>
        <v/>
      </c>
      <c r="K55" s="127" t="str">
        <f t="shared" si="0"/>
        <v/>
      </c>
      <c r="L55" s="127" t="str">
        <f t="shared" si="1"/>
        <v/>
      </c>
      <c r="M55" s="128" t="str">
        <f t="shared" si="2"/>
        <v/>
      </c>
      <c r="P55" s="143" t="s">
        <v>335</v>
      </c>
      <c r="Q55" s="136">
        <f t="shared" si="10"/>
        <v>0</v>
      </c>
      <c r="R55" s="136">
        <f t="shared" si="11"/>
        <v>0</v>
      </c>
      <c r="S55" s="136">
        <f t="shared" si="12"/>
        <v>0</v>
      </c>
      <c r="T55" s="137">
        <f t="shared" si="13"/>
        <v>0</v>
      </c>
      <c r="U55" s="126" t="e">
        <f>'Confirm Results'!U390</f>
        <v>#DIV/0!</v>
      </c>
      <c r="V55" s="127" t="e">
        <f>'Confirm Results'!U392</f>
        <v>#DIV/0!</v>
      </c>
      <c r="W55" s="127" t="e">
        <f>'Confirm Results'!U395</f>
        <v>#DIV/0!</v>
      </c>
      <c r="X55" s="128" t="e">
        <f>'Confirm Results'!U398</f>
        <v>#DIV/0!</v>
      </c>
      <c r="Y55" s="126" t="str">
        <f t="shared" si="9"/>
        <v/>
      </c>
      <c r="Z55" s="127" t="str">
        <f t="shared" si="9"/>
        <v/>
      </c>
      <c r="AA55" s="127" t="str">
        <f t="shared" si="9"/>
        <v/>
      </c>
      <c r="AB55" s="128" t="str">
        <f t="shared" si="9"/>
        <v/>
      </c>
    </row>
    <row r="56" spans="1:28" x14ac:dyDescent="0.3">
      <c r="A56" s="143" t="s">
        <v>336</v>
      </c>
      <c r="B56" s="250">
        <f>'Confirm PMs'!L102</f>
        <v>0</v>
      </c>
      <c r="C56" s="136">
        <f>'Confirm PMs'!G102</f>
        <v>0</v>
      </c>
      <c r="D56" s="250">
        <f>'Confirm PMs'!P102</f>
        <v>0</v>
      </c>
      <c r="E56" s="256">
        <f>'Confirm PMs'!I102</f>
        <v>0</v>
      </c>
      <c r="F56" s="249">
        <f>'Confirm Results'!T486</f>
        <v>0</v>
      </c>
      <c r="G56" s="250">
        <f>'Confirm Results'!T488</f>
        <v>0</v>
      </c>
      <c r="H56" s="250">
        <f>'Confirm Results'!T491</f>
        <v>0</v>
      </c>
      <c r="I56" s="251">
        <f>'Confirm Results'!T494</f>
        <v>0</v>
      </c>
      <c r="J56" s="126" t="str">
        <f t="shared" si="14"/>
        <v/>
      </c>
      <c r="K56" s="127" t="str">
        <f t="shared" si="0"/>
        <v/>
      </c>
      <c r="L56" s="127" t="str">
        <f t="shared" si="1"/>
        <v/>
      </c>
      <c r="M56" s="128" t="str">
        <f t="shared" si="2"/>
        <v/>
      </c>
      <c r="P56" s="143" t="s">
        <v>336</v>
      </c>
      <c r="Q56" s="136">
        <f t="shared" si="10"/>
        <v>0</v>
      </c>
      <c r="R56" s="136">
        <f t="shared" si="11"/>
        <v>0</v>
      </c>
      <c r="S56" s="136">
        <f t="shared" si="12"/>
        <v>0</v>
      </c>
      <c r="T56" s="137">
        <f t="shared" si="13"/>
        <v>0</v>
      </c>
      <c r="U56" s="126" t="e">
        <f>'Confirm Results'!U486</f>
        <v>#DIV/0!</v>
      </c>
      <c r="V56" s="127" t="e">
        <f>'Confirm Results'!U488</f>
        <v>#DIV/0!</v>
      </c>
      <c r="W56" s="127" t="e">
        <f>'Confirm Results'!U491</f>
        <v>#DIV/0!</v>
      </c>
      <c r="X56" s="128" t="e">
        <f>'Confirm Results'!U494</f>
        <v>#DIV/0!</v>
      </c>
      <c r="Y56" s="126" t="str">
        <f t="shared" si="9"/>
        <v/>
      </c>
      <c r="Z56" s="127" t="str">
        <f t="shared" si="9"/>
        <v/>
      </c>
      <c r="AA56" s="127" t="str">
        <f t="shared" si="9"/>
        <v/>
      </c>
      <c r="AB56" s="128" t="str">
        <f t="shared" si="9"/>
        <v/>
      </c>
    </row>
    <row r="57" spans="1:28" x14ac:dyDescent="0.3">
      <c r="A57" s="143" t="s">
        <v>337</v>
      </c>
      <c r="B57" s="250">
        <f>'Confirm PMs'!L119</f>
        <v>0</v>
      </c>
      <c r="C57" s="136">
        <f>'Confirm PMs'!G119</f>
        <v>0</v>
      </c>
      <c r="D57" s="250">
        <f>'Confirm PMs'!P119</f>
        <v>0</v>
      </c>
      <c r="E57" s="256">
        <f>'Confirm PMs'!I119</f>
        <v>0</v>
      </c>
      <c r="F57" s="257">
        <f>'Confirm Results'!T582</f>
        <v>0</v>
      </c>
      <c r="G57" s="250">
        <f>'Confirm Results'!T584</f>
        <v>0</v>
      </c>
      <c r="H57" s="250">
        <f>'Confirm Results'!T587</f>
        <v>0</v>
      </c>
      <c r="I57" s="251">
        <f>'Confirm Results'!T590</f>
        <v>0</v>
      </c>
      <c r="J57" s="141" t="str">
        <f t="shared" si="14"/>
        <v/>
      </c>
      <c r="K57" s="127" t="str">
        <f t="shared" si="0"/>
        <v/>
      </c>
      <c r="L57" s="127" t="str">
        <f t="shared" si="1"/>
        <v/>
      </c>
      <c r="M57" s="128" t="str">
        <f t="shared" si="2"/>
        <v/>
      </c>
      <c r="P57" s="143" t="s">
        <v>337</v>
      </c>
      <c r="Q57" s="136">
        <f t="shared" si="10"/>
        <v>0</v>
      </c>
      <c r="R57" s="136">
        <f t="shared" si="11"/>
        <v>0</v>
      </c>
      <c r="S57" s="136">
        <f t="shared" si="12"/>
        <v>0</v>
      </c>
      <c r="T57" s="137">
        <f t="shared" si="13"/>
        <v>0</v>
      </c>
      <c r="U57" s="141" t="e">
        <f>'Confirm Results'!U582</f>
        <v>#DIV/0!</v>
      </c>
      <c r="V57" s="127" t="e">
        <f>'Confirm Results'!U584</f>
        <v>#DIV/0!</v>
      </c>
      <c r="W57" s="127" t="e">
        <f>'Confirm Results'!U587</f>
        <v>#DIV/0!</v>
      </c>
      <c r="X57" s="128" t="e">
        <f>'Confirm Results'!U590</f>
        <v>#DIV/0!</v>
      </c>
      <c r="Y57" s="126" t="str">
        <f t="shared" si="9"/>
        <v/>
      </c>
      <c r="Z57" s="127" t="str">
        <f t="shared" si="9"/>
        <v/>
      </c>
      <c r="AA57" s="127" t="str">
        <f t="shared" si="9"/>
        <v/>
      </c>
      <c r="AB57" s="128" t="str">
        <f t="shared" si="9"/>
        <v/>
      </c>
    </row>
    <row r="58" spans="1:28" x14ac:dyDescent="0.3">
      <c r="A58" s="143" t="s">
        <v>338</v>
      </c>
      <c r="B58" s="250">
        <f>'Confirm PMs'!L136</f>
        <v>0</v>
      </c>
      <c r="C58" s="136">
        <f>'Confirm PMs'!G136</f>
        <v>0</v>
      </c>
      <c r="D58" s="250">
        <f>'Confirm PMs'!P136</f>
        <v>0</v>
      </c>
      <c r="E58" s="256">
        <f>'Confirm PMs'!I136</f>
        <v>0</v>
      </c>
      <c r="F58" s="249">
        <f>'Confirm Results'!T678</f>
        <v>0</v>
      </c>
      <c r="G58" s="250">
        <f>'Confirm Results'!T680</f>
        <v>0</v>
      </c>
      <c r="H58" s="250">
        <f>'Confirm Results'!T683</f>
        <v>0</v>
      </c>
      <c r="I58" s="251">
        <f>'Confirm Results'!T686</f>
        <v>0</v>
      </c>
      <c r="J58" s="126" t="str">
        <f t="shared" si="14"/>
        <v/>
      </c>
      <c r="K58" s="127" t="str">
        <f t="shared" si="0"/>
        <v/>
      </c>
      <c r="L58" s="127" t="str">
        <f t="shared" si="1"/>
        <v/>
      </c>
      <c r="M58" s="128" t="str">
        <f t="shared" si="2"/>
        <v/>
      </c>
      <c r="P58" s="143" t="s">
        <v>338</v>
      </c>
      <c r="Q58" s="136">
        <f t="shared" si="10"/>
        <v>0</v>
      </c>
      <c r="R58" s="136">
        <f t="shared" si="11"/>
        <v>0</v>
      </c>
      <c r="S58" s="136">
        <f t="shared" si="12"/>
        <v>0</v>
      </c>
      <c r="T58" s="137">
        <f t="shared" si="13"/>
        <v>0</v>
      </c>
      <c r="U58" s="126" t="e">
        <f>'Confirm Results'!U678</f>
        <v>#DIV/0!</v>
      </c>
      <c r="V58" s="127" t="e">
        <f>'Confirm Results'!U680</f>
        <v>#DIV/0!</v>
      </c>
      <c r="W58" s="127" t="e">
        <f>'Confirm Results'!U683</f>
        <v>#DIV/0!</v>
      </c>
      <c r="X58" s="128" t="e">
        <f>'Confirm Results'!U686</f>
        <v>#DIV/0!</v>
      </c>
      <c r="Y58" s="126" t="str">
        <f t="shared" si="9"/>
        <v/>
      </c>
      <c r="Z58" s="127" t="str">
        <f t="shared" si="9"/>
        <v/>
      </c>
      <c r="AA58" s="127" t="str">
        <f t="shared" si="9"/>
        <v/>
      </c>
      <c r="AB58" s="128" t="str">
        <f t="shared" si="9"/>
        <v/>
      </c>
    </row>
    <row r="59" spans="1:28" x14ac:dyDescent="0.3">
      <c r="A59" s="143" t="s">
        <v>339</v>
      </c>
      <c r="B59" s="250">
        <f>'Confirm PMs'!L153</f>
        <v>0</v>
      </c>
      <c r="C59" s="136">
        <f>'Confirm PMs'!G153</f>
        <v>0</v>
      </c>
      <c r="D59" s="250">
        <f>'Confirm PMs'!P153</f>
        <v>0</v>
      </c>
      <c r="E59" s="256">
        <f>'Confirm PMs'!I153</f>
        <v>0</v>
      </c>
      <c r="F59" s="249">
        <f>'Confirm Results'!T774</f>
        <v>0</v>
      </c>
      <c r="G59" s="250">
        <f>'Confirm Results'!T776</f>
        <v>0</v>
      </c>
      <c r="H59" s="250">
        <f>'Confirm Results'!T779</f>
        <v>0</v>
      </c>
      <c r="I59" s="251">
        <f>'Confirm Results'!T782</f>
        <v>0</v>
      </c>
      <c r="J59" s="126" t="str">
        <f t="shared" si="14"/>
        <v/>
      </c>
      <c r="K59" s="127" t="str">
        <f t="shared" si="0"/>
        <v/>
      </c>
      <c r="L59" s="127" t="str">
        <f t="shared" si="1"/>
        <v/>
      </c>
      <c r="M59" s="128" t="str">
        <f t="shared" si="2"/>
        <v/>
      </c>
      <c r="P59" s="143" t="s">
        <v>339</v>
      </c>
      <c r="Q59" s="136">
        <f t="shared" si="10"/>
        <v>0</v>
      </c>
      <c r="R59" s="136">
        <f t="shared" si="11"/>
        <v>0</v>
      </c>
      <c r="S59" s="136">
        <f t="shared" si="12"/>
        <v>0</v>
      </c>
      <c r="T59" s="137">
        <f t="shared" si="13"/>
        <v>0</v>
      </c>
      <c r="U59" s="126" t="e">
        <f>'Confirm Results'!U774</f>
        <v>#DIV/0!</v>
      </c>
      <c r="V59" s="127" t="e">
        <f>'Confirm Results'!U776</f>
        <v>#DIV/0!</v>
      </c>
      <c r="W59" s="127" t="e">
        <f>'Confirm Results'!U779</f>
        <v>#DIV/0!</v>
      </c>
      <c r="X59" s="128" t="e">
        <f>'Confirm Results'!U782</f>
        <v>#DIV/0!</v>
      </c>
      <c r="Y59" s="126" t="str">
        <f t="shared" si="9"/>
        <v/>
      </c>
      <c r="Z59" s="127" t="str">
        <f t="shared" si="9"/>
        <v/>
      </c>
      <c r="AA59" s="127" t="str">
        <f t="shared" si="9"/>
        <v/>
      </c>
      <c r="AB59" s="128" t="str">
        <f t="shared" si="9"/>
        <v/>
      </c>
    </row>
    <row r="60" spans="1:28" x14ac:dyDescent="0.3">
      <c r="A60" s="143" t="s">
        <v>340</v>
      </c>
      <c r="B60" s="250">
        <f>'Confirm PMs'!L170</f>
        <v>0</v>
      </c>
      <c r="C60" s="136">
        <f>'Confirm PMs'!G170</f>
        <v>0</v>
      </c>
      <c r="D60" s="250">
        <f>'Confirm PMs'!P170</f>
        <v>0</v>
      </c>
      <c r="E60" s="256">
        <f>'Confirm PMs'!I170</f>
        <v>0</v>
      </c>
      <c r="F60" s="249">
        <f>'Confirm Results'!T870</f>
        <v>0</v>
      </c>
      <c r="G60" s="250">
        <f>'Confirm Results'!T872</f>
        <v>0</v>
      </c>
      <c r="H60" s="250">
        <f>'Confirm Results'!T875</f>
        <v>0</v>
      </c>
      <c r="I60" s="251">
        <f>'Confirm Results'!T878</f>
        <v>0</v>
      </c>
      <c r="J60" s="126" t="str">
        <f t="shared" si="14"/>
        <v/>
      </c>
      <c r="K60" s="127" t="str">
        <f t="shared" si="0"/>
        <v/>
      </c>
      <c r="L60" s="127" t="str">
        <f t="shared" si="1"/>
        <v/>
      </c>
      <c r="M60" s="128" t="str">
        <f t="shared" si="2"/>
        <v/>
      </c>
      <c r="P60" s="143" t="s">
        <v>340</v>
      </c>
      <c r="Q60" s="136">
        <f t="shared" si="10"/>
        <v>0</v>
      </c>
      <c r="R60" s="136">
        <f t="shared" si="11"/>
        <v>0</v>
      </c>
      <c r="S60" s="136">
        <f t="shared" si="12"/>
        <v>0</v>
      </c>
      <c r="T60" s="137">
        <f t="shared" si="13"/>
        <v>0</v>
      </c>
      <c r="U60" s="126" t="e">
        <f>'Confirm Results'!U870</f>
        <v>#DIV/0!</v>
      </c>
      <c r="V60" s="127" t="e">
        <f>'Confirm Results'!U872</f>
        <v>#DIV/0!</v>
      </c>
      <c r="W60" s="127" t="e">
        <f>'Confirm Results'!U875</f>
        <v>#DIV/0!</v>
      </c>
      <c r="X60" s="128" t="e">
        <f>'Confirm Results'!U878</f>
        <v>#DIV/0!</v>
      </c>
      <c r="Y60" s="126" t="str">
        <f t="shared" si="9"/>
        <v/>
      </c>
      <c r="Z60" s="127" t="str">
        <f t="shared" si="9"/>
        <v/>
      </c>
      <c r="AA60" s="127" t="str">
        <f t="shared" si="9"/>
        <v/>
      </c>
      <c r="AB60" s="128" t="str">
        <f t="shared" si="9"/>
        <v/>
      </c>
    </row>
    <row r="61" spans="1:28" x14ac:dyDescent="0.3">
      <c r="A61" s="143" t="s">
        <v>341</v>
      </c>
      <c r="B61" s="250">
        <f>'Confirm PMs'!L187</f>
        <v>0</v>
      </c>
      <c r="C61" s="136">
        <f>'Confirm PMs'!G187</f>
        <v>0</v>
      </c>
      <c r="D61" s="250">
        <f>'Confirm PMs'!P187</f>
        <v>0</v>
      </c>
      <c r="E61" s="256">
        <f>'Confirm PMs'!I187</f>
        <v>0</v>
      </c>
      <c r="F61" s="249">
        <f>'Confirm Results'!T966</f>
        <v>0</v>
      </c>
      <c r="G61" s="250">
        <f>'Confirm Results'!T968</f>
        <v>0</v>
      </c>
      <c r="H61" s="250">
        <f>'Confirm Results'!T971</f>
        <v>0</v>
      </c>
      <c r="I61" s="251">
        <f>'Confirm Results'!T974</f>
        <v>0</v>
      </c>
      <c r="J61" s="126" t="str">
        <f t="shared" si="14"/>
        <v/>
      </c>
      <c r="K61" s="127" t="str">
        <f t="shared" si="0"/>
        <v/>
      </c>
      <c r="L61" s="127" t="str">
        <f t="shared" si="1"/>
        <v/>
      </c>
      <c r="M61" s="128" t="str">
        <f t="shared" si="2"/>
        <v/>
      </c>
      <c r="P61" s="143" t="s">
        <v>341</v>
      </c>
      <c r="Q61" s="136">
        <f t="shared" si="10"/>
        <v>0</v>
      </c>
      <c r="R61" s="136">
        <f t="shared" si="11"/>
        <v>0</v>
      </c>
      <c r="S61" s="136">
        <f t="shared" si="12"/>
        <v>0</v>
      </c>
      <c r="T61" s="137">
        <f t="shared" si="13"/>
        <v>0</v>
      </c>
      <c r="U61" s="126" t="e">
        <f>'Confirm Results'!U966</f>
        <v>#DIV/0!</v>
      </c>
      <c r="V61" s="127" t="e">
        <f>'Confirm Results'!U968</f>
        <v>#DIV/0!</v>
      </c>
      <c r="W61" s="127" t="e">
        <f>'Confirm Results'!U971</f>
        <v>#DIV/0!</v>
      </c>
      <c r="X61" s="128" t="e">
        <f>'Confirm Results'!U974</f>
        <v>#DIV/0!</v>
      </c>
      <c r="Y61" s="126" t="str">
        <f t="shared" si="9"/>
        <v/>
      </c>
      <c r="Z61" s="127" t="str">
        <f t="shared" si="9"/>
        <v/>
      </c>
      <c r="AA61" s="127" t="str">
        <f t="shared" si="9"/>
        <v/>
      </c>
      <c r="AB61" s="128" t="str">
        <f t="shared" si="9"/>
        <v/>
      </c>
    </row>
    <row r="62" spans="1:28" x14ac:dyDescent="0.3">
      <c r="A62" s="143" t="s">
        <v>342</v>
      </c>
      <c r="B62" s="250">
        <f>'Confirm PMs'!L204</f>
        <v>0</v>
      </c>
      <c r="C62" s="136">
        <f>'Confirm PMs'!G204</f>
        <v>0</v>
      </c>
      <c r="D62" s="250">
        <f>'Confirm PMs'!P204</f>
        <v>0</v>
      </c>
      <c r="E62" s="256">
        <f>'Confirm PMs'!I204</f>
        <v>0</v>
      </c>
      <c r="F62" s="249">
        <f>'Confirm Results'!T1062</f>
        <v>0</v>
      </c>
      <c r="G62" s="250">
        <f>'Confirm Results'!T1064</f>
        <v>0</v>
      </c>
      <c r="H62" s="250">
        <f>'Confirm Results'!T1067</f>
        <v>0</v>
      </c>
      <c r="I62" s="251">
        <f>'Confirm Results'!T1070</f>
        <v>0</v>
      </c>
      <c r="J62" s="126" t="str">
        <f t="shared" si="14"/>
        <v/>
      </c>
      <c r="K62" s="127" t="str">
        <f t="shared" si="0"/>
        <v/>
      </c>
      <c r="L62" s="127" t="str">
        <f t="shared" si="1"/>
        <v/>
      </c>
      <c r="M62" s="128" t="str">
        <f t="shared" si="2"/>
        <v/>
      </c>
      <c r="P62" s="143" t="s">
        <v>342</v>
      </c>
      <c r="Q62" s="136">
        <f t="shared" si="10"/>
        <v>0</v>
      </c>
      <c r="R62" s="136">
        <f t="shared" si="11"/>
        <v>0</v>
      </c>
      <c r="S62" s="136">
        <f t="shared" si="12"/>
        <v>0</v>
      </c>
      <c r="T62" s="137">
        <f t="shared" si="13"/>
        <v>0</v>
      </c>
      <c r="U62" s="126" t="e">
        <f>'Confirm Results'!U1062</f>
        <v>#DIV/0!</v>
      </c>
      <c r="V62" s="127" t="e">
        <f>'Confirm Results'!U1064</f>
        <v>#DIV/0!</v>
      </c>
      <c r="W62" s="127" t="e">
        <f>'Confirm Results'!U1067</f>
        <v>#DIV/0!</v>
      </c>
      <c r="X62" s="128" t="e">
        <f>'Confirm Results'!U1070</f>
        <v>#DIV/0!</v>
      </c>
      <c r="Y62" s="126" t="str">
        <f t="shared" si="9"/>
        <v/>
      </c>
      <c r="Z62" s="127" t="str">
        <f t="shared" si="9"/>
        <v/>
      </c>
      <c r="AA62" s="127" t="str">
        <f t="shared" si="9"/>
        <v/>
      </c>
      <c r="AB62" s="128" t="str">
        <f t="shared" si="9"/>
        <v/>
      </c>
    </row>
    <row r="63" spans="1:28" x14ac:dyDescent="0.3">
      <c r="A63" s="143" t="s">
        <v>343</v>
      </c>
      <c r="B63" s="250">
        <f>'Confirm PMs'!L221</f>
        <v>0</v>
      </c>
      <c r="C63" s="136">
        <f>'Confirm PMs'!G221</f>
        <v>0</v>
      </c>
      <c r="D63" s="250">
        <f>'Confirm PMs'!P221</f>
        <v>0</v>
      </c>
      <c r="E63" s="256">
        <f>'Confirm PMs'!I221</f>
        <v>0</v>
      </c>
      <c r="F63" s="257">
        <f>'Confirm Results'!T1158</f>
        <v>0</v>
      </c>
      <c r="G63" s="250">
        <f>'Confirm Results'!T1160</f>
        <v>0</v>
      </c>
      <c r="H63" s="250">
        <f>'Confirm Results'!T1163</f>
        <v>0</v>
      </c>
      <c r="I63" s="251">
        <f>'Confirm Results'!T1166</f>
        <v>0</v>
      </c>
      <c r="J63" s="141" t="str">
        <f t="shared" si="14"/>
        <v/>
      </c>
      <c r="K63" s="127" t="str">
        <f t="shared" si="0"/>
        <v/>
      </c>
      <c r="L63" s="127" t="str">
        <f t="shared" si="1"/>
        <v/>
      </c>
      <c r="M63" s="128" t="str">
        <f t="shared" si="2"/>
        <v/>
      </c>
      <c r="P63" s="143" t="s">
        <v>343</v>
      </c>
      <c r="Q63" s="136">
        <f t="shared" si="10"/>
        <v>0</v>
      </c>
      <c r="R63" s="136">
        <f t="shared" si="11"/>
        <v>0</v>
      </c>
      <c r="S63" s="136">
        <f t="shared" si="12"/>
        <v>0</v>
      </c>
      <c r="T63" s="137">
        <f t="shared" si="13"/>
        <v>0</v>
      </c>
      <c r="U63" s="141" t="e">
        <f>'Confirm Results'!U1158</f>
        <v>#DIV/0!</v>
      </c>
      <c r="V63" s="127" t="e">
        <f>'Confirm Results'!U1160</f>
        <v>#DIV/0!</v>
      </c>
      <c r="W63" s="127" t="e">
        <f>'Confirm Results'!U1163</f>
        <v>#DIV/0!</v>
      </c>
      <c r="X63" s="128" t="e">
        <f>'Confirm Results'!U1166</f>
        <v>#DIV/0!</v>
      </c>
      <c r="Y63" s="126" t="str">
        <f t="shared" si="9"/>
        <v/>
      </c>
      <c r="Z63" s="127" t="str">
        <f t="shared" si="9"/>
        <v/>
      </c>
      <c r="AA63" s="127" t="str">
        <f t="shared" si="9"/>
        <v/>
      </c>
      <c r="AB63" s="128" t="str">
        <f t="shared" si="9"/>
        <v/>
      </c>
    </row>
    <row r="64" spans="1:28" x14ac:dyDescent="0.3">
      <c r="A64" s="143" t="s">
        <v>344</v>
      </c>
      <c r="B64" s="250">
        <f>'Confirm PMs'!L238</f>
        <v>0</v>
      </c>
      <c r="C64" s="136">
        <f>'Confirm PMs'!G238</f>
        <v>0</v>
      </c>
      <c r="D64" s="250">
        <f>'Confirm PMs'!P238</f>
        <v>0</v>
      </c>
      <c r="E64" s="256">
        <f>'Confirm PMs'!I238</f>
        <v>0</v>
      </c>
      <c r="F64" s="249">
        <f>'Confirm Results'!T1254</f>
        <v>0</v>
      </c>
      <c r="G64" s="250">
        <f>'Confirm Results'!T1256</f>
        <v>0</v>
      </c>
      <c r="H64" s="250">
        <f>'Confirm Results'!T1259</f>
        <v>0</v>
      </c>
      <c r="I64" s="251">
        <f>'Confirm Results'!T1262</f>
        <v>0</v>
      </c>
      <c r="J64" s="126" t="str">
        <f t="shared" si="14"/>
        <v/>
      </c>
      <c r="K64" s="127" t="str">
        <f t="shared" si="0"/>
        <v/>
      </c>
      <c r="L64" s="127" t="str">
        <f t="shared" si="1"/>
        <v/>
      </c>
      <c r="M64" s="128" t="str">
        <f t="shared" si="2"/>
        <v/>
      </c>
      <c r="P64" s="143" t="s">
        <v>344</v>
      </c>
      <c r="Q64" s="136">
        <f t="shared" si="10"/>
        <v>0</v>
      </c>
      <c r="R64" s="136">
        <f t="shared" si="11"/>
        <v>0</v>
      </c>
      <c r="S64" s="136">
        <f t="shared" si="12"/>
        <v>0</v>
      </c>
      <c r="T64" s="137">
        <f t="shared" si="13"/>
        <v>0</v>
      </c>
      <c r="U64" s="126" t="e">
        <f>'Confirm Results'!U1254</f>
        <v>#DIV/0!</v>
      </c>
      <c r="V64" s="127" t="e">
        <f>'Confirm Results'!U1256</f>
        <v>#DIV/0!</v>
      </c>
      <c r="W64" s="127" t="e">
        <f>'Confirm Results'!U1259</f>
        <v>#DIV/0!</v>
      </c>
      <c r="X64" s="128" t="e">
        <f>'Confirm Results'!U1262</f>
        <v>#DIV/0!</v>
      </c>
      <c r="Y64" s="126" t="str">
        <f t="shared" si="9"/>
        <v/>
      </c>
      <c r="Z64" s="127" t="str">
        <f t="shared" si="9"/>
        <v/>
      </c>
      <c r="AA64" s="127" t="str">
        <f t="shared" si="9"/>
        <v/>
      </c>
      <c r="AB64" s="128" t="str">
        <f t="shared" si="9"/>
        <v/>
      </c>
    </row>
    <row r="65" spans="1:28" ht="12.9" thickBot="1" x14ac:dyDescent="0.35">
      <c r="A65" s="144" t="s">
        <v>345</v>
      </c>
      <c r="B65" s="253">
        <f>'Confirm PMs'!L255</f>
        <v>0</v>
      </c>
      <c r="C65" s="138">
        <f>'Confirm PMs'!G255</f>
        <v>0</v>
      </c>
      <c r="D65" s="253">
        <f>'Confirm PMs'!P255</f>
        <v>0</v>
      </c>
      <c r="E65" s="258">
        <f>'Confirm PMs'!I255</f>
        <v>0</v>
      </c>
      <c r="F65" s="252">
        <f>'Confirm Results'!T1350</f>
        <v>0</v>
      </c>
      <c r="G65" s="253">
        <f>'Confirm Results'!T1352</f>
        <v>0</v>
      </c>
      <c r="H65" s="253">
        <f>'Confirm Results'!T1355</f>
        <v>0</v>
      </c>
      <c r="I65" s="254">
        <f>'Confirm Results'!T1358</f>
        <v>0</v>
      </c>
      <c r="J65" s="129" t="str">
        <f t="shared" si="14"/>
        <v/>
      </c>
      <c r="K65" s="130" t="str">
        <f t="shared" si="0"/>
        <v/>
      </c>
      <c r="L65" s="130" t="str">
        <f t="shared" si="1"/>
        <v/>
      </c>
      <c r="M65" s="131" t="str">
        <f t="shared" si="2"/>
        <v/>
      </c>
      <c r="P65" s="144" t="s">
        <v>345</v>
      </c>
      <c r="Q65" s="138">
        <f t="shared" si="10"/>
        <v>0</v>
      </c>
      <c r="R65" s="138">
        <f t="shared" si="11"/>
        <v>0</v>
      </c>
      <c r="S65" s="138">
        <f t="shared" si="12"/>
        <v>0</v>
      </c>
      <c r="T65" s="139">
        <f t="shared" si="13"/>
        <v>0</v>
      </c>
      <c r="U65" s="129" t="e">
        <f>'Confirm Results'!U1350</f>
        <v>#DIV/0!</v>
      </c>
      <c r="V65" s="130" t="e">
        <f>'Confirm Results'!U1352</f>
        <v>#DIV/0!</v>
      </c>
      <c r="W65" s="130" t="e">
        <f>'Confirm Results'!U1355</f>
        <v>#DIV/0!</v>
      </c>
      <c r="X65" s="131" t="e">
        <f>'Confirm Results'!U1358</f>
        <v>#DIV/0!</v>
      </c>
      <c r="Y65" s="129" t="str">
        <f t="shared" si="9"/>
        <v/>
      </c>
      <c r="Z65" s="130" t="str">
        <f t="shared" si="9"/>
        <v/>
      </c>
      <c r="AA65" s="130" t="str">
        <f t="shared" si="9"/>
        <v/>
      </c>
      <c r="AB65" s="131" t="str">
        <f t="shared" si="9"/>
        <v/>
      </c>
    </row>
    <row r="66" spans="1:28" x14ac:dyDescent="0.3">
      <c r="A66" s="133" t="s">
        <v>390</v>
      </c>
      <c r="B66" s="260">
        <f>'Failed Runs'!I6</f>
        <v>0</v>
      </c>
      <c r="C66" s="262">
        <f>'Failed Runs'!C6</f>
        <v>0</v>
      </c>
      <c r="D66" s="262">
        <f>'Failed Runs'!M6</f>
        <v>0</v>
      </c>
      <c r="E66" s="295">
        <f>'Failed Runs'!F6</f>
        <v>0</v>
      </c>
      <c r="F66" s="264">
        <f>'Failed Runs'!W5</f>
        <v>0</v>
      </c>
      <c r="G66" s="267">
        <f>'Failed Runs'!W7</f>
        <v>0</v>
      </c>
      <c r="H66" s="267">
        <f>'Failed Runs'!W10</f>
        <v>0</v>
      </c>
      <c r="I66" s="268">
        <f>'Failed Runs'!W13</f>
        <v>0</v>
      </c>
      <c r="J66" s="274" t="str">
        <f>IF(F66&gt;0,F66,"")</f>
        <v/>
      </c>
      <c r="K66" s="275" t="str">
        <f t="shared" si="0"/>
        <v/>
      </c>
      <c r="L66" s="275" t="str">
        <f t="shared" si="1"/>
        <v/>
      </c>
      <c r="M66" s="276" t="str">
        <f t="shared" si="2"/>
        <v/>
      </c>
      <c r="P66" s="283" t="str">
        <f>A66</f>
        <v xml:space="preserve"> Failed 1</v>
      </c>
      <c r="Q66" s="284">
        <f t="shared" si="10"/>
        <v>0</v>
      </c>
      <c r="R66" s="284">
        <f t="shared" si="11"/>
        <v>0</v>
      </c>
      <c r="S66" s="284">
        <f t="shared" si="12"/>
        <v>0</v>
      </c>
      <c r="T66" s="285">
        <f t="shared" si="13"/>
        <v>0</v>
      </c>
      <c r="U66" s="264" t="e">
        <f>'Failed Runs'!X5</f>
        <v>#DIV/0!</v>
      </c>
      <c r="V66" s="267" t="e">
        <f>'Failed Runs'!X7</f>
        <v>#DIV/0!</v>
      </c>
      <c r="W66" s="267" t="e">
        <f>'Failed Runs'!X10</f>
        <v>#DIV/0!</v>
      </c>
      <c r="X66" s="268" t="e">
        <f>'Failed Runs'!X13</f>
        <v>#DIV/0!</v>
      </c>
      <c r="Y66" s="123" t="str">
        <f t="shared" si="9"/>
        <v/>
      </c>
      <c r="Z66" s="124" t="str">
        <f t="shared" ref="Z66:Z78" si="15">IF(ISERROR(V66),"",V66)</f>
        <v/>
      </c>
      <c r="AA66" s="124" t="str">
        <f t="shared" ref="AA66:AA78" si="16">IF(ISERROR(W66),"",W66)</f>
        <v/>
      </c>
      <c r="AB66" s="125" t="str">
        <f t="shared" ref="AB66:AB78" si="17">IF(ISERROR(X66),"",X66)</f>
        <v/>
      </c>
    </row>
    <row r="67" spans="1:28" x14ac:dyDescent="0.3">
      <c r="A67" s="133" t="s">
        <v>391</v>
      </c>
      <c r="B67" s="261">
        <f>'Failed Runs'!I26</f>
        <v>0</v>
      </c>
      <c r="C67" s="263">
        <f>'Failed Runs'!C26</f>
        <v>0</v>
      </c>
      <c r="D67" s="261">
        <f>'Failed Runs'!M26</f>
        <v>0</v>
      </c>
      <c r="E67" s="293">
        <f>'Failed Runs'!F26</f>
        <v>0</v>
      </c>
      <c r="F67" s="265">
        <f>'Failed Runs'!W25</f>
        <v>0</v>
      </c>
      <c r="G67" s="269">
        <f>'Failed Runs'!W27</f>
        <v>0</v>
      </c>
      <c r="H67" s="269">
        <f>'Failed Runs'!W30</f>
        <v>0</v>
      </c>
      <c r="I67" s="270">
        <f>'Failed Runs'!W33</f>
        <v>0</v>
      </c>
      <c r="J67" s="273" t="str">
        <f t="shared" ref="J67:J78" si="18">IF(F67&gt;0,F67,"")</f>
        <v/>
      </c>
      <c r="K67" s="277" t="str">
        <f t="shared" ref="K67:K78" si="19">IF(G67&gt;0,G67,"")</f>
        <v/>
      </c>
      <c r="L67" s="277" t="str">
        <f t="shared" ref="L67:L78" si="20">IF(H67&gt;0,H67,"")</f>
        <v/>
      </c>
      <c r="M67" s="278" t="str">
        <f t="shared" ref="M67:M78" si="21">IF(I67&gt;0,I67,"")</f>
        <v/>
      </c>
      <c r="P67" s="286" t="str">
        <f t="shared" ref="P67:P78" si="22">A67</f>
        <v xml:space="preserve"> Failed 2</v>
      </c>
      <c r="Q67" s="5">
        <f t="shared" si="10"/>
        <v>0</v>
      </c>
      <c r="R67" s="5">
        <f t="shared" si="11"/>
        <v>0</v>
      </c>
      <c r="S67" s="5">
        <f t="shared" si="12"/>
        <v>0</v>
      </c>
      <c r="T67" s="287">
        <f t="shared" si="13"/>
        <v>0</v>
      </c>
      <c r="U67" s="265" t="e">
        <f>'Failed Runs'!X25</f>
        <v>#DIV/0!</v>
      </c>
      <c r="V67" s="269" t="e">
        <f>'Failed Runs'!X27</f>
        <v>#DIV/0!</v>
      </c>
      <c r="W67" s="269" t="e">
        <f>'Failed Runs'!X30</f>
        <v>#DIV/0!</v>
      </c>
      <c r="X67" s="270" t="e">
        <f>'Failed Runs'!X33</f>
        <v>#DIV/0!</v>
      </c>
      <c r="Y67" s="126" t="str">
        <f t="shared" ref="Y67:Y78" si="23">IF(ISERROR(U67),"",U67)</f>
        <v/>
      </c>
      <c r="Z67" s="127" t="str">
        <f t="shared" si="15"/>
        <v/>
      </c>
      <c r="AA67" s="127" t="str">
        <f t="shared" si="16"/>
        <v/>
      </c>
      <c r="AB67" s="128" t="str">
        <f t="shared" si="17"/>
        <v/>
      </c>
    </row>
    <row r="68" spans="1:28" x14ac:dyDescent="0.3">
      <c r="A68" s="133" t="s">
        <v>392</v>
      </c>
      <c r="B68" s="261">
        <f>'Failed Runs'!I46</f>
        <v>0</v>
      </c>
      <c r="C68" s="263">
        <f>'Failed Runs'!C46</f>
        <v>0</v>
      </c>
      <c r="D68" s="261">
        <f>'Failed Runs'!M46</f>
        <v>0</v>
      </c>
      <c r="E68" s="293">
        <f>'Failed Runs'!F46</f>
        <v>0</v>
      </c>
      <c r="F68" s="265">
        <f>'Failed Runs'!W45</f>
        <v>0</v>
      </c>
      <c r="G68" s="269">
        <f>'Failed Runs'!W47</f>
        <v>0</v>
      </c>
      <c r="H68" s="269">
        <f>'Failed Runs'!W50</f>
        <v>0</v>
      </c>
      <c r="I68" s="270">
        <f>'Failed Runs'!W53</f>
        <v>0</v>
      </c>
      <c r="J68" s="273" t="str">
        <f t="shared" si="18"/>
        <v/>
      </c>
      <c r="K68" s="277" t="str">
        <f t="shared" si="19"/>
        <v/>
      </c>
      <c r="L68" s="277" t="str">
        <f t="shared" si="20"/>
        <v/>
      </c>
      <c r="M68" s="278" t="str">
        <f t="shared" si="21"/>
        <v/>
      </c>
      <c r="P68" s="286" t="str">
        <f t="shared" si="22"/>
        <v xml:space="preserve"> Failed 3</v>
      </c>
      <c r="Q68" s="5">
        <f t="shared" si="10"/>
        <v>0</v>
      </c>
      <c r="R68" s="5">
        <f t="shared" si="11"/>
        <v>0</v>
      </c>
      <c r="S68" s="5">
        <f t="shared" si="12"/>
        <v>0</v>
      </c>
      <c r="T68" s="287">
        <f t="shared" si="13"/>
        <v>0</v>
      </c>
      <c r="U68" s="265" t="e">
        <f>'Failed Runs'!X45</f>
        <v>#DIV/0!</v>
      </c>
      <c r="V68" s="269" t="e">
        <f>'Failed Runs'!X47</f>
        <v>#DIV/0!</v>
      </c>
      <c r="W68" s="269" t="e">
        <f>'Failed Runs'!X50</f>
        <v>#DIV/0!</v>
      </c>
      <c r="X68" s="270" t="e">
        <f>'Failed Runs'!X53</f>
        <v>#DIV/0!</v>
      </c>
      <c r="Y68" s="126" t="str">
        <f t="shared" si="23"/>
        <v/>
      </c>
      <c r="Z68" s="127" t="str">
        <f t="shared" si="15"/>
        <v/>
      </c>
      <c r="AA68" s="127" t="str">
        <f t="shared" si="16"/>
        <v/>
      </c>
      <c r="AB68" s="128" t="str">
        <f t="shared" si="17"/>
        <v/>
      </c>
    </row>
    <row r="69" spans="1:28" x14ac:dyDescent="0.3">
      <c r="A69" s="133" t="s">
        <v>393</v>
      </c>
      <c r="B69" s="261">
        <f>'Failed Runs'!I66</f>
        <v>0</v>
      </c>
      <c r="C69" s="263">
        <f>'Failed Runs'!C66</f>
        <v>0</v>
      </c>
      <c r="D69" s="261">
        <f>'Failed Runs'!M66</f>
        <v>0</v>
      </c>
      <c r="E69" s="293">
        <f>'Failed Runs'!F66</f>
        <v>0</v>
      </c>
      <c r="F69" s="265">
        <f>'Failed Runs'!W65</f>
        <v>0</v>
      </c>
      <c r="G69" s="269">
        <f>'Failed Runs'!W67</f>
        <v>0</v>
      </c>
      <c r="H69" s="269">
        <f>'Failed Runs'!W70</f>
        <v>0</v>
      </c>
      <c r="I69" s="270">
        <f>'Failed Runs'!W73</f>
        <v>0</v>
      </c>
      <c r="J69" s="273" t="str">
        <f t="shared" si="18"/>
        <v/>
      </c>
      <c r="K69" s="277" t="str">
        <f t="shared" si="19"/>
        <v/>
      </c>
      <c r="L69" s="277" t="str">
        <f t="shared" si="20"/>
        <v/>
      </c>
      <c r="M69" s="278" t="str">
        <f t="shared" si="21"/>
        <v/>
      </c>
      <c r="P69" s="286" t="str">
        <f t="shared" si="22"/>
        <v xml:space="preserve"> Failed 4</v>
      </c>
      <c r="Q69" s="5">
        <f t="shared" si="10"/>
        <v>0</v>
      </c>
      <c r="R69" s="5">
        <f t="shared" si="11"/>
        <v>0</v>
      </c>
      <c r="S69" s="5">
        <f t="shared" si="12"/>
        <v>0</v>
      </c>
      <c r="T69" s="287">
        <f t="shared" si="13"/>
        <v>0</v>
      </c>
      <c r="U69" s="265" t="e">
        <f>'Failed Runs'!X65</f>
        <v>#DIV/0!</v>
      </c>
      <c r="V69" s="269" t="e">
        <f>'Failed Runs'!X67</f>
        <v>#DIV/0!</v>
      </c>
      <c r="W69" s="269" t="e">
        <f>'Failed Runs'!X70</f>
        <v>#DIV/0!</v>
      </c>
      <c r="X69" s="270" t="e">
        <f>'Failed Runs'!X73</f>
        <v>#DIV/0!</v>
      </c>
      <c r="Y69" s="126" t="str">
        <f t="shared" si="23"/>
        <v/>
      </c>
      <c r="Z69" s="127" t="str">
        <f t="shared" si="15"/>
        <v/>
      </c>
      <c r="AA69" s="127" t="str">
        <f t="shared" si="16"/>
        <v/>
      </c>
      <c r="AB69" s="128" t="str">
        <f t="shared" si="17"/>
        <v/>
      </c>
    </row>
    <row r="70" spans="1:28" x14ac:dyDescent="0.3">
      <c r="A70" s="133" t="s">
        <v>394</v>
      </c>
      <c r="B70" s="261">
        <f>'Failed Runs'!I86</f>
        <v>0</v>
      </c>
      <c r="C70" s="263">
        <f>'Failed Runs'!C86</f>
        <v>0</v>
      </c>
      <c r="D70" s="261">
        <f>'Failed Runs'!M86</f>
        <v>0</v>
      </c>
      <c r="E70" s="293">
        <f>'Failed Runs'!F86</f>
        <v>0</v>
      </c>
      <c r="F70" s="265">
        <f>'Failed Runs'!W85</f>
        <v>0</v>
      </c>
      <c r="G70" s="269">
        <f>'Failed Runs'!W87</f>
        <v>0</v>
      </c>
      <c r="H70" s="269">
        <f>'Failed Runs'!W90</f>
        <v>0</v>
      </c>
      <c r="I70" s="270">
        <f>'Failed Runs'!W93</f>
        <v>0</v>
      </c>
      <c r="J70" s="273" t="str">
        <f t="shared" si="18"/>
        <v/>
      </c>
      <c r="K70" s="277" t="str">
        <f t="shared" si="19"/>
        <v/>
      </c>
      <c r="L70" s="277" t="str">
        <f t="shared" si="20"/>
        <v/>
      </c>
      <c r="M70" s="278" t="str">
        <f t="shared" si="21"/>
        <v/>
      </c>
      <c r="P70" s="286" t="str">
        <f t="shared" si="22"/>
        <v xml:space="preserve"> Failed 5</v>
      </c>
      <c r="Q70" s="5">
        <f t="shared" si="10"/>
        <v>0</v>
      </c>
      <c r="R70" s="5">
        <f t="shared" si="11"/>
        <v>0</v>
      </c>
      <c r="S70" s="5">
        <f t="shared" si="12"/>
        <v>0</v>
      </c>
      <c r="T70" s="287">
        <f t="shared" si="13"/>
        <v>0</v>
      </c>
      <c r="U70" s="265" t="e">
        <f>'Failed Runs'!X85</f>
        <v>#DIV/0!</v>
      </c>
      <c r="V70" s="269" t="e">
        <f>'Failed Runs'!X87</f>
        <v>#DIV/0!</v>
      </c>
      <c r="W70" s="269" t="e">
        <f>'Failed Runs'!X90</f>
        <v>#DIV/0!</v>
      </c>
      <c r="X70" s="270" t="e">
        <f>'Failed Runs'!X93</f>
        <v>#DIV/0!</v>
      </c>
      <c r="Y70" s="126" t="str">
        <f t="shared" si="23"/>
        <v/>
      </c>
      <c r="Z70" s="127" t="str">
        <f t="shared" si="15"/>
        <v/>
      </c>
      <c r="AA70" s="127" t="str">
        <f t="shared" si="16"/>
        <v/>
      </c>
      <c r="AB70" s="128" t="str">
        <f t="shared" si="17"/>
        <v/>
      </c>
    </row>
    <row r="71" spans="1:28" x14ac:dyDescent="0.3">
      <c r="A71" s="133" t="s">
        <v>395</v>
      </c>
      <c r="B71" s="261">
        <f>'Failed Runs'!I106</f>
        <v>0</v>
      </c>
      <c r="C71" s="263">
        <f>'Failed Runs'!C106</f>
        <v>0</v>
      </c>
      <c r="D71" s="261">
        <f>'Failed Runs'!M106</f>
        <v>0</v>
      </c>
      <c r="E71" s="293">
        <f>'Failed Runs'!F106</f>
        <v>0</v>
      </c>
      <c r="F71" s="265">
        <f>'Failed Runs'!W105</f>
        <v>0</v>
      </c>
      <c r="G71" s="269">
        <f>'Failed Runs'!W107</f>
        <v>0</v>
      </c>
      <c r="H71" s="269">
        <f>'Failed Runs'!W110</f>
        <v>0</v>
      </c>
      <c r="I71" s="270">
        <f>'Failed Runs'!W113</f>
        <v>0</v>
      </c>
      <c r="J71" s="273" t="str">
        <f t="shared" si="18"/>
        <v/>
      </c>
      <c r="K71" s="277" t="str">
        <f t="shared" si="19"/>
        <v/>
      </c>
      <c r="L71" s="277" t="str">
        <f t="shared" si="20"/>
        <v/>
      </c>
      <c r="M71" s="278" t="str">
        <f t="shared" si="21"/>
        <v/>
      </c>
      <c r="P71" s="286" t="str">
        <f t="shared" si="22"/>
        <v xml:space="preserve"> Failed 6</v>
      </c>
      <c r="Q71" s="5">
        <f t="shared" si="10"/>
        <v>0</v>
      </c>
      <c r="R71" s="5">
        <f t="shared" si="11"/>
        <v>0</v>
      </c>
      <c r="S71" s="5">
        <f t="shared" si="12"/>
        <v>0</v>
      </c>
      <c r="T71" s="287">
        <f t="shared" si="13"/>
        <v>0</v>
      </c>
      <c r="U71" s="265" t="e">
        <f>'Failed Runs'!X105</f>
        <v>#DIV/0!</v>
      </c>
      <c r="V71" s="269" t="e">
        <f>'Failed Runs'!X107</f>
        <v>#DIV/0!</v>
      </c>
      <c r="W71" s="269" t="e">
        <f>'Failed Runs'!X110</f>
        <v>#DIV/0!</v>
      </c>
      <c r="X71" s="270" t="e">
        <f>'Failed Runs'!X113</f>
        <v>#DIV/0!</v>
      </c>
      <c r="Y71" s="126" t="str">
        <f t="shared" si="23"/>
        <v/>
      </c>
      <c r="Z71" s="127" t="str">
        <f t="shared" si="15"/>
        <v/>
      </c>
      <c r="AA71" s="127" t="str">
        <f t="shared" si="16"/>
        <v/>
      </c>
      <c r="AB71" s="128" t="str">
        <f t="shared" si="17"/>
        <v/>
      </c>
    </row>
    <row r="72" spans="1:28" x14ac:dyDescent="0.3">
      <c r="A72" s="133" t="s">
        <v>396</v>
      </c>
      <c r="B72" s="261">
        <f>'Failed Runs'!I126</f>
        <v>0</v>
      </c>
      <c r="C72" s="263">
        <f>'Failed Runs'!C126</f>
        <v>0</v>
      </c>
      <c r="D72" s="261">
        <f>'Failed Runs'!M126</f>
        <v>0</v>
      </c>
      <c r="E72" s="293">
        <f>'Failed Runs'!F126</f>
        <v>0</v>
      </c>
      <c r="F72" s="265">
        <f>'Failed Runs'!W125</f>
        <v>0</v>
      </c>
      <c r="G72" s="269">
        <f>'Failed Runs'!W127</f>
        <v>0</v>
      </c>
      <c r="H72" s="269">
        <f>'Failed Runs'!W130</f>
        <v>0</v>
      </c>
      <c r="I72" s="270">
        <f>'Failed Runs'!W133</f>
        <v>0</v>
      </c>
      <c r="J72" s="273" t="str">
        <f t="shared" si="18"/>
        <v/>
      </c>
      <c r="K72" s="277" t="str">
        <f t="shared" si="19"/>
        <v/>
      </c>
      <c r="L72" s="277" t="str">
        <f t="shared" si="20"/>
        <v/>
      </c>
      <c r="M72" s="278" t="str">
        <f t="shared" si="21"/>
        <v/>
      </c>
      <c r="P72" s="286" t="str">
        <f t="shared" si="22"/>
        <v xml:space="preserve"> Failed 7</v>
      </c>
      <c r="Q72" s="5">
        <f t="shared" si="10"/>
        <v>0</v>
      </c>
      <c r="R72" s="5">
        <f t="shared" si="11"/>
        <v>0</v>
      </c>
      <c r="S72" s="5">
        <f t="shared" si="12"/>
        <v>0</v>
      </c>
      <c r="T72" s="287">
        <f t="shared" si="13"/>
        <v>0</v>
      </c>
      <c r="U72" s="265" t="e">
        <f>'Failed Runs'!X125</f>
        <v>#DIV/0!</v>
      </c>
      <c r="V72" s="269" t="e">
        <f>'Failed Runs'!X127</f>
        <v>#DIV/0!</v>
      </c>
      <c r="W72" s="269" t="e">
        <f>'Failed Runs'!X130</f>
        <v>#DIV/0!</v>
      </c>
      <c r="X72" s="270" t="e">
        <f>'Failed Runs'!X133</f>
        <v>#DIV/0!</v>
      </c>
      <c r="Y72" s="126" t="str">
        <f t="shared" si="23"/>
        <v/>
      </c>
      <c r="Z72" s="127" t="str">
        <f t="shared" si="15"/>
        <v/>
      </c>
      <c r="AA72" s="127" t="str">
        <f t="shared" si="16"/>
        <v/>
      </c>
      <c r="AB72" s="128" t="str">
        <f t="shared" si="17"/>
        <v/>
      </c>
    </row>
    <row r="73" spans="1:28" x14ac:dyDescent="0.3">
      <c r="A73" s="133" t="s">
        <v>397</v>
      </c>
      <c r="B73" s="261">
        <f>'Failed Runs'!I146</f>
        <v>0</v>
      </c>
      <c r="C73" s="263">
        <f>'Failed Runs'!C146</f>
        <v>0</v>
      </c>
      <c r="D73" s="261">
        <f>'Failed Runs'!M146</f>
        <v>0</v>
      </c>
      <c r="E73" s="293">
        <f>'Failed Runs'!F146</f>
        <v>0</v>
      </c>
      <c r="F73" s="265">
        <f>'Failed Runs'!W145</f>
        <v>0</v>
      </c>
      <c r="G73" s="269">
        <f>'Failed Runs'!W147</f>
        <v>0</v>
      </c>
      <c r="H73" s="269">
        <f>'Failed Runs'!W150</f>
        <v>0</v>
      </c>
      <c r="I73" s="270">
        <f>'Failed Runs'!W153</f>
        <v>0</v>
      </c>
      <c r="J73" s="273" t="str">
        <f t="shared" si="18"/>
        <v/>
      </c>
      <c r="K73" s="277" t="str">
        <f t="shared" si="19"/>
        <v/>
      </c>
      <c r="L73" s="277" t="str">
        <f t="shared" si="20"/>
        <v/>
      </c>
      <c r="M73" s="278" t="str">
        <f t="shared" si="21"/>
        <v/>
      </c>
      <c r="P73" s="286" t="str">
        <f t="shared" si="22"/>
        <v xml:space="preserve"> Failed 8</v>
      </c>
      <c r="Q73" s="5">
        <f t="shared" si="10"/>
        <v>0</v>
      </c>
      <c r="R73" s="5">
        <f t="shared" si="11"/>
        <v>0</v>
      </c>
      <c r="S73" s="5">
        <f t="shared" si="12"/>
        <v>0</v>
      </c>
      <c r="T73" s="287">
        <f t="shared" si="13"/>
        <v>0</v>
      </c>
      <c r="U73" s="265" t="e">
        <f>'Failed Runs'!X145</f>
        <v>#DIV/0!</v>
      </c>
      <c r="V73" s="269" t="e">
        <f>'Failed Runs'!X147</f>
        <v>#DIV/0!</v>
      </c>
      <c r="W73" s="269" t="e">
        <f>'Failed Runs'!X150</f>
        <v>#DIV/0!</v>
      </c>
      <c r="X73" s="270" t="e">
        <f>'Failed Runs'!X153</f>
        <v>#DIV/0!</v>
      </c>
      <c r="Y73" s="126" t="str">
        <f t="shared" si="23"/>
        <v/>
      </c>
      <c r="Z73" s="127" t="str">
        <f t="shared" si="15"/>
        <v/>
      </c>
      <c r="AA73" s="127" t="str">
        <f t="shared" si="16"/>
        <v/>
      </c>
      <c r="AB73" s="128" t="str">
        <f t="shared" si="17"/>
        <v/>
      </c>
    </row>
    <row r="74" spans="1:28" x14ac:dyDescent="0.3">
      <c r="A74" s="133" t="s">
        <v>398</v>
      </c>
      <c r="B74" s="261">
        <f>'Failed Runs'!I166</f>
        <v>0</v>
      </c>
      <c r="C74" s="263">
        <f>'Failed Runs'!C166</f>
        <v>0</v>
      </c>
      <c r="D74" s="261">
        <f>'Failed Runs'!M166</f>
        <v>0</v>
      </c>
      <c r="E74" s="293">
        <f>'Failed Runs'!F166</f>
        <v>0</v>
      </c>
      <c r="F74" s="265">
        <f>'Failed Runs'!W165</f>
        <v>0</v>
      </c>
      <c r="G74" s="269">
        <f>'Failed Runs'!W167</f>
        <v>0</v>
      </c>
      <c r="H74" s="269">
        <f>'Failed Runs'!W170</f>
        <v>0</v>
      </c>
      <c r="I74" s="270">
        <f>'Failed Runs'!W173</f>
        <v>0</v>
      </c>
      <c r="J74" s="273" t="str">
        <f t="shared" si="18"/>
        <v/>
      </c>
      <c r="K74" s="277" t="str">
        <f t="shared" si="19"/>
        <v/>
      </c>
      <c r="L74" s="277" t="str">
        <f t="shared" si="20"/>
        <v/>
      </c>
      <c r="M74" s="278" t="str">
        <f t="shared" si="21"/>
        <v/>
      </c>
      <c r="P74" s="286" t="str">
        <f t="shared" si="22"/>
        <v xml:space="preserve"> Failed 9</v>
      </c>
      <c r="Q74" s="5">
        <f t="shared" si="10"/>
        <v>0</v>
      </c>
      <c r="R74" s="5">
        <f t="shared" si="11"/>
        <v>0</v>
      </c>
      <c r="S74" s="5">
        <f t="shared" si="12"/>
        <v>0</v>
      </c>
      <c r="T74" s="287">
        <f t="shared" si="13"/>
        <v>0</v>
      </c>
      <c r="U74" s="265" t="e">
        <f>'Failed Runs'!X165</f>
        <v>#DIV/0!</v>
      </c>
      <c r="V74" s="269" t="e">
        <f>'Failed Runs'!X167</f>
        <v>#DIV/0!</v>
      </c>
      <c r="W74" s="269" t="e">
        <f>'Failed Runs'!X170</f>
        <v>#DIV/0!</v>
      </c>
      <c r="X74" s="270" t="e">
        <f>'Failed Runs'!X173</f>
        <v>#DIV/0!</v>
      </c>
      <c r="Y74" s="126" t="str">
        <f t="shared" si="23"/>
        <v/>
      </c>
      <c r="Z74" s="127" t="str">
        <f t="shared" si="15"/>
        <v/>
      </c>
      <c r="AA74" s="127" t="str">
        <f t="shared" si="16"/>
        <v/>
      </c>
      <c r="AB74" s="128" t="str">
        <f t="shared" si="17"/>
        <v/>
      </c>
    </row>
    <row r="75" spans="1:28" x14ac:dyDescent="0.3">
      <c r="A75" s="133" t="s">
        <v>399</v>
      </c>
      <c r="B75" s="261">
        <f>'Failed Runs'!I186</f>
        <v>0</v>
      </c>
      <c r="C75" s="263">
        <f>'Failed Runs'!C186</f>
        <v>0</v>
      </c>
      <c r="D75" s="261">
        <f>'Failed Runs'!M186</f>
        <v>0</v>
      </c>
      <c r="E75" s="293">
        <f>'Failed Runs'!F186</f>
        <v>0</v>
      </c>
      <c r="F75" s="265">
        <f>'Failed Runs'!W185</f>
        <v>0</v>
      </c>
      <c r="G75" s="269">
        <f>'Failed Runs'!W187</f>
        <v>0</v>
      </c>
      <c r="H75" s="269">
        <f>'Failed Runs'!W190</f>
        <v>0</v>
      </c>
      <c r="I75" s="270">
        <f>'Failed Runs'!W193</f>
        <v>0</v>
      </c>
      <c r="J75" s="273" t="str">
        <f t="shared" si="18"/>
        <v/>
      </c>
      <c r="K75" s="277" t="str">
        <f t="shared" si="19"/>
        <v/>
      </c>
      <c r="L75" s="277" t="str">
        <f t="shared" si="20"/>
        <v/>
      </c>
      <c r="M75" s="278" t="str">
        <f t="shared" si="21"/>
        <v/>
      </c>
      <c r="P75" s="286" t="str">
        <f t="shared" si="22"/>
        <v xml:space="preserve"> Failed 10</v>
      </c>
      <c r="Q75" s="5">
        <f t="shared" si="10"/>
        <v>0</v>
      </c>
      <c r="R75" s="5">
        <f t="shared" si="11"/>
        <v>0</v>
      </c>
      <c r="S75" s="5">
        <f t="shared" si="12"/>
        <v>0</v>
      </c>
      <c r="T75" s="287">
        <f t="shared" si="13"/>
        <v>0</v>
      </c>
      <c r="U75" s="265" t="e">
        <f>'Failed Runs'!X185</f>
        <v>#DIV/0!</v>
      </c>
      <c r="V75" s="269" t="e">
        <f>'Failed Runs'!X187</f>
        <v>#DIV/0!</v>
      </c>
      <c r="W75" s="269" t="e">
        <f>'Failed Runs'!X190</f>
        <v>#DIV/0!</v>
      </c>
      <c r="X75" s="270" t="e">
        <f>'Failed Runs'!X193</f>
        <v>#DIV/0!</v>
      </c>
      <c r="Y75" s="126" t="str">
        <f t="shared" si="23"/>
        <v/>
      </c>
      <c r="Z75" s="127" t="str">
        <f t="shared" si="15"/>
        <v/>
      </c>
      <c r="AA75" s="127" t="str">
        <f t="shared" si="16"/>
        <v/>
      </c>
      <c r="AB75" s="128" t="str">
        <f t="shared" si="17"/>
        <v/>
      </c>
    </row>
    <row r="76" spans="1:28" x14ac:dyDescent="0.3">
      <c r="A76" s="133" t="s">
        <v>400</v>
      </c>
      <c r="B76" s="261">
        <f>'Failed Runs'!I206</f>
        <v>0</v>
      </c>
      <c r="C76" s="263">
        <f>'Failed Runs'!C206</f>
        <v>0</v>
      </c>
      <c r="D76" s="261">
        <f>'Failed Runs'!M206</f>
        <v>0</v>
      </c>
      <c r="E76" s="293">
        <f>'Failed Runs'!F206</f>
        <v>0</v>
      </c>
      <c r="F76" s="265">
        <f>'Failed Runs'!W205</f>
        <v>0</v>
      </c>
      <c r="G76" s="269">
        <f>'Failed Runs'!W207</f>
        <v>0</v>
      </c>
      <c r="H76" s="269">
        <f>'Failed Runs'!W210</f>
        <v>0</v>
      </c>
      <c r="I76" s="270">
        <f>'Failed Runs'!W213</f>
        <v>0</v>
      </c>
      <c r="J76" s="273" t="str">
        <f t="shared" si="18"/>
        <v/>
      </c>
      <c r="K76" s="277" t="str">
        <f t="shared" si="19"/>
        <v/>
      </c>
      <c r="L76" s="277" t="str">
        <f t="shared" si="20"/>
        <v/>
      </c>
      <c r="M76" s="278" t="str">
        <f t="shared" si="21"/>
        <v/>
      </c>
      <c r="P76" s="286" t="str">
        <f t="shared" si="22"/>
        <v xml:space="preserve"> Failed 11</v>
      </c>
      <c r="Q76" s="5">
        <f t="shared" si="10"/>
        <v>0</v>
      </c>
      <c r="R76" s="5">
        <f t="shared" si="11"/>
        <v>0</v>
      </c>
      <c r="S76" s="5">
        <f t="shared" si="12"/>
        <v>0</v>
      </c>
      <c r="T76" s="287">
        <f t="shared" si="13"/>
        <v>0</v>
      </c>
      <c r="U76" s="265" t="e">
        <f>'Failed Runs'!X205</f>
        <v>#DIV/0!</v>
      </c>
      <c r="V76" s="269" t="e">
        <f>'Failed Runs'!X207</f>
        <v>#DIV/0!</v>
      </c>
      <c r="W76" s="269" t="e">
        <f>'Failed Runs'!X210</f>
        <v>#DIV/0!</v>
      </c>
      <c r="X76" s="270" t="e">
        <f>'Failed Runs'!X213</f>
        <v>#DIV/0!</v>
      </c>
      <c r="Y76" s="126" t="str">
        <f t="shared" si="23"/>
        <v/>
      </c>
      <c r="Z76" s="127" t="str">
        <f t="shared" si="15"/>
        <v/>
      </c>
      <c r="AA76" s="127" t="str">
        <f t="shared" si="16"/>
        <v/>
      </c>
      <c r="AB76" s="128" t="str">
        <f t="shared" si="17"/>
        <v/>
      </c>
    </row>
    <row r="77" spans="1:28" x14ac:dyDescent="0.3">
      <c r="A77" s="133" t="s">
        <v>401</v>
      </c>
      <c r="B77" s="261">
        <f>'Failed Runs'!I226</f>
        <v>0</v>
      </c>
      <c r="C77" s="263">
        <f>'Failed Runs'!C226</f>
        <v>0</v>
      </c>
      <c r="D77" s="261">
        <f>'Failed Runs'!M226</f>
        <v>0</v>
      </c>
      <c r="E77" s="293">
        <f>'Failed Runs'!F226</f>
        <v>0</v>
      </c>
      <c r="F77" s="265">
        <f>'Failed Runs'!W225</f>
        <v>0</v>
      </c>
      <c r="G77" s="269">
        <f>'Failed Runs'!W227</f>
        <v>0</v>
      </c>
      <c r="H77" s="269">
        <f>'Failed Runs'!W230</f>
        <v>0</v>
      </c>
      <c r="I77" s="270">
        <f>'Failed Runs'!W233</f>
        <v>0</v>
      </c>
      <c r="J77" s="273" t="str">
        <f t="shared" si="18"/>
        <v/>
      </c>
      <c r="K77" s="277" t="str">
        <f t="shared" si="19"/>
        <v/>
      </c>
      <c r="L77" s="277" t="str">
        <f t="shared" si="20"/>
        <v/>
      </c>
      <c r="M77" s="278" t="str">
        <f t="shared" si="21"/>
        <v/>
      </c>
      <c r="P77" s="286" t="str">
        <f t="shared" si="22"/>
        <v xml:space="preserve"> Failed 12</v>
      </c>
      <c r="Q77" s="5">
        <f t="shared" si="10"/>
        <v>0</v>
      </c>
      <c r="R77" s="5">
        <f t="shared" si="11"/>
        <v>0</v>
      </c>
      <c r="S77" s="5">
        <f t="shared" si="12"/>
        <v>0</v>
      </c>
      <c r="T77" s="287">
        <f t="shared" si="13"/>
        <v>0</v>
      </c>
      <c r="U77" s="265" t="e">
        <f>'Failed Runs'!X225</f>
        <v>#DIV/0!</v>
      </c>
      <c r="V77" s="269" t="e">
        <f>'Failed Runs'!X227</f>
        <v>#DIV/0!</v>
      </c>
      <c r="W77" s="269" t="e">
        <f>'Failed Runs'!X230</f>
        <v>#DIV/0!</v>
      </c>
      <c r="X77" s="270" t="e">
        <f>'Failed Runs'!X233</f>
        <v>#DIV/0!</v>
      </c>
      <c r="Y77" s="126" t="str">
        <f t="shared" si="23"/>
        <v/>
      </c>
      <c r="Z77" s="127" t="str">
        <f t="shared" si="15"/>
        <v/>
      </c>
      <c r="AA77" s="127" t="str">
        <f t="shared" si="16"/>
        <v/>
      </c>
      <c r="AB77" s="128" t="str">
        <f t="shared" si="17"/>
        <v/>
      </c>
    </row>
    <row r="78" spans="1:28" ht="12.9" thickBot="1" x14ac:dyDescent="0.35">
      <c r="A78" s="282" t="s">
        <v>402</v>
      </c>
      <c r="B78" s="259">
        <f>'Failed Runs'!I246</f>
        <v>0</v>
      </c>
      <c r="C78" s="245">
        <f>'Failed Runs'!C246</f>
        <v>0</v>
      </c>
      <c r="D78" s="259">
        <f>'Failed Runs'!M246</f>
        <v>0</v>
      </c>
      <c r="E78" s="294">
        <f>'Failed Runs'!F246</f>
        <v>0</v>
      </c>
      <c r="F78" s="266">
        <f>'Failed Runs'!W245</f>
        <v>0</v>
      </c>
      <c r="G78" s="271">
        <f>'Failed Runs'!W247</f>
        <v>0</v>
      </c>
      <c r="H78" s="271">
        <f>'Failed Runs'!W250</f>
        <v>0</v>
      </c>
      <c r="I78" s="272">
        <f>'Failed Runs'!W253</f>
        <v>0</v>
      </c>
      <c r="J78" s="279" t="str">
        <f t="shared" si="18"/>
        <v/>
      </c>
      <c r="K78" s="280" t="str">
        <f t="shared" si="19"/>
        <v/>
      </c>
      <c r="L78" s="280" t="str">
        <f t="shared" si="20"/>
        <v/>
      </c>
      <c r="M78" s="281" t="str">
        <f t="shared" si="21"/>
        <v/>
      </c>
      <c r="P78" s="288" t="str">
        <f t="shared" si="22"/>
        <v xml:space="preserve"> Failed 13</v>
      </c>
      <c r="Q78" s="289">
        <f t="shared" si="10"/>
        <v>0</v>
      </c>
      <c r="R78" s="289">
        <f t="shared" si="11"/>
        <v>0</v>
      </c>
      <c r="S78" s="289">
        <f t="shared" si="12"/>
        <v>0</v>
      </c>
      <c r="T78" s="290">
        <f t="shared" si="13"/>
        <v>0</v>
      </c>
      <c r="U78" s="266" t="e">
        <f>'Failed Runs'!X245</f>
        <v>#DIV/0!</v>
      </c>
      <c r="V78" s="271" t="e">
        <f>'Failed Runs'!X247</f>
        <v>#DIV/0!</v>
      </c>
      <c r="W78" s="271" t="e">
        <f>'Failed Runs'!X250</f>
        <v>#DIV/0!</v>
      </c>
      <c r="X78" s="272" t="e">
        <f>'Failed Runs'!X253</f>
        <v>#DIV/0!</v>
      </c>
      <c r="Y78" s="129" t="str">
        <f t="shared" si="23"/>
        <v/>
      </c>
      <c r="Z78" s="130" t="str">
        <f t="shared" si="15"/>
        <v/>
      </c>
      <c r="AA78" s="130" t="str">
        <f t="shared" si="16"/>
        <v/>
      </c>
      <c r="AB78" s="131" t="str">
        <f t="shared" si="17"/>
        <v/>
      </c>
    </row>
  </sheetData>
  <sheetProtection password="C161" sheet="1" objects="1" scenarios="1"/>
  <mergeCells count="7">
    <mergeCell ref="A1:AB1"/>
    <mergeCell ref="A2:N2"/>
    <mergeCell ref="F36:I36"/>
    <mergeCell ref="U36:X36"/>
    <mergeCell ref="J36:M36"/>
    <mergeCell ref="Y36:AB36"/>
    <mergeCell ref="P2:AB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10"/>
  <sheetViews>
    <sheetView zoomScale="80" zoomScaleNormal="80" workbookViewId="0">
      <selection activeCell="D5" sqref="D5"/>
    </sheetView>
  </sheetViews>
  <sheetFormatPr defaultRowHeight="12.45" x14ac:dyDescent="0.3"/>
  <cols>
    <col min="1" max="1" width="9.07421875" style="1" customWidth="1"/>
    <col min="2" max="2" width="13.69140625" style="1" customWidth="1"/>
    <col min="3" max="3" width="12.4609375" style="1" hidden="1" customWidth="1"/>
    <col min="4" max="4" width="12.69140625" style="1" customWidth="1"/>
    <col min="5" max="5" width="16.07421875" style="1" hidden="1" customWidth="1"/>
    <col min="6" max="6" width="16.07421875" style="1" customWidth="1"/>
    <col min="7" max="7" width="21.84375" style="1" customWidth="1"/>
    <col min="8" max="8" width="21.4609375" style="1" customWidth="1"/>
    <col min="9" max="9" width="15" style="1" customWidth="1"/>
    <col min="10" max="10" width="17.84375" style="1" customWidth="1"/>
    <col min="11" max="11" width="17" style="1" customWidth="1"/>
    <col min="12" max="12" width="20.53515625" customWidth="1"/>
    <col min="13" max="13" width="20.53515625" style="1" customWidth="1"/>
    <col min="14" max="14" width="20.53515625" customWidth="1"/>
    <col min="15" max="15" width="20.53515625" hidden="1" customWidth="1"/>
    <col min="16" max="16" width="20.53515625" customWidth="1"/>
    <col min="17" max="17" width="14.4609375" hidden="1" customWidth="1"/>
    <col min="18" max="18" width="14.4609375" customWidth="1"/>
    <col min="19" max="19" width="14.3046875" customWidth="1"/>
  </cols>
  <sheetData>
    <row r="1" spans="1:19" ht="12.75" customHeight="1" x14ac:dyDescent="0.3">
      <c r="A1" s="447" t="s">
        <v>404</v>
      </c>
      <c r="B1" s="382"/>
      <c r="C1" s="382"/>
      <c r="D1" s="382"/>
      <c r="E1" s="382"/>
      <c r="F1" s="382"/>
      <c r="G1" s="382"/>
      <c r="H1" s="382"/>
      <c r="I1" s="382"/>
      <c r="J1" s="382"/>
      <c r="K1" s="382"/>
      <c r="L1" s="382"/>
      <c r="M1" s="382"/>
      <c r="N1" s="382"/>
      <c r="O1" s="382"/>
      <c r="P1" s="382"/>
      <c r="Q1" s="382"/>
      <c r="R1" s="382"/>
      <c r="S1" s="383"/>
    </row>
    <row r="2" spans="1:19" ht="23.25" customHeight="1" thickBot="1" x14ac:dyDescent="0.35">
      <c r="A2" s="384"/>
      <c r="B2" s="385"/>
      <c r="C2" s="385"/>
      <c r="D2" s="385"/>
      <c r="E2" s="385"/>
      <c r="F2" s="385"/>
      <c r="G2" s="385"/>
      <c r="H2" s="385"/>
      <c r="I2" s="385"/>
      <c r="J2" s="385"/>
      <c r="K2" s="385"/>
      <c r="L2" s="385"/>
      <c r="M2" s="385"/>
      <c r="N2" s="385"/>
      <c r="O2" s="385"/>
      <c r="P2" s="385"/>
      <c r="Q2" s="385"/>
      <c r="R2" s="385"/>
      <c r="S2" s="386"/>
    </row>
    <row r="3" spans="1:19" ht="15.75" customHeight="1" x14ac:dyDescent="0.3">
      <c r="A3" s="362" t="s">
        <v>107</v>
      </c>
      <c r="B3" s="358" t="s">
        <v>131</v>
      </c>
      <c r="C3" s="358" t="s">
        <v>161</v>
      </c>
      <c r="D3" s="358" t="s">
        <v>161</v>
      </c>
      <c r="E3" s="358" t="s">
        <v>162</v>
      </c>
      <c r="F3" s="358" t="s">
        <v>162</v>
      </c>
      <c r="G3" s="358" t="s">
        <v>418</v>
      </c>
      <c r="H3" s="358" t="s">
        <v>416</v>
      </c>
      <c r="I3" s="358" t="s">
        <v>163</v>
      </c>
      <c r="J3" s="358" t="s">
        <v>419</v>
      </c>
      <c r="K3" s="358" t="s">
        <v>349</v>
      </c>
      <c r="L3" s="358" t="s">
        <v>363</v>
      </c>
      <c r="M3" s="358" t="s">
        <v>413</v>
      </c>
      <c r="N3" s="358" t="s">
        <v>414</v>
      </c>
      <c r="O3" s="358" t="s">
        <v>415</v>
      </c>
      <c r="P3" s="358" t="s">
        <v>364</v>
      </c>
      <c r="Q3" s="448" t="s">
        <v>388</v>
      </c>
      <c r="R3" s="448" t="s">
        <v>388</v>
      </c>
      <c r="S3" s="448" t="s">
        <v>358</v>
      </c>
    </row>
    <row r="4" spans="1:19" ht="48" customHeight="1" thickBot="1" x14ac:dyDescent="0.35">
      <c r="A4" s="321"/>
      <c r="B4" s="357"/>
      <c r="C4" s="357"/>
      <c r="D4" s="359"/>
      <c r="E4" s="357"/>
      <c r="F4" s="359"/>
      <c r="G4" s="359"/>
      <c r="H4" s="359"/>
      <c r="I4" s="357"/>
      <c r="J4" s="357"/>
      <c r="K4" s="357"/>
      <c r="L4" s="357"/>
      <c r="M4" s="359"/>
      <c r="N4" s="359"/>
      <c r="O4" s="359"/>
      <c r="P4" s="359"/>
      <c r="Q4" s="449"/>
      <c r="R4" s="449"/>
      <c r="S4" s="449"/>
    </row>
    <row r="5" spans="1:19" ht="13.5" customHeight="1" x14ac:dyDescent="0.3">
      <c r="A5" s="1">
        <f>'Specs and Initial PMs'!A17</f>
        <v>1</v>
      </c>
      <c r="B5" s="1">
        <f>'Specs and Initial PMs'!D17</f>
        <v>0</v>
      </c>
      <c r="C5" s="103" t="e">
        <f ca="1">IF(B5=0, NA(), (IF(ISERROR(OFFSET('Initial Results'!$U$1,MATCH($B5,'Initial Results'!$R:$R,0)-1,0,1,1)),NA(),OFFSET('Initial Results'!$U$1,MATCH($B5,'Initial Results'!$R:$R,0)-1,0,1,1))))</f>
        <v>#N/A</v>
      </c>
      <c r="D5" s="103" t="str">
        <f t="shared" ref="D5:D70" si="0">IF($B5=0,"",IF(ISERROR($C5),"",$C5))</f>
        <v/>
      </c>
      <c r="E5" s="199" t="e">
        <f ca="1">IF(B5=0, NA(), (IF(ISERROR(OFFSET('Confirm Results'!$U$1,MATCH($B5,'Confirm Results'!$R:$R,0)-1,0,1,1)),NA(),OFFSET('Confirm Results'!$U$1,MATCH($B5,'Confirm Results'!$R:$R,0)-1,0,1,1))))</f>
        <v>#N/A</v>
      </c>
      <c r="F5" s="103" t="str">
        <f t="shared" ref="F5:F68" si="1">IF($B5=0,"",IF(ISERROR($E5),"",$E5))</f>
        <v/>
      </c>
      <c r="G5" s="103" t="str">
        <f ca="1">IFERROR(IF(OR(AND(C5&lt;1.5,F5&gt;1.5),AND(C5&gt;1.5,F5&lt;1.5)),IF((STDEV(C5:F5)/AVERAGE(C5:F5))*100&gt;20,"Repeat",""),""),"")</f>
        <v/>
      </c>
      <c r="H5" s="300"/>
      <c r="I5" s="103" t="str">
        <f>IF($B5=0,"",IF(ISERROR(IF(ISNUMBER($H5),$H5,IF(ISNUMBER($E5),$E5,$C5))),"FAILURE",IF(ISNUMBER($H5),$H5,IF(ISNUMBER($E5),$E5,$C5))))</f>
        <v/>
      </c>
      <c r="J5" s="1" t="str">
        <f>IF(B5=0, "", (IF(ISNUMBER($I5),IF($I5&gt;1.5,"LT","RECENT"),"FAILURE")))</f>
        <v/>
      </c>
      <c r="K5" s="1" t="str">
        <f>IF(I5&lt;0.4, "Perform Serology", "")</f>
        <v/>
      </c>
      <c r="L5" s="177"/>
      <c r="M5" s="299" t="str">
        <f>IF(AND(J5="Recent",L5="Pos"),"Perform VL","")</f>
        <v/>
      </c>
      <c r="N5" s="177"/>
      <c r="O5" s="177" t="str">
        <f>IF($B5=0,"",IF($I5&gt;0.4,$J5,IF($L5="Neg",$L5,IF($L5="HIV-2",$L5,IF($L5="Indeterminate", $L5,IF($L5="", "Pending Serology",$J5))))))</f>
        <v/>
      </c>
      <c r="P5" s="1" t="str">
        <f>IF($B5=0,"",IF(AND($O5="RECENT",$N5="≥ 1000 copies/ml"),"RECENT",IF(AND($O5="RECENT",$N5="&lt; 1000 copies/ml"),"ART/EC (LT)",IF(AND($O5="RECENT",$N5=""),"Pending VL",$O5))))</f>
        <v/>
      </c>
      <c r="Q5" s="199" t="str">
        <f ca="1">IF(B5=0,"",(IF(ISERROR(OFFSET('Specs and Initial PMs'!$E$1,MATCH($B5,'Specs and Initial PMs'!$D:$D,0)-1,0,1,1)),"",OFFSET('Specs and Initial PMs'!$E$1,MATCH($B5,'Specs and Initial PMs'!$D:$D,0)-1,0,1,1))))</f>
        <v/>
      </c>
      <c r="R5" s="103" t="str">
        <f t="shared" ref="R5:R69" ca="1" si="2">IF($Q5=0,"",IF(ISERROR($Q5),"",$Q5))</f>
        <v/>
      </c>
      <c r="S5" s="241"/>
    </row>
    <row r="6" spans="1:19" x14ac:dyDescent="0.3">
      <c r="A6" s="1">
        <f>'Specs and Initial PMs'!A18</f>
        <v>2</v>
      </c>
      <c r="B6" s="1">
        <f>'Specs and Initial PMs'!D18</f>
        <v>0</v>
      </c>
      <c r="C6" s="103" t="e">
        <f ca="1">IF(B6=0, NA(), (IF(ISERROR(OFFSET('Initial Results'!$U$1,MATCH($B6,'Initial Results'!$R:$R,0)-1,0,1,1)),NA(),OFFSET('Initial Results'!$U$1,MATCH($B6,'Initial Results'!$R:$R,0)-1,0,1,1))))</f>
        <v>#N/A</v>
      </c>
      <c r="D6" s="103" t="str">
        <f t="shared" si="0"/>
        <v/>
      </c>
      <c r="E6" s="199" t="e">
        <f ca="1">IF(B6=0, NA(), (IF(ISERROR(OFFSET('Confirm Results'!$U$1,MATCH($B6,'Confirm Results'!$R:$R,0)-1,0,1,1)),NA(),OFFSET('Confirm Results'!$U$1,MATCH($B6,'Confirm Results'!$R:$R,0)-1,0,1,1))))</f>
        <v>#N/A</v>
      </c>
      <c r="F6" s="103" t="str">
        <f t="shared" si="1"/>
        <v/>
      </c>
      <c r="G6" s="103" t="str">
        <f t="shared" ref="G6:G69" ca="1" si="3">IFERROR(IF(OR(AND(C6&lt;1.5,F6&gt;1.5),AND(C6&gt;1.5,F6&lt;1.5)),IF((STDEV(C6:F6)/AVERAGE(C6:F6))*100&gt;20,"Repeat",""),""),"")</f>
        <v/>
      </c>
      <c r="H6" s="300"/>
      <c r="I6" s="103" t="str">
        <f t="shared" ref="I6:I69" si="4">IF($B6=0,"",IF(ISERROR(IF(ISNUMBER($H6),$H6,IF(ISNUMBER($E6),$E6,$C6))),"FAILURE",IF(ISNUMBER($H6),$H6,IF(ISNUMBER($E6),$E6,$C6))))</f>
        <v/>
      </c>
      <c r="J6" s="1" t="str">
        <f t="shared" ref="J6:J69" si="5">IF(B6=0, "", (IF(ISNUMBER($I6),IF($I6&gt;1.5,"LT","RECENT"),"FAILURE")))</f>
        <v/>
      </c>
      <c r="K6" s="1" t="str">
        <f t="shared" ref="K6:K69" si="6">IF(I6&lt;0.4, "Perform Serology", "")</f>
        <v/>
      </c>
      <c r="L6" s="177"/>
      <c r="M6" s="299" t="str">
        <f t="shared" ref="M6:M69" si="7">IF(AND(J6="Recent",L6="Pos"),"Perform VL","")</f>
        <v/>
      </c>
      <c r="N6" s="177"/>
      <c r="O6" s="177" t="str">
        <f t="shared" ref="O6:O69" si="8">IF($B6=0,"",IF($I6&gt;0.4,$J6,IF($L6="Neg",$L6,IF($L6="HIV-2",$L6,IF($L6="Indeterminate", $L6,IF($L6="", "Pending Serology",$J6))))))</f>
        <v/>
      </c>
      <c r="P6" s="1" t="str">
        <f t="shared" ref="P6:P69" si="9">IF($B6=0,"",IF(AND($O6="RECENT",$N6="≥ 1000 copies/ml"),"RECENT",IF(AND($O6="RECENT",$N6="&lt; 1000 copies/ml"),"ART/EC (LT)",IF(AND($O6="RECENT",$N6=""),"Pending VL",$O6))))</f>
        <v/>
      </c>
      <c r="Q6" s="199" t="str">
        <f ca="1">IF(B6=0,"",(IF(ISERROR(OFFSET('Specs and Initial PMs'!$E$1,MATCH($B6,'Specs and Initial PMs'!$D:$D,0)-1,0,1,1)),"",OFFSET('Specs and Initial PMs'!$E$1,MATCH($B6,'Specs and Initial PMs'!$D:$D,0)-1,0,1,1))))</f>
        <v/>
      </c>
      <c r="R6" s="103" t="str">
        <f t="shared" ca="1" si="2"/>
        <v/>
      </c>
      <c r="S6" s="241"/>
    </row>
    <row r="7" spans="1:19" x14ac:dyDescent="0.3">
      <c r="A7" s="1">
        <f>'Specs and Initial PMs'!A19</f>
        <v>3</v>
      </c>
      <c r="B7" s="1">
        <f>'Specs and Initial PMs'!D19</f>
        <v>0</v>
      </c>
      <c r="C7" s="103" t="e">
        <f ca="1">IF(B7=0, NA(), (IF(ISERROR(OFFSET('Initial Results'!$U$1,MATCH($B7,'Initial Results'!$R:$R,0)-1,0,1,1)),NA(),OFFSET('Initial Results'!$U$1,MATCH($B7,'Initial Results'!$R:$R,0)-1,0,1,1))))</f>
        <v>#N/A</v>
      </c>
      <c r="D7" s="103" t="str">
        <f t="shared" si="0"/>
        <v/>
      </c>
      <c r="E7" s="199" t="e">
        <f ca="1">IF(B7=0, NA(), (IF(ISERROR(OFFSET('Confirm Results'!$U$1,MATCH($B7,'Confirm Results'!$R:$R,0)-1,0,1,1)),NA(),OFFSET('Confirm Results'!$U$1,MATCH($B7,'Confirm Results'!$R:$R,0)-1,0,1,1))))</f>
        <v>#N/A</v>
      </c>
      <c r="F7" s="103" t="str">
        <f t="shared" si="1"/>
        <v/>
      </c>
      <c r="G7" s="103" t="str">
        <f t="shared" ca="1" si="3"/>
        <v/>
      </c>
      <c r="H7" s="300"/>
      <c r="I7" s="103" t="str">
        <f t="shared" si="4"/>
        <v/>
      </c>
      <c r="J7" s="1" t="str">
        <f t="shared" si="5"/>
        <v/>
      </c>
      <c r="K7" s="1" t="str">
        <f t="shared" si="6"/>
        <v/>
      </c>
      <c r="L7" s="177"/>
      <c r="M7" s="299" t="str">
        <f t="shared" si="7"/>
        <v/>
      </c>
      <c r="N7" s="177"/>
      <c r="O7" s="177" t="str">
        <f t="shared" si="8"/>
        <v/>
      </c>
      <c r="P7" s="1" t="str">
        <f t="shared" si="9"/>
        <v/>
      </c>
      <c r="Q7" s="199" t="str">
        <f ca="1">IF(B7=0,"",(IF(ISERROR(OFFSET('Specs and Initial PMs'!$E$1,MATCH($B7,'Specs and Initial PMs'!$D:$D,0)-1,0,1,1)),"",OFFSET('Specs and Initial PMs'!$E$1,MATCH($B7,'Specs and Initial PMs'!$D:$D,0)-1,0,1,1))))</f>
        <v/>
      </c>
      <c r="R7" s="103" t="str">
        <f t="shared" ca="1" si="2"/>
        <v/>
      </c>
      <c r="S7" s="241"/>
    </row>
    <row r="8" spans="1:19" x14ac:dyDescent="0.3">
      <c r="A8" s="1">
        <f>'Specs and Initial PMs'!A20</f>
        <v>4</v>
      </c>
      <c r="B8" s="1">
        <f>'Specs and Initial PMs'!D20</f>
        <v>0</v>
      </c>
      <c r="C8" s="103" t="e">
        <f ca="1">IF(B8=0, NA(), (IF(ISERROR(OFFSET('Initial Results'!$U$1,MATCH($B8,'Initial Results'!$R:$R,0)-1,0,1,1)),NA(),OFFSET('Initial Results'!$U$1,MATCH($B8,'Initial Results'!$R:$R,0)-1,0,1,1))))</f>
        <v>#N/A</v>
      </c>
      <c r="D8" s="103" t="str">
        <f t="shared" si="0"/>
        <v/>
      </c>
      <c r="E8" s="199" t="e">
        <f ca="1">IF(B8=0, NA(), (IF(ISERROR(OFFSET('Confirm Results'!$U$1,MATCH($B8,'Confirm Results'!$R:$R,0)-1,0,1,1)),NA(),OFFSET('Confirm Results'!$U$1,MATCH($B8,'Confirm Results'!$R:$R,0)-1,0,1,1))))</f>
        <v>#N/A</v>
      </c>
      <c r="F8" s="103" t="str">
        <f t="shared" si="1"/>
        <v/>
      </c>
      <c r="G8" s="103" t="str">
        <f t="shared" ca="1" si="3"/>
        <v/>
      </c>
      <c r="H8" s="300"/>
      <c r="I8" s="103" t="str">
        <f t="shared" si="4"/>
        <v/>
      </c>
      <c r="J8" s="1" t="str">
        <f t="shared" si="5"/>
        <v/>
      </c>
      <c r="K8" s="1" t="str">
        <f t="shared" si="6"/>
        <v/>
      </c>
      <c r="L8" s="177"/>
      <c r="M8" s="299" t="str">
        <f t="shared" si="7"/>
        <v/>
      </c>
      <c r="N8" s="177"/>
      <c r="O8" s="177" t="str">
        <f t="shared" si="8"/>
        <v/>
      </c>
      <c r="P8" s="1" t="str">
        <f t="shared" si="9"/>
        <v/>
      </c>
      <c r="Q8" s="199" t="str">
        <f ca="1">IF(B8=0,"",(IF(ISERROR(OFFSET('Specs and Initial PMs'!$E$1,MATCH($B8,'Specs and Initial PMs'!$D:$D,0)-1,0,1,1)),"",OFFSET('Specs and Initial PMs'!$E$1,MATCH($B8,'Specs and Initial PMs'!$D:$D,0)-1,0,1,1))))</f>
        <v/>
      </c>
      <c r="R8" s="103" t="str">
        <f t="shared" ca="1" si="2"/>
        <v/>
      </c>
      <c r="S8" s="241"/>
    </row>
    <row r="9" spans="1:19" x14ac:dyDescent="0.3">
      <c r="A9" s="1">
        <f>'Specs and Initial PMs'!A21</f>
        <v>5</v>
      </c>
      <c r="B9" s="1">
        <f>'Specs and Initial PMs'!D21</f>
        <v>0</v>
      </c>
      <c r="C9" s="103" t="e">
        <f ca="1">IF(B9=0, NA(), (IF(ISERROR(OFFSET('Initial Results'!$U$1,MATCH($B9,'Initial Results'!$R:$R,0)-1,0,1,1)),NA(),OFFSET('Initial Results'!$U$1,MATCH($B9,'Initial Results'!$R:$R,0)-1,0,1,1))))</f>
        <v>#N/A</v>
      </c>
      <c r="D9" s="103" t="str">
        <f t="shared" si="0"/>
        <v/>
      </c>
      <c r="E9" s="199" t="e">
        <f ca="1">IF(B9=0, NA(), (IF(ISERROR(OFFSET('Confirm Results'!$U$1,MATCH($B9,'Confirm Results'!$R:$R,0)-1,0,1,1)),NA(),OFFSET('Confirm Results'!$U$1,MATCH($B9,'Confirm Results'!$R:$R,0)-1,0,1,1))))</f>
        <v>#N/A</v>
      </c>
      <c r="F9" s="103" t="str">
        <f t="shared" si="1"/>
        <v/>
      </c>
      <c r="G9" s="103" t="str">
        <f t="shared" ca="1" si="3"/>
        <v/>
      </c>
      <c r="H9" s="300"/>
      <c r="I9" s="103" t="str">
        <f t="shared" si="4"/>
        <v/>
      </c>
      <c r="J9" s="1" t="str">
        <f t="shared" si="5"/>
        <v/>
      </c>
      <c r="K9" s="1" t="str">
        <f t="shared" si="6"/>
        <v/>
      </c>
      <c r="L9" s="177"/>
      <c r="M9" s="299" t="str">
        <f t="shared" si="7"/>
        <v/>
      </c>
      <c r="N9" s="177"/>
      <c r="O9" s="177" t="str">
        <f t="shared" si="8"/>
        <v/>
      </c>
      <c r="P9" s="1" t="str">
        <f t="shared" si="9"/>
        <v/>
      </c>
      <c r="Q9" s="199" t="str">
        <f ca="1">IF(B9=0,"",(IF(ISERROR(OFFSET('Specs and Initial PMs'!$E$1,MATCH($B9,'Specs and Initial PMs'!$D:$D,0)-1,0,1,1)),"",OFFSET('Specs and Initial PMs'!$E$1,MATCH($B9,'Specs and Initial PMs'!$D:$D,0)-1,0,1,1))))</f>
        <v/>
      </c>
      <c r="R9" s="103" t="str">
        <f t="shared" ca="1" si="2"/>
        <v/>
      </c>
      <c r="S9" s="241"/>
    </row>
    <row r="10" spans="1:19" x14ac:dyDescent="0.3">
      <c r="A10" s="1">
        <f>'Specs and Initial PMs'!A22</f>
        <v>6</v>
      </c>
      <c r="B10" s="1">
        <f>'Specs and Initial PMs'!D22</f>
        <v>0</v>
      </c>
      <c r="C10" s="103" t="e">
        <f ca="1">IF(B10=0, NA(), (IF(ISERROR(OFFSET('Initial Results'!$U$1,MATCH($B10,'Initial Results'!$R:$R,0)-1,0,1,1)),NA(),OFFSET('Initial Results'!$U$1,MATCH($B10,'Initial Results'!$R:$R,0)-1,0,1,1))))</f>
        <v>#N/A</v>
      </c>
      <c r="D10" s="103" t="str">
        <f t="shared" si="0"/>
        <v/>
      </c>
      <c r="E10" s="199" t="e">
        <f ca="1">IF(B10=0, NA(), (IF(ISERROR(OFFSET('Confirm Results'!$U$1,MATCH($B10,'Confirm Results'!$R:$R,0)-1,0,1,1)),NA(),OFFSET('Confirm Results'!$U$1,MATCH($B10,'Confirm Results'!$R:$R,0)-1,0,1,1))))</f>
        <v>#N/A</v>
      </c>
      <c r="F10" s="103" t="str">
        <f t="shared" si="1"/>
        <v/>
      </c>
      <c r="G10" s="103" t="str">
        <f t="shared" ca="1" si="3"/>
        <v/>
      </c>
      <c r="H10" s="300"/>
      <c r="I10" s="103" t="str">
        <f t="shared" si="4"/>
        <v/>
      </c>
      <c r="J10" s="1" t="str">
        <f t="shared" si="5"/>
        <v/>
      </c>
      <c r="K10" s="1" t="str">
        <f t="shared" si="6"/>
        <v/>
      </c>
      <c r="L10" s="177"/>
      <c r="M10" s="299" t="str">
        <f t="shared" si="7"/>
        <v/>
      </c>
      <c r="N10" s="177"/>
      <c r="O10" s="177" t="str">
        <f t="shared" si="8"/>
        <v/>
      </c>
      <c r="P10" s="1" t="str">
        <f t="shared" si="9"/>
        <v/>
      </c>
      <c r="Q10" s="199" t="str">
        <f ca="1">IF(B10=0,"",(IF(ISERROR(OFFSET('Specs and Initial PMs'!$E$1,MATCH($B10,'Specs and Initial PMs'!$D:$D,0)-1,0,1,1)),"",OFFSET('Specs and Initial PMs'!$E$1,MATCH($B10,'Specs and Initial PMs'!$D:$D,0)-1,0,1,1))))</f>
        <v/>
      </c>
      <c r="R10" s="103" t="str">
        <f t="shared" ca="1" si="2"/>
        <v/>
      </c>
      <c r="S10" s="241"/>
    </row>
    <row r="11" spans="1:19" x14ac:dyDescent="0.3">
      <c r="A11" s="1">
        <f>'Specs and Initial PMs'!A23</f>
        <v>7</v>
      </c>
      <c r="B11" s="1">
        <f>'Specs and Initial PMs'!D23</f>
        <v>0</v>
      </c>
      <c r="C11" s="103" t="e">
        <f ca="1">IF(B11=0, NA(), (IF(ISERROR(OFFSET('Initial Results'!$U$1,MATCH($B11,'Initial Results'!$R:$R,0)-1,0,1,1)),NA(),OFFSET('Initial Results'!$U$1,MATCH($B11,'Initial Results'!$R:$R,0)-1,0,1,1))))</f>
        <v>#N/A</v>
      </c>
      <c r="D11" s="103" t="str">
        <f t="shared" si="0"/>
        <v/>
      </c>
      <c r="E11" s="199" t="e">
        <f ca="1">IF(B11=0, NA(), (IF(ISERROR(OFFSET('Confirm Results'!$U$1,MATCH($B11,'Confirm Results'!$R:$R,0)-1,0,1,1)),NA(),OFFSET('Confirm Results'!$U$1,MATCH($B11,'Confirm Results'!$R:$R,0)-1,0,1,1))))</f>
        <v>#N/A</v>
      </c>
      <c r="F11" s="103" t="str">
        <f t="shared" si="1"/>
        <v/>
      </c>
      <c r="G11" s="103" t="str">
        <f t="shared" ca="1" si="3"/>
        <v/>
      </c>
      <c r="H11" s="300"/>
      <c r="I11" s="103" t="str">
        <f t="shared" si="4"/>
        <v/>
      </c>
      <c r="J11" s="1" t="str">
        <f t="shared" si="5"/>
        <v/>
      </c>
      <c r="K11" s="1" t="str">
        <f t="shared" si="6"/>
        <v/>
      </c>
      <c r="L11" s="177"/>
      <c r="M11" s="299" t="str">
        <f t="shared" si="7"/>
        <v/>
      </c>
      <c r="N11" s="177"/>
      <c r="O11" s="177" t="str">
        <f t="shared" si="8"/>
        <v/>
      </c>
      <c r="P11" s="1" t="str">
        <f t="shared" si="9"/>
        <v/>
      </c>
      <c r="Q11" s="199" t="str">
        <f ca="1">IF(B11=0,"",(IF(ISERROR(OFFSET('Specs and Initial PMs'!$E$1,MATCH($B11,'Specs and Initial PMs'!$D:$D,0)-1,0,1,1)),"",OFFSET('Specs and Initial PMs'!$E$1,MATCH($B11,'Specs and Initial PMs'!$D:$D,0)-1,0,1,1))))</f>
        <v/>
      </c>
      <c r="R11" s="103" t="str">
        <f t="shared" ca="1" si="2"/>
        <v/>
      </c>
      <c r="S11" s="241"/>
    </row>
    <row r="12" spans="1:19" x14ac:dyDescent="0.3">
      <c r="A12" s="1">
        <f>'Specs and Initial PMs'!A24</f>
        <v>8</v>
      </c>
      <c r="B12" s="1">
        <f>'Specs and Initial PMs'!D24</f>
        <v>0</v>
      </c>
      <c r="C12" s="103" t="e">
        <f ca="1">IF(B12=0, NA(), (IF(ISERROR(OFFSET('Initial Results'!$U$1,MATCH($B12,'Initial Results'!$R:$R,0)-1,0,1,1)),NA(),OFFSET('Initial Results'!$U$1,MATCH($B12,'Initial Results'!$R:$R,0)-1,0,1,1))))</f>
        <v>#N/A</v>
      </c>
      <c r="D12" s="103" t="str">
        <f t="shared" si="0"/>
        <v/>
      </c>
      <c r="E12" s="199" t="e">
        <f ca="1">IF(B12=0, NA(), (IF(ISERROR(OFFSET('Confirm Results'!$U$1,MATCH($B12,'Confirm Results'!$R:$R,0)-1,0,1,1)),NA(),OFFSET('Confirm Results'!$U$1,MATCH($B12,'Confirm Results'!$R:$R,0)-1,0,1,1))))</f>
        <v>#N/A</v>
      </c>
      <c r="F12" s="103" t="str">
        <f t="shared" si="1"/>
        <v/>
      </c>
      <c r="G12" s="103" t="str">
        <f t="shared" ca="1" si="3"/>
        <v/>
      </c>
      <c r="H12" s="300"/>
      <c r="I12" s="103" t="str">
        <f t="shared" si="4"/>
        <v/>
      </c>
      <c r="J12" s="1" t="str">
        <f t="shared" si="5"/>
        <v/>
      </c>
      <c r="K12" s="1" t="str">
        <f t="shared" si="6"/>
        <v/>
      </c>
      <c r="L12" s="177"/>
      <c r="M12" s="299" t="str">
        <f t="shared" si="7"/>
        <v/>
      </c>
      <c r="N12" s="177"/>
      <c r="O12" s="177" t="str">
        <f t="shared" si="8"/>
        <v/>
      </c>
      <c r="P12" s="1" t="str">
        <f t="shared" si="9"/>
        <v/>
      </c>
      <c r="Q12" s="199" t="str">
        <f ca="1">IF(B12=0,"",(IF(ISERROR(OFFSET('Specs and Initial PMs'!$E$1,MATCH($B12,'Specs and Initial PMs'!$D:$D,0)-1,0,1,1)),"",OFFSET('Specs and Initial PMs'!$E$1,MATCH($B12,'Specs and Initial PMs'!$D:$D,0)-1,0,1,1))))</f>
        <v/>
      </c>
      <c r="R12" s="103" t="str">
        <f t="shared" ca="1" si="2"/>
        <v/>
      </c>
      <c r="S12" s="241"/>
    </row>
    <row r="13" spans="1:19" x14ac:dyDescent="0.3">
      <c r="A13" s="1">
        <f>'Specs and Initial PMs'!A25</f>
        <v>9</v>
      </c>
      <c r="B13" s="1">
        <f>'Specs and Initial PMs'!D25</f>
        <v>0</v>
      </c>
      <c r="C13" s="103" t="e">
        <f ca="1">IF(B13=0, NA(), (IF(ISERROR(OFFSET('Initial Results'!$U$1,MATCH($B13,'Initial Results'!$R:$R,0)-1,0,1,1)),NA(),OFFSET('Initial Results'!$U$1,MATCH($B13,'Initial Results'!$R:$R,0)-1,0,1,1))))</f>
        <v>#N/A</v>
      </c>
      <c r="D13" s="103" t="str">
        <f t="shared" si="0"/>
        <v/>
      </c>
      <c r="E13" s="199" t="e">
        <f ca="1">IF(B13=0, NA(), (IF(ISERROR(OFFSET('Confirm Results'!$U$1,MATCH($B13,'Confirm Results'!$R:$R,0)-1,0,1,1)),NA(),OFFSET('Confirm Results'!$U$1,MATCH($B13,'Confirm Results'!$R:$R,0)-1,0,1,1))))</f>
        <v>#N/A</v>
      </c>
      <c r="F13" s="103" t="str">
        <f t="shared" si="1"/>
        <v/>
      </c>
      <c r="G13" s="103" t="str">
        <f t="shared" ca="1" si="3"/>
        <v/>
      </c>
      <c r="H13" s="300"/>
      <c r="I13" s="103" t="str">
        <f t="shared" si="4"/>
        <v/>
      </c>
      <c r="J13" s="1" t="str">
        <f t="shared" si="5"/>
        <v/>
      </c>
      <c r="K13" s="1" t="str">
        <f t="shared" si="6"/>
        <v/>
      </c>
      <c r="L13" s="177"/>
      <c r="M13" s="299" t="str">
        <f t="shared" si="7"/>
        <v/>
      </c>
      <c r="N13" s="177"/>
      <c r="O13" s="177" t="str">
        <f t="shared" si="8"/>
        <v/>
      </c>
      <c r="P13" s="1" t="str">
        <f t="shared" si="9"/>
        <v/>
      </c>
      <c r="Q13" s="199" t="str">
        <f ca="1">IF(B13=0,"",(IF(ISERROR(OFFSET('Specs and Initial PMs'!$E$1,MATCH($B13,'Specs and Initial PMs'!$D:$D,0)-1,0,1,1)),"",OFFSET('Specs and Initial PMs'!$E$1,MATCH($B13,'Specs and Initial PMs'!$D:$D,0)-1,0,1,1))))</f>
        <v/>
      </c>
      <c r="R13" s="103" t="str">
        <f t="shared" ca="1" si="2"/>
        <v/>
      </c>
      <c r="S13" s="241"/>
    </row>
    <row r="14" spans="1:19" x14ac:dyDescent="0.3">
      <c r="A14" s="1">
        <f>'Specs and Initial PMs'!A26</f>
        <v>10</v>
      </c>
      <c r="B14" s="1">
        <f>'Specs and Initial PMs'!D26</f>
        <v>0</v>
      </c>
      <c r="C14" s="103" t="e">
        <f ca="1">IF(B14=0, NA(), (IF(ISERROR(OFFSET('Initial Results'!$U$1,MATCH($B14,'Initial Results'!$R:$R,0)-1,0,1,1)),NA(),OFFSET('Initial Results'!$U$1,MATCH($B14,'Initial Results'!$R:$R,0)-1,0,1,1))))</f>
        <v>#N/A</v>
      </c>
      <c r="D14" s="103" t="str">
        <f t="shared" si="0"/>
        <v/>
      </c>
      <c r="E14" s="199" t="e">
        <f ca="1">IF(B14=0, NA(), (IF(ISERROR(OFFSET('Confirm Results'!$U$1,MATCH($B14,'Confirm Results'!$R:$R,0)-1,0,1,1)),NA(),OFFSET('Confirm Results'!$U$1,MATCH($B14,'Confirm Results'!$R:$R,0)-1,0,1,1))))</f>
        <v>#N/A</v>
      </c>
      <c r="F14" s="103" t="str">
        <f t="shared" si="1"/>
        <v/>
      </c>
      <c r="G14" s="103" t="str">
        <f t="shared" ca="1" si="3"/>
        <v/>
      </c>
      <c r="H14" s="300"/>
      <c r="I14" s="103" t="str">
        <f t="shared" si="4"/>
        <v/>
      </c>
      <c r="J14" s="1" t="str">
        <f t="shared" si="5"/>
        <v/>
      </c>
      <c r="K14" s="1" t="str">
        <f t="shared" si="6"/>
        <v/>
      </c>
      <c r="L14" s="177"/>
      <c r="M14" s="299" t="str">
        <f t="shared" si="7"/>
        <v/>
      </c>
      <c r="N14" s="177"/>
      <c r="O14" s="177" t="str">
        <f t="shared" si="8"/>
        <v/>
      </c>
      <c r="P14" s="1" t="str">
        <f t="shared" si="9"/>
        <v/>
      </c>
      <c r="Q14" s="199" t="str">
        <f ca="1">IF(B14=0,"",(IF(ISERROR(OFFSET('Specs and Initial PMs'!$E$1,MATCH($B14,'Specs and Initial PMs'!$D:$D,0)-1,0,1,1)),"",OFFSET('Specs and Initial PMs'!$E$1,MATCH($B14,'Specs and Initial PMs'!$D:$D,0)-1,0,1,1))))</f>
        <v/>
      </c>
      <c r="R14" s="103" t="str">
        <f t="shared" ca="1" si="2"/>
        <v/>
      </c>
      <c r="S14" s="241"/>
    </row>
    <row r="15" spans="1:19" x14ac:dyDescent="0.3">
      <c r="A15" s="1">
        <f>'Specs and Initial PMs'!A27</f>
        <v>11</v>
      </c>
      <c r="B15" s="1">
        <f>'Specs and Initial PMs'!D27</f>
        <v>0</v>
      </c>
      <c r="C15" s="103" t="e">
        <f ca="1">IF(B15=0, NA(), (IF(ISERROR(OFFSET('Initial Results'!$U$1,MATCH($B15,'Initial Results'!$R:$R,0)-1,0,1,1)),NA(),OFFSET('Initial Results'!$U$1,MATCH($B15,'Initial Results'!$R:$R,0)-1,0,1,1))))</f>
        <v>#N/A</v>
      </c>
      <c r="D15" s="103" t="str">
        <f t="shared" si="0"/>
        <v/>
      </c>
      <c r="E15" s="199" t="e">
        <f ca="1">IF(B15=0, NA(), (IF(ISERROR(OFFSET('Confirm Results'!$U$1,MATCH($B15,'Confirm Results'!$R:$R,0)-1,0,1,1)),NA(),OFFSET('Confirm Results'!$U$1,MATCH($B15,'Confirm Results'!$R:$R,0)-1,0,1,1))))</f>
        <v>#N/A</v>
      </c>
      <c r="F15" s="103" t="str">
        <f t="shared" si="1"/>
        <v/>
      </c>
      <c r="G15" s="103" t="str">
        <f t="shared" ca="1" si="3"/>
        <v/>
      </c>
      <c r="H15" s="300"/>
      <c r="I15" s="103" t="str">
        <f t="shared" si="4"/>
        <v/>
      </c>
      <c r="J15" s="1" t="str">
        <f t="shared" si="5"/>
        <v/>
      </c>
      <c r="K15" s="1" t="str">
        <f t="shared" si="6"/>
        <v/>
      </c>
      <c r="L15" s="177"/>
      <c r="M15" s="299" t="str">
        <f t="shared" si="7"/>
        <v/>
      </c>
      <c r="N15" s="177"/>
      <c r="O15" s="177" t="str">
        <f t="shared" si="8"/>
        <v/>
      </c>
      <c r="P15" s="1" t="str">
        <f t="shared" si="9"/>
        <v/>
      </c>
      <c r="Q15" s="199" t="str">
        <f ca="1">IF(B15=0,"",(IF(ISERROR(OFFSET('Specs and Initial PMs'!$E$1,MATCH($B15,'Specs and Initial PMs'!$D:$D,0)-1,0,1,1)),"",OFFSET('Specs and Initial PMs'!$E$1,MATCH($B15,'Specs and Initial PMs'!$D:$D,0)-1,0,1,1))))</f>
        <v/>
      </c>
      <c r="R15" s="103" t="str">
        <f t="shared" ca="1" si="2"/>
        <v/>
      </c>
      <c r="S15" s="241"/>
    </row>
    <row r="16" spans="1:19" x14ac:dyDescent="0.3">
      <c r="A16" s="1">
        <f>'Specs and Initial PMs'!A28</f>
        <v>12</v>
      </c>
      <c r="B16" s="1">
        <f>'Specs and Initial PMs'!D28</f>
        <v>0</v>
      </c>
      <c r="C16" s="103" t="e">
        <f ca="1">IF(B16=0, NA(), (IF(ISERROR(OFFSET('Initial Results'!$U$1,MATCH($B16,'Initial Results'!$R:$R,0)-1,0,1,1)),NA(),OFFSET('Initial Results'!$U$1,MATCH($B16,'Initial Results'!$R:$R,0)-1,0,1,1))))</f>
        <v>#N/A</v>
      </c>
      <c r="D16" s="103" t="str">
        <f t="shared" si="0"/>
        <v/>
      </c>
      <c r="E16" s="199" t="e">
        <f ca="1">IF(B16=0, NA(), (IF(ISERROR(OFFSET('Confirm Results'!$U$1,MATCH($B16,'Confirm Results'!$R:$R,0)-1,0,1,1)),NA(),OFFSET('Confirm Results'!$U$1,MATCH($B16,'Confirm Results'!$R:$R,0)-1,0,1,1))))</f>
        <v>#N/A</v>
      </c>
      <c r="F16" s="103" t="str">
        <f t="shared" si="1"/>
        <v/>
      </c>
      <c r="G16" s="103" t="str">
        <f t="shared" ca="1" si="3"/>
        <v/>
      </c>
      <c r="H16" s="300"/>
      <c r="I16" s="103" t="str">
        <f t="shared" si="4"/>
        <v/>
      </c>
      <c r="J16" s="1" t="str">
        <f t="shared" si="5"/>
        <v/>
      </c>
      <c r="K16" s="1" t="str">
        <f t="shared" si="6"/>
        <v/>
      </c>
      <c r="L16" s="177"/>
      <c r="M16" s="299" t="str">
        <f t="shared" si="7"/>
        <v/>
      </c>
      <c r="N16" s="177"/>
      <c r="O16" s="177" t="str">
        <f t="shared" si="8"/>
        <v/>
      </c>
      <c r="P16" s="1" t="str">
        <f t="shared" si="9"/>
        <v/>
      </c>
      <c r="Q16" s="199" t="str">
        <f ca="1">IF(B16=0,"",(IF(ISERROR(OFFSET('Specs and Initial PMs'!$E$1,MATCH($B16,'Specs and Initial PMs'!$D:$D,0)-1,0,1,1)),"",OFFSET('Specs and Initial PMs'!$E$1,MATCH($B16,'Specs and Initial PMs'!$D:$D,0)-1,0,1,1))))</f>
        <v/>
      </c>
      <c r="R16" s="103" t="str">
        <f t="shared" ca="1" si="2"/>
        <v/>
      </c>
      <c r="S16" s="241"/>
    </row>
    <row r="17" spans="1:19" x14ac:dyDescent="0.3">
      <c r="A17" s="1">
        <f>'Specs and Initial PMs'!A29</f>
        <v>13</v>
      </c>
      <c r="B17" s="1">
        <f>'Specs and Initial PMs'!D29</f>
        <v>0</v>
      </c>
      <c r="C17" s="103" t="e">
        <f ca="1">IF(B17=0, NA(), (IF(ISERROR(OFFSET('Initial Results'!$U$1,MATCH($B17,'Initial Results'!$R:$R,0)-1,0,1,1)),NA(),OFFSET('Initial Results'!$U$1,MATCH($B17,'Initial Results'!$R:$R,0)-1,0,1,1))))</f>
        <v>#N/A</v>
      </c>
      <c r="D17" s="103" t="str">
        <f t="shared" si="0"/>
        <v/>
      </c>
      <c r="E17" s="199" t="e">
        <f ca="1">IF(B17=0, NA(), (IF(ISERROR(OFFSET('Confirm Results'!$U$1,MATCH($B17,'Confirm Results'!$R:$R,0)-1,0,1,1)),NA(),OFFSET('Confirm Results'!$U$1,MATCH($B17,'Confirm Results'!$R:$R,0)-1,0,1,1))))</f>
        <v>#N/A</v>
      </c>
      <c r="F17" s="103" t="str">
        <f t="shared" si="1"/>
        <v/>
      </c>
      <c r="G17" s="103" t="str">
        <f t="shared" ca="1" si="3"/>
        <v/>
      </c>
      <c r="H17" s="300"/>
      <c r="I17" s="103" t="str">
        <f t="shared" si="4"/>
        <v/>
      </c>
      <c r="J17" s="1" t="str">
        <f t="shared" si="5"/>
        <v/>
      </c>
      <c r="K17" s="1" t="str">
        <f t="shared" si="6"/>
        <v/>
      </c>
      <c r="L17" s="177"/>
      <c r="M17" s="299" t="str">
        <f t="shared" si="7"/>
        <v/>
      </c>
      <c r="N17" s="177"/>
      <c r="O17" s="177" t="str">
        <f t="shared" si="8"/>
        <v/>
      </c>
      <c r="P17" s="1" t="str">
        <f t="shared" si="9"/>
        <v/>
      </c>
      <c r="Q17" s="199" t="str">
        <f ca="1">IF(B17=0,"",(IF(ISERROR(OFFSET('Specs and Initial PMs'!$E$1,MATCH($B17,'Specs and Initial PMs'!$D:$D,0)-1,0,1,1)),"",OFFSET('Specs and Initial PMs'!$E$1,MATCH($B17,'Specs and Initial PMs'!$D:$D,0)-1,0,1,1))))</f>
        <v/>
      </c>
      <c r="R17" s="103" t="str">
        <f t="shared" ca="1" si="2"/>
        <v/>
      </c>
      <c r="S17" s="241"/>
    </row>
    <row r="18" spans="1:19" x14ac:dyDescent="0.3">
      <c r="A18" s="1">
        <f>'Specs and Initial PMs'!A30</f>
        <v>14</v>
      </c>
      <c r="B18" s="1">
        <f>'Specs and Initial PMs'!D30</f>
        <v>0</v>
      </c>
      <c r="C18" s="103" t="e">
        <f ca="1">IF(B18=0, NA(), (IF(ISERROR(OFFSET('Initial Results'!$U$1,MATCH($B18,'Initial Results'!$R:$R,0)-1,0,1,1)),NA(),OFFSET('Initial Results'!$U$1,MATCH($B18,'Initial Results'!$R:$R,0)-1,0,1,1))))</f>
        <v>#N/A</v>
      </c>
      <c r="D18" s="103" t="str">
        <f t="shared" si="0"/>
        <v/>
      </c>
      <c r="E18" s="199" t="e">
        <f ca="1">IF(B18=0, NA(), (IF(ISERROR(OFFSET('Confirm Results'!$U$1,MATCH($B18,'Confirm Results'!$R:$R,0)-1,0,1,1)),NA(),OFFSET('Confirm Results'!$U$1,MATCH($B18,'Confirm Results'!$R:$R,0)-1,0,1,1))))</f>
        <v>#N/A</v>
      </c>
      <c r="F18" s="103" t="str">
        <f t="shared" si="1"/>
        <v/>
      </c>
      <c r="G18" s="103" t="str">
        <f t="shared" ca="1" si="3"/>
        <v/>
      </c>
      <c r="H18" s="300"/>
      <c r="I18" s="103" t="str">
        <f t="shared" si="4"/>
        <v/>
      </c>
      <c r="J18" s="1" t="str">
        <f t="shared" si="5"/>
        <v/>
      </c>
      <c r="K18" s="1" t="str">
        <f t="shared" si="6"/>
        <v/>
      </c>
      <c r="L18" s="177"/>
      <c r="M18" s="299" t="str">
        <f t="shared" si="7"/>
        <v/>
      </c>
      <c r="N18" s="177"/>
      <c r="O18" s="177" t="str">
        <f t="shared" si="8"/>
        <v/>
      </c>
      <c r="P18" s="1" t="str">
        <f t="shared" si="9"/>
        <v/>
      </c>
      <c r="Q18" s="199" t="str">
        <f ca="1">IF(B18=0,"",(IF(ISERROR(OFFSET('Specs and Initial PMs'!$E$1,MATCH($B18,'Specs and Initial PMs'!$D:$D,0)-1,0,1,1)),"",OFFSET('Specs and Initial PMs'!$E$1,MATCH($B18,'Specs and Initial PMs'!$D:$D,0)-1,0,1,1))))</f>
        <v/>
      </c>
      <c r="R18" s="103" t="str">
        <f t="shared" ca="1" si="2"/>
        <v/>
      </c>
      <c r="S18" s="241"/>
    </row>
    <row r="19" spans="1:19" x14ac:dyDescent="0.3">
      <c r="A19" s="1">
        <f>'Specs and Initial PMs'!A31</f>
        <v>15</v>
      </c>
      <c r="B19" s="1">
        <f>'Specs and Initial PMs'!D31</f>
        <v>0</v>
      </c>
      <c r="C19" s="103" t="e">
        <f ca="1">IF(B19=0, NA(), (IF(ISERROR(OFFSET('Initial Results'!$U$1,MATCH($B19,'Initial Results'!$R:$R,0)-1,0,1,1)),NA(),OFFSET('Initial Results'!$U$1,MATCH($B19,'Initial Results'!$R:$R,0)-1,0,1,1))))</f>
        <v>#N/A</v>
      </c>
      <c r="D19" s="103" t="str">
        <f t="shared" si="0"/>
        <v/>
      </c>
      <c r="E19" s="199" t="e">
        <f ca="1">IF(B19=0, NA(), (IF(ISERROR(OFFSET('Confirm Results'!$U$1,MATCH($B19,'Confirm Results'!$R:$R,0)-1,0,1,1)),NA(),OFFSET('Confirm Results'!$U$1,MATCH($B19,'Confirm Results'!$R:$R,0)-1,0,1,1))))</f>
        <v>#N/A</v>
      </c>
      <c r="F19" s="103" t="str">
        <f t="shared" si="1"/>
        <v/>
      </c>
      <c r="G19" s="103" t="str">
        <f t="shared" ca="1" si="3"/>
        <v/>
      </c>
      <c r="H19" s="300"/>
      <c r="I19" s="103" t="str">
        <f t="shared" si="4"/>
        <v/>
      </c>
      <c r="J19" s="1" t="str">
        <f t="shared" si="5"/>
        <v/>
      </c>
      <c r="K19" s="1" t="str">
        <f t="shared" si="6"/>
        <v/>
      </c>
      <c r="L19" s="177"/>
      <c r="M19" s="299" t="str">
        <f t="shared" si="7"/>
        <v/>
      </c>
      <c r="N19" s="177"/>
      <c r="O19" s="177" t="str">
        <f t="shared" si="8"/>
        <v/>
      </c>
      <c r="P19" s="1" t="str">
        <f t="shared" si="9"/>
        <v/>
      </c>
      <c r="Q19" s="199" t="str">
        <f ca="1">IF(B19=0,"",(IF(ISERROR(OFFSET('Specs and Initial PMs'!$E$1,MATCH($B19,'Specs and Initial PMs'!$D:$D,0)-1,0,1,1)),"",OFFSET('Specs and Initial PMs'!$E$1,MATCH($B19,'Specs and Initial PMs'!$D:$D,0)-1,0,1,1))))</f>
        <v/>
      </c>
      <c r="R19" s="103" t="str">
        <f t="shared" ca="1" si="2"/>
        <v/>
      </c>
      <c r="S19" s="241"/>
    </row>
    <row r="20" spans="1:19" x14ac:dyDescent="0.3">
      <c r="A20" s="1">
        <f>'Specs and Initial PMs'!A32</f>
        <v>16</v>
      </c>
      <c r="B20" s="1">
        <f>'Specs and Initial PMs'!D32</f>
        <v>0</v>
      </c>
      <c r="C20" s="103" t="e">
        <f ca="1">IF(B20=0, NA(), (IF(ISERROR(OFFSET('Initial Results'!$U$1,MATCH($B20,'Initial Results'!$R:$R,0)-1,0,1,1)),NA(),OFFSET('Initial Results'!$U$1,MATCH($B20,'Initial Results'!$R:$R,0)-1,0,1,1))))</f>
        <v>#N/A</v>
      </c>
      <c r="D20" s="103" t="str">
        <f t="shared" si="0"/>
        <v/>
      </c>
      <c r="E20" s="199" t="e">
        <f ca="1">IF(B20=0, NA(), (IF(ISERROR(OFFSET('Confirm Results'!$U$1,MATCH($B20,'Confirm Results'!$R:$R,0)-1,0,1,1)),NA(),OFFSET('Confirm Results'!$U$1,MATCH($B20,'Confirm Results'!$R:$R,0)-1,0,1,1))))</f>
        <v>#N/A</v>
      </c>
      <c r="F20" s="103" t="str">
        <f t="shared" si="1"/>
        <v/>
      </c>
      <c r="G20" s="103" t="str">
        <f t="shared" ca="1" si="3"/>
        <v/>
      </c>
      <c r="H20" s="300"/>
      <c r="I20" s="103" t="str">
        <f t="shared" si="4"/>
        <v/>
      </c>
      <c r="J20" s="1" t="str">
        <f t="shared" si="5"/>
        <v/>
      </c>
      <c r="K20" s="1" t="str">
        <f t="shared" si="6"/>
        <v/>
      </c>
      <c r="L20" s="177"/>
      <c r="M20" s="299" t="str">
        <f t="shared" si="7"/>
        <v/>
      </c>
      <c r="N20" s="177"/>
      <c r="O20" s="177" t="str">
        <f t="shared" si="8"/>
        <v/>
      </c>
      <c r="P20" s="1" t="str">
        <f t="shared" si="9"/>
        <v/>
      </c>
      <c r="Q20" s="199" t="str">
        <f ca="1">IF(B20=0,"",(IF(ISERROR(OFFSET('Specs and Initial PMs'!$E$1,MATCH($B20,'Specs and Initial PMs'!$D:$D,0)-1,0,1,1)),"",OFFSET('Specs and Initial PMs'!$E$1,MATCH($B20,'Specs and Initial PMs'!$D:$D,0)-1,0,1,1))))</f>
        <v/>
      </c>
      <c r="R20" s="103" t="str">
        <f t="shared" ca="1" si="2"/>
        <v/>
      </c>
      <c r="S20" s="241"/>
    </row>
    <row r="21" spans="1:19" x14ac:dyDescent="0.3">
      <c r="A21" s="1">
        <f>'Specs and Initial PMs'!A33</f>
        <v>17</v>
      </c>
      <c r="B21" s="1">
        <f>'Specs and Initial PMs'!D33</f>
        <v>0</v>
      </c>
      <c r="C21" s="103" t="e">
        <f ca="1">IF(B21=0, NA(), (IF(ISERROR(OFFSET('Initial Results'!$U$1,MATCH($B21,'Initial Results'!$R:$R,0)-1,0,1,1)),NA(),OFFSET('Initial Results'!$U$1,MATCH($B21,'Initial Results'!$R:$R,0)-1,0,1,1))))</f>
        <v>#N/A</v>
      </c>
      <c r="D21" s="103" t="str">
        <f t="shared" si="0"/>
        <v/>
      </c>
      <c r="E21" s="199" t="e">
        <f ca="1">IF(B21=0, NA(), (IF(ISERROR(OFFSET('Confirm Results'!$U$1,MATCH($B21,'Confirm Results'!$R:$R,0)-1,0,1,1)),NA(),OFFSET('Confirm Results'!$U$1,MATCH($B21,'Confirm Results'!$R:$R,0)-1,0,1,1))))</f>
        <v>#N/A</v>
      </c>
      <c r="F21" s="103" t="str">
        <f t="shared" si="1"/>
        <v/>
      </c>
      <c r="G21" s="103" t="str">
        <f t="shared" ca="1" si="3"/>
        <v/>
      </c>
      <c r="H21" s="300"/>
      <c r="I21" s="103" t="str">
        <f t="shared" si="4"/>
        <v/>
      </c>
      <c r="J21" s="1" t="str">
        <f t="shared" si="5"/>
        <v/>
      </c>
      <c r="K21" s="1" t="str">
        <f t="shared" si="6"/>
        <v/>
      </c>
      <c r="L21" s="177"/>
      <c r="M21" s="299" t="str">
        <f t="shared" si="7"/>
        <v/>
      </c>
      <c r="N21" s="177"/>
      <c r="O21" s="177" t="str">
        <f t="shared" si="8"/>
        <v/>
      </c>
      <c r="P21" s="1" t="str">
        <f t="shared" si="9"/>
        <v/>
      </c>
      <c r="Q21" s="199" t="str">
        <f ca="1">IF(B21=0,"",(IF(ISERROR(OFFSET('Specs and Initial PMs'!$E$1,MATCH($B21,'Specs and Initial PMs'!$D:$D,0)-1,0,1,1)),"",OFFSET('Specs and Initial PMs'!$E$1,MATCH($B21,'Specs and Initial PMs'!$D:$D,0)-1,0,1,1))))</f>
        <v/>
      </c>
      <c r="R21" s="103" t="str">
        <f t="shared" ca="1" si="2"/>
        <v/>
      </c>
      <c r="S21" s="241"/>
    </row>
    <row r="22" spans="1:19" x14ac:dyDescent="0.3">
      <c r="A22" s="1">
        <f>'Specs and Initial PMs'!A34</f>
        <v>18</v>
      </c>
      <c r="B22" s="1">
        <f>'Specs and Initial PMs'!D34</f>
        <v>0</v>
      </c>
      <c r="C22" s="103" t="e">
        <f ca="1">IF(B22=0, NA(), (IF(ISERROR(OFFSET('Initial Results'!$U$1,MATCH($B22,'Initial Results'!$R:$R,0)-1,0,1,1)),NA(),OFFSET('Initial Results'!$U$1,MATCH($B22,'Initial Results'!$R:$R,0)-1,0,1,1))))</f>
        <v>#N/A</v>
      </c>
      <c r="D22" s="103" t="str">
        <f t="shared" si="0"/>
        <v/>
      </c>
      <c r="E22" s="199" t="e">
        <f ca="1">IF(B22=0, NA(), (IF(ISERROR(OFFSET('Confirm Results'!$U$1,MATCH($B22,'Confirm Results'!$R:$R,0)-1,0,1,1)),NA(),OFFSET('Confirm Results'!$U$1,MATCH($B22,'Confirm Results'!$R:$R,0)-1,0,1,1))))</f>
        <v>#N/A</v>
      </c>
      <c r="F22" s="103" t="str">
        <f t="shared" si="1"/>
        <v/>
      </c>
      <c r="G22" s="103" t="str">
        <f t="shared" ca="1" si="3"/>
        <v/>
      </c>
      <c r="H22" s="300"/>
      <c r="I22" s="103" t="str">
        <f t="shared" si="4"/>
        <v/>
      </c>
      <c r="J22" s="1" t="str">
        <f t="shared" si="5"/>
        <v/>
      </c>
      <c r="K22" s="1" t="str">
        <f t="shared" si="6"/>
        <v/>
      </c>
      <c r="L22" s="177"/>
      <c r="M22" s="299" t="str">
        <f t="shared" si="7"/>
        <v/>
      </c>
      <c r="N22" s="177"/>
      <c r="O22" s="177" t="str">
        <f t="shared" si="8"/>
        <v/>
      </c>
      <c r="P22" s="1" t="str">
        <f t="shared" si="9"/>
        <v/>
      </c>
      <c r="Q22" s="199" t="str">
        <f ca="1">IF(B22=0,"",(IF(ISERROR(OFFSET('Specs and Initial PMs'!$E$1,MATCH($B22,'Specs and Initial PMs'!$D:$D,0)-1,0,1,1)),"",OFFSET('Specs and Initial PMs'!$E$1,MATCH($B22,'Specs and Initial PMs'!$D:$D,0)-1,0,1,1))))</f>
        <v/>
      </c>
      <c r="R22" s="103" t="str">
        <f t="shared" ca="1" si="2"/>
        <v/>
      </c>
      <c r="S22" s="241"/>
    </row>
    <row r="23" spans="1:19" x14ac:dyDescent="0.3">
      <c r="A23" s="1">
        <f>'Specs and Initial PMs'!A35</f>
        <v>19</v>
      </c>
      <c r="B23" s="1">
        <f>'Specs and Initial PMs'!D35</f>
        <v>0</v>
      </c>
      <c r="C23" s="103" t="e">
        <f ca="1">IF(B23=0, NA(), (IF(ISERROR(OFFSET('Initial Results'!$U$1,MATCH($B23,'Initial Results'!$R:$R,0)-1,0,1,1)),NA(),OFFSET('Initial Results'!$U$1,MATCH($B23,'Initial Results'!$R:$R,0)-1,0,1,1))))</f>
        <v>#N/A</v>
      </c>
      <c r="D23" s="103" t="str">
        <f t="shared" si="0"/>
        <v/>
      </c>
      <c r="E23" s="199" t="e">
        <f ca="1">IF(B23=0, NA(), (IF(ISERROR(OFFSET('Confirm Results'!$U$1,MATCH($B23,'Confirm Results'!$R:$R,0)-1,0,1,1)),NA(),OFFSET('Confirm Results'!$U$1,MATCH($B23,'Confirm Results'!$R:$R,0)-1,0,1,1))))</f>
        <v>#N/A</v>
      </c>
      <c r="F23" s="103" t="str">
        <f t="shared" si="1"/>
        <v/>
      </c>
      <c r="G23" s="103" t="str">
        <f t="shared" ca="1" si="3"/>
        <v/>
      </c>
      <c r="H23" s="300"/>
      <c r="I23" s="103" t="str">
        <f t="shared" si="4"/>
        <v/>
      </c>
      <c r="J23" s="1" t="str">
        <f t="shared" si="5"/>
        <v/>
      </c>
      <c r="K23" s="1" t="str">
        <f t="shared" si="6"/>
        <v/>
      </c>
      <c r="L23" s="177"/>
      <c r="M23" s="299" t="str">
        <f t="shared" si="7"/>
        <v/>
      </c>
      <c r="N23" s="177"/>
      <c r="O23" s="177" t="str">
        <f t="shared" si="8"/>
        <v/>
      </c>
      <c r="P23" s="1" t="str">
        <f t="shared" si="9"/>
        <v/>
      </c>
      <c r="Q23" s="199" t="str">
        <f ca="1">IF(B23=0,"",(IF(ISERROR(OFFSET('Specs and Initial PMs'!$E$1,MATCH($B23,'Specs and Initial PMs'!$D:$D,0)-1,0,1,1)),"",OFFSET('Specs and Initial PMs'!$E$1,MATCH($B23,'Specs and Initial PMs'!$D:$D,0)-1,0,1,1))))</f>
        <v/>
      </c>
      <c r="R23" s="103" t="str">
        <f t="shared" ca="1" si="2"/>
        <v/>
      </c>
      <c r="S23" s="241"/>
    </row>
    <row r="24" spans="1:19" x14ac:dyDescent="0.3">
      <c r="A24" s="1">
        <f>'Specs and Initial PMs'!A36</f>
        <v>20</v>
      </c>
      <c r="B24" s="1">
        <f>'Specs and Initial PMs'!D36</f>
        <v>0</v>
      </c>
      <c r="C24" s="103" t="e">
        <f ca="1">IF(B24=0, NA(), (IF(ISERROR(OFFSET('Initial Results'!$U$1,MATCH($B24,'Initial Results'!$R:$R,0)-1,0,1,1)),NA(),OFFSET('Initial Results'!$U$1,MATCH($B24,'Initial Results'!$R:$R,0)-1,0,1,1))))</f>
        <v>#N/A</v>
      </c>
      <c r="D24" s="103" t="str">
        <f t="shared" si="0"/>
        <v/>
      </c>
      <c r="E24" s="199" t="e">
        <f ca="1">IF(B24=0, NA(), (IF(ISERROR(OFFSET('Confirm Results'!$U$1,MATCH($B24,'Confirm Results'!$R:$R,0)-1,0,1,1)),NA(),OFFSET('Confirm Results'!$U$1,MATCH($B24,'Confirm Results'!$R:$R,0)-1,0,1,1))))</f>
        <v>#N/A</v>
      </c>
      <c r="F24" s="103" t="str">
        <f t="shared" si="1"/>
        <v/>
      </c>
      <c r="G24" s="103" t="str">
        <f t="shared" ca="1" si="3"/>
        <v/>
      </c>
      <c r="H24" s="300"/>
      <c r="I24" s="103" t="str">
        <f t="shared" si="4"/>
        <v/>
      </c>
      <c r="J24" s="1" t="str">
        <f t="shared" si="5"/>
        <v/>
      </c>
      <c r="K24" s="1" t="str">
        <f t="shared" si="6"/>
        <v/>
      </c>
      <c r="L24" s="177"/>
      <c r="M24" s="299" t="str">
        <f t="shared" si="7"/>
        <v/>
      </c>
      <c r="N24" s="177"/>
      <c r="O24" s="177" t="str">
        <f t="shared" si="8"/>
        <v/>
      </c>
      <c r="P24" s="1" t="str">
        <f t="shared" si="9"/>
        <v/>
      </c>
      <c r="Q24" s="199" t="str">
        <f ca="1">IF(B24=0,"",(IF(ISERROR(OFFSET('Specs and Initial PMs'!$E$1,MATCH($B24,'Specs and Initial PMs'!$D:$D,0)-1,0,1,1)),"",OFFSET('Specs and Initial PMs'!$E$1,MATCH($B24,'Specs and Initial PMs'!$D:$D,0)-1,0,1,1))))</f>
        <v/>
      </c>
      <c r="R24" s="103" t="str">
        <f t="shared" ca="1" si="2"/>
        <v/>
      </c>
      <c r="S24" s="241"/>
    </row>
    <row r="25" spans="1:19" x14ac:dyDescent="0.3">
      <c r="A25" s="1">
        <f>'Specs and Initial PMs'!A37</f>
        <v>21</v>
      </c>
      <c r="B25" s="1">
        <f>'Specs and Initial PMs'!D37</f>
        <v>0</v>
      </c>
      <c r="C25" s="103" t="e">
        <f ca="1">IF(B25=0, NA(), (IF(ISERROR(OFFSET('Initial Results'!$U$1,MATCH($B25,'Initial Results'!$R:$R,0)-1,0,1,1)),NA(),OFFSET('Initial Results'!$U$1,MATCH($B25,'Initial Results'!$R:$R,0)-1,0,1,1))))</f>
        <v>#N/A</v>
      </c>
      <c r="D25" s="103" t="str">
        <f t="shared" si="0"/>
        <v/>
      </c>
      <c r="E25" s="199" t="e">
        <f ca="1">IF(B25=0, NA(), (IF(ISERROR(OFFSET('Confirm Results'!$U$1,MATCH($B25,'Confirm Results'!$R:$R,0)-1,0,1,1)),NA(),OFFSET('Confirm Results'!$U$1,MATCH($B25,'Confirm Results'!$R:$R,0)-1,0,1,1))))</f>
        <v>#N/A</v>
      </c>
      <c r="F25" s="103" t="str">
        <f t="shared" si="1"/>
        <v/>
      </c>
      <c r="G25" s="103" t="str">
        <f t="shared" ca="1" si="3"/>
        <v/>
      </c>
      <c r="H25" s="300"/>
      <c r="I25" s="103" t="str">
        <f t="shared" si="4"/>
        <v/>
      </c>
      <c r="J25" s="1" t="str">
        <f t="shared" si="5"/>
        <v/>
      </c>
      <c r="K25" s="1" t="str">
        <f t="shared" si="6"/>
        <v/>
      </c>
      <c r="L25" s="177"/>
      <c r="M25" s="299" t="str">
        <f t="shared" si="7"/>
        <v/>
      </c>
      <c r="N25" s="177"/>
      <c r="O25" s="177" t="str">
        <f t="shared" si="8"/>
        <v/>
      </c>
      <c r="P25" s="1" t="str">
        <f t="shared" si="9"/>
        <v/>
      </c>
      <c r="Q25" s="199" t="str">
        <f ca="1">IF(B25=0,"",(IF(ISERROR(OFFSET('Specs and Initial PMs'!$E$1,MATCH($B25,'Specs and Initial PMs'!$D:$D,0)-1,0,1,1)),"",OFFSET('Specs and Initial PMs'!$E$1,MATCH($B25,'Specs and Initial PMs'!$D:$D,0)-1,0,1,1))))</f>
        <v/>
      </c>
      <c r="R25" s="103" t="str">
        <f t="shared" ca="1" si="2"/>
        <v/>
      </c>
      <c r="S25" s="241"/>
    </row>
    <row r="26" spans="1:19" x14ac:dyDescent="0.3">
      <c r="A26" s="1">
        <f>'Specs and Initial PMs'!A38</f>
        <v>22</v>
      </c>
      <c r="B26" s="1">
        <f>'Specs and Initial PMs'!D38</f>
        <v>0</v>
      </c>
      <c r="C26" s="103" t="e">
        <f ca="1">IF(B26=0, NA(), (IF(ISERROR(OFFSET('Initial Results'!$U$1,MATCH($B26,'Initial Results'!$R:$R,0)-1,0,1,1)),NA(),OFFSET('Initial Results'!$U$1,MATCH($B26,'Initial Results'!$R:$R,0)-1,0,1,1))))</f>
        <v>#N/A</v>
      </c>
      <c r="D26" s="103" t="str">
        <f t="shared" si="0"/>
        <v/>
      </c>
      <c r="E26" s="199" t="e">
        <f ca="1">IF(B26=0, NA(), (IF(ISERROR(OFFSET('Confirm Results'!$U$1,MATCH($B26,'Confirm Results'!$R:$R,0)-1,0,1,1)),NA(),OFFSET('Confirm Results'!$U$1,MATCH($B26,'Confirm Results'!$R:$R,0)-1,0,1,1))))</f>
        <v>#N/A</v>
      </c>
      <c r="F26" s="103" t="str">
        <f t="shared" si="1"/>
        <v/>
      </c>
      <c r="G26" s="103" t="str">
        <f t="shared" ca="1" si="3"/>
        <v/>
      </c>
      <c r="H26" s="300"/>
      <c r="I26" s="103" t="str">
        <f t="shared" si="4"/>
        <v/>
      </c>
      <c r="J26" s="1" t="str">
        <f t="shared" si="5"/>
        <v/>
      </c>
      <c r="K26" s="1" t="str">
        <f t="shared" si="6"/>
        <v/>
      </c>
      <c r="L26" s="177"/>
      <c r="M26" s="299" t="str">
        <f t="shared" si="7"/>
        <v/>
      </c>
      <c r="N26" s="177"/>
      <c r="O26" s="177" t="str">
        <f t="shared" si="8"/>
        <v/>
      </c>
      <c r="P26" s="1" t="str">
        <f t="shared" si="9"/>
        <v/>
      </c>
      <c r="Q26" s="199" t="str">
        <f ca="1">IF(B26=0,"",(IF(ISERROR(OFFSET('Specs and Initial PMs'!$E$1,MATCH($B26,'Specs and Initial PMs'!$D:$D,0)-1,0,1,1)),"",OFFSET('Specs and Initial PMs'!$E$1,MATCH($B26,'Specs and Initial PMs'!$D:$D,0)-1,0,1,1))))</f>
        <v/>
      </c>
      <c r="R26" s="103" t="str">
        <f t="shared" ca="1" si="2"/>
        <v/>
      </c>
      <c r="S26" s="241"/>
    </row>
    <row r="27" spans="1:19" x14ac:dyDescent="0.3">
      <c r="A27" s="1">
        <f>'Specs and Initial PMs'!A39</f>
        <v>23</v>
      </c>
      <c r="B27" s="1">
        <f>'Specs and Initial PMs'!D39</f>
        <v>0</v>
      </c>
      <c r="C27" s="103" t="e">
        <f ca="1">IF(B27=0, NA(), (IF(ISERROR(OFFSET('Initial Results'!$U$1,MATCH($B27,'Initial Results'!$R:$R,0)-1,0,1,1)),NA(),OFFSET('Initial Results'!$U$1,MATCH($B27,'Initial Results'!$R:$R,0)-1,0,1,1))))</f>
        <v>#N/A</v>
      </c>
      <c r="D27" s="103" t="str">
        <f t="shared" si="0"/>
        <v/>
      </c>
      <c r="E27" s="199" t="e">
        <f ca="1">IF(B27=0, NA(), (IF(ISERROR(OFFSET('Confirm Results'!$U$1,MATCH($B27,'Confirm Results'!$R:$R,0)-1,0,1,1)),NA(),OFFSET('Confirm Results'!$U$1,MATCH($B27,'Confirm Results'!$R:$R,0)-1,0,1,1))))</f>
        <v>#N/A</v>
      </c>
      <c r="F27" s="103" t="str">
        <f t="shared" si="1"/>
        <v/>
      </c>
      <c r="G27" s="103" t="str">
        <f t="shared" ca="1" si="3"/>
        <v/>
      </c>
      <c r="H27" s="300"/>
      <c r="I27" s="103" t="str">
        <f t="shared" si="4"/>
        <v/>
      </c>
      <c r="J27" s="1" t="str">
        <f t="shared" si="5"/>
        <v/>
      </c>
      <c r="K27" s="1" t="str">
        <f t="shared" si="6"/>
        <v/>
      </c>
      <c r="L27" s="177"/>
      <c r="M27" s="299" t="str">
        <f t="shared" si="7"/>
        <v/>
      </c>
      <c r="N27" s="177"/>
      <c r="O27" s="177" t="str">
        <f t="shared" si="8"/>
        <v/>
      </c>
      <c r="P27" s="1" t="str">
        <f t="shared" si="9"/>
        <v/>
      </c>
      <c r="Q27" s="199" t="str">
        <f ca="1">IF(B27=0,"",(IF(ISERROR(OFFSET('Specs and Initial PMs'!$E$1,MATCH($B27,'Specs and Initial PMs'!$D:$D,0)-1,0,1,1)),"",OFFSET('Specs and Initial PMs'!$E$1,MATCH($B27,'Specs and Initial PMs'!$D:$D,0)-1,0,1,1))))</f>
        <v/>
      </c>
      <c r="R27" s="103" t="str">
        <f t="shared" ca="1" si="2"/>
        <v/>
      </c>
      <c r="S27" s="241"/>
    </row>
    <row r="28" spans="1:19" x14ac:dyDescent="0.3">
      <c r="A28" s="1">
        <f>'Specs and Initial PMs'!A40</f>
        <v>24</v>
      </c>
      <c r="B28" s="1">
        <f>'Specs and Initial PMs'!D40</f>
        <v>0</v>
      </c>
      <c r="C28" s="103" t="e">
        <f ca="1">IF(B28=0, NA(), (IF(ISERROR(OFFSET('Initial Results'!$U$1,MATCH($B28,'Initial Results'!$R:$R,0)-1,0,1,1)),NA(),OFFSET('Initial Results'!$U$1,MATCH($B28,'Initial Results'!$R:$R,0)-1,0,1,1))))</f>
        <v>#N/A</v>
      </c>
      <c r="D28" s="103" t="str">
        <f t="shared" si="0"/>
        <v/>
      </c>
      <c r="E28" s="199" t="e">
        <f ca="1">IF(B28=0, NA(), (IF(ISERROR(OFFSET('Confirm Results'!$U$1,MATCH($B28,'Confirm Results'!$R:$R,0)-1,0,1,1)),NA(),OFFSET('Confirm Results'!$U$1,MATCH($B28,'Confirm Results'!$R:$R,0)-1,0,1,1))))</f>
        <v>#N/A</v>
      </c>
      <c r="F28" s="103" t="str">
        <f t="shared" si="1"/>
        <v/>
      </c>
      <c r="G28" s="103" t="str">
        <f t="shared" ca="1" si="3"/>
        <v/>
      </c>
      <c r="H28" s="300"/>
      <c r="I28" s="103" t="str">
        <f t="shared" si="4"/>
        <v/>
      </c>
      <c r="J28" s="1" t="str">
        <f t="shared" si="5"/>
        <v/>
      </c>
      <c r="K28" s="1" t="str">
        <f t="shared" si="6"/>
        <v/>
      </c>
      <c r="L28" s="177"/>
      <c r="M28" s="299" t="str">
        <f t="shared" si="7"/>
        <v/>
      </c>
      <c r="N28" s="177"/>
      <c r="O28" s="177" t="str">
        <f t="shared" si="8"/>
        <v/>
      </c>
      <c r="P28" s="1" t="str">
        <f t="shared" si="9"/>
        <v/>
      </c>
      <c r="Q28" s="199" t="str">
        <f ca="1">IF(B28=0,"",(IF(ISERROR(OFFSET('Specs and Initial PMs'!$E$1,MATCH($B28,'Specs and Initial PMs'!$D:$D,0)-1,0,1,1)),"",OFFSET('Specs and Initial PMs'!$E$1,MATCH($B28,'Specs and Initial PMs'!$D:$D,0)-1,0,1,1))))</f>
        <v/>
      </c>
      <c r="R28" s="103" t="str">
        <f t="shared" ca="1" si="2"/>
        <v/>
      </c>
      <c r="S28" s="241"/>
    </row>
    <row r="29" spans="1:19" x14ac:dyDescent="0.3">
      <c r="A29" s="1">
        <f>'Specs and Initial PMs'!A41</f>
        <v>25</v>
      </c>
      <c r="B29" s="1">
        <f>'Specs and Initial PMs'!D41</f>
        <v>0</v>
      </c>
      <c r="C29" s="103" t="e">
        <f ca="1">IF(B29=0, NA(), (IF(ISERROR(OFFSET('Initial Results'!$U$1,MATCH($B29,'Initial Results'!$R:$R,0)-1,0,1,1)),NA(),OFFSET('Initial Results'!$U$1,MATCH($B29,'Initial Results'!$R:$R,0)-1,0,1,1))))</f>
        <v>#N/A</v>
      </c>
      <c r="D29" s="103" t="str">
        <f t="shared" si="0"/>
        <v/>
      </c>
      <c r="E29" s="199" t="e">
        <f ca="1">IF(B29=0, NA(), (IF(ISERROR(OFFSET('Confirm Results'!$U$1,MATCH($B29,'Confirm Results'!$R:$R,0)-1,0,1,1)),NA(),OFFSET('Confirm Results'!$U$1,MATCH($B29,'Confirm Results'!$R:$R,0)-1,0,1,1))))</f>
        <v>#N/A</v>
      </c>
      <c r="F29" s="103" t="str">
        <f t="shared" si="1"/>
        <v/>
      </c>
      <c r="G29" s="103" t="str">
        <f t="shared" ca="1" si="3"/>
        <v/>
      </c>
      <c r="H29" s="300"/>
      <c r="I29" s="103" t="str">
        <f t="shared" si="4"/>
        <v/>
      </c>
      <c r="J29" s="1" t="str">
        <f t="shared" si="5"/>
        <v/>
      </c>
      <c r="K29" s="1" t="str">
        <f t="shared" si="6"/>
        <v/>
      </c>
      <c r="L29" s="177"/>
      <c r="M29" s="299" t="str">
        <f t="shared" si="7"/>
        <v/>
      </c>
      <c r="N29" s="177"/>
      <c r="O29" s="177" t="str">
        <f t="shared" si="8"/>
        <v/>
      </c>
      <c r="P29" s="1" t="str">
        <f t="shared" si="9"/>
        <v/>
      </c>
      <c r="Q29" s="199" t="str">
        <f ca="1">IF(B29=0,"",(IF(ISERROR(OFFSET('Specs and Initial PMs'!$E$1,MATCH($B29,'Specs and Initial PMs'!$D:$D,0)-1,0,1,1)),"",OFFSET('Specs and Initial PMs'!$E$1,MATCH($B29,'Specs and Initial PMs'!$D:$D,0)-1,0,1,1))))</f>
        <v/>
      </c>
      <c r="R29" s="103" t="str">
        <f t="shared" ca="1" si="2"/>
        <v/>
      </c>
      <c r="S29" s="241"/>
    </row>
    <row r="30" spans="1:19" x14ac:dyDescent="0.3">
      <c r="A30" s="1">
        <f>'Specs and Initial PMs'!A42</f>
        <v>26</v>
      </c>
      <c r="B30" s="1">
        <f>'Specs and Initial PMs'!D42</f>
        <v>0</v>
      </c>
      <c r="C30" s="103" t="e">
        <f ca="1">IF(B30=0, NA(), (IF(ISERROR(OFFSET('Initial Results'!$U$1,MATCH($B30,'Initial Results'!$R:$R,0)-1,0,1,1)),NA(),OFFSET('Initial Results'!$U$1,MATCH($B30,'Initial Results'!$R:$R,0)-1,0,1,1))))</f>
        <v>#N/A</v>
      </c>
      <c r="D30" s="103" t="str">
        <f t="shared" si="0"/>
        <v/>
      </c>
      <c r="E30" s="199" t="e">
        <f ca="1">IF(B30=0, NA(), (IF(ISERROR(OFFSET('Confirm Results'!$U$1,MATCH($B30,'Confirm Results'!$R:$R,0)-1,0,1,1)),NA(),OFFSET('Confirm Results'!$U$1,MATCH($B30,'Confirm Results'!$R:$R,0)-1,0,1,1))))</f>
        <v>#N/A</v>
      </c>
      <c r="F30" s="103" t="str">
        <f t="shared" si="1"/>
        <v/>
      </c>
      <c r="G30" s="103" t="str">
        <f t="shared" ca="1" si="3"/>
        <v/>
      </c>
      <c r="H30" s="300"/>
      <c r="I30" s="103" t="str">
        <f t="shared" si="4"/>
        <v/>
      </c>
      <c r="J30" s="1" t="str">
        <f t="shared" si="5"/>
        <v/>
      </c>
      <c r="K30" s="1" t="str">
        <f t="shared" si="6"/>
        <v/>
      </c>
      <c r="L30" s="177"/>
      <c r="M30" s="299" t="str">
        <f t="shared" si="7"/>
        <v/>
      </c>
      <c r="N30" s="177"/>
      <c r="O30" s="177" t="str">
        <f t="shared" si="8"/>
        <v/>
      </c>
      <c r="P30" s="1" t="str">
        <f t="shared" si="9"/>
        <v/>
      </c>
      <c r="Q30" s="199" t="str">
        <f ca="1">IF(B30=0,"",(IF(ISERROR(OFFSET('Specs and Initial PMs'!$E$1,MATCH($B30,'Specs and Initial PMs'!$D:$D,0)-1,0,1,1)),"",OFFSET('Specs and Initial PMs'!$E$1,MATCH($B30,'Specs and Initial PMs'!$D:$D,0)-1,0,1,1))))</f>
        <v/>
      </c>
      <c r="R30" s="103" t="str">
        <f t="shared" ca="1" si="2"/>
        <v/>
      </c>
      <c r="S30" s="241"/>
    </row>
    <row r="31" spans="1:19" x14ac:dyDescent="0.3">
      <c r="A31" s="1">
        <f>'Specs and Initial PMs'!A43</f>
        <v>27</v>
      </c>
      <c r="B31" s="1">
        <f>'Specs and Initial PMs'!D43</f>
        <v>0</v>
      </c>
      <c r="C31" s="103" t="e">
        <f ca="1">IF(B31=0, NA(), (IF(ISERROR(OFFSET('Initial Results'!$U$1,MATCH($B31,'Initial Results'!$R:$R,0)-1,0,1,1)),NA(),OFFSET('Initial Results'!$U$1,MATCH($B31,'Initial Results'!$R:$R,0)-1,0,1,1))))</f>
        <v>#N/A</v>
      </c>
      <c r="D31" s="103" t="str">
        <f t="shared" si="0"/>
        <v/>
      </c>
      <c r="E31" s="199" t="e">
        <f ca="1">IF(B31=0, NA(), (IF(ISERROR(OFFSET('Confirm Results'!$U$1,MATCH($B31,'Confirm Results'!$R:$R,0)-1,0,1,1)),NA(),OFFSET('Confirm Results'!$U$1,MATCH($B31,'Confirm Results'!$R:$R,0)-1,0,1,1))))</f>
        <v>#N/A</v>
      </c>
      <c r="F31" s="103" t="str">
        <f t="shared" si="1"/>
        <v/>
      </c>
      <c r="G31" s="103" t="str">
        <f t="shared" ca="1" si="3"/>
        <v/>
      </c>
      <c r="H31" s="300"/>
      <c r="I31" s="103" t="str">
        <f t="shared" si="4"/>
        <v/>
      </c>
      <c r="J31" s="1" t="str">
        <f t="shared" si="5"/>
        <v/>
      </c>
      <c r="K31" s="1" t="str">
        <f t="shared" si="6"/>
        <v/>
      </c>
      <c r="L31" s="177"/>
      <c r="M31" s="299" t="str">
        <f t="shared" si="7"/>
        <v/>
      </c>
      <c r="N31" s="177"/>
      <c r="O31" s="177" t="str">
        <f t="shared" si="8"/>
        <v/>
      </c>
      <c r="P31" s="1" t="str">
        <f t="shared" si="9"/>
        <v/>
      </c>
      <c r="Q31" s="199" t="str">
        <f ca="1">IF(B31=0,"",(IF(ISERROR(OFFSET('Specs and Initial PMs'!$E$1,MATCH($B31,'Specs and Initial PMs'!$D:$D,0)-1,0,1,1)),"",OFFSET('Specs and Initial PMs'!$E$1,MATCH($B31,'Specs and Initial PMs'!$D:$D,0)-1,0,1,1))))</f>
        <v/>
      </c>
      <c r="R31" s="103" t="str">
        <f t="shared" ca="1" si="2"/>
        <v/>
      </c>
      <c r="S31" s="241"/>
    </row>
    <row r="32" spans="1:19" x14ac:dyDescent="0.3">
      <c r="A32" s="1">
        <f>'Specs and Initial PMs'!A44</f>
        <v>28</v>
      </c>
      <c r="B32" s="1">
        <f>'Specs and Initial PMs'!D44</f>
        <v>0</v>
      </c>
      <c r="C32" s="103" t="e">
        <f ca="1">IF(B32=0, NA(), (IF(ISERROR(OFFSET('Initial Results'!$U$1,MATCH($B32,'Initial Results'!$R:$R,0)-1,0,1,1)),NA(),OFFSET('Initial Results'!$U$1,MATCH($B32,'Initial Results'!$R:$R,0)-1,0,1,1))))</f>
        <v>#N/A</v>
      </c>
      <c r="D32" s="103" t="str">
        <f t="shared" si="0"/>
        <v/>
      </c>
      <c r="E32" s="199" t="e">
        <f ca="1">IF(B32=0, NA(), (IF(ISERROR(OFFSET('Confirm Results'!$U$1,MATCH($B32,'Confirm Results'!$R:$R,0)-1,0,1,1)),NA(),OFFSET('Confirm Results'!$U$1,MATCH($B32,'Confirm Results'!$R:$R,0)-1,0,1,1))))</f>
        <v>#N/A</v>
      </c>
      <c r="F32" s="103" t="str">
        <f t="shared" si="1"/>
        <v/>
      </c>
      <c r="G32" s="103" t="str">
        <f t="shared" ca="1" si="3"/>
        <v/>
      </c>
      <c r="H32" s="300"/>
      <c r="I32" s="103" t="str">
        <f t="shared" si="4"/>
        <v/>
      </c>
      <c r="J32" s="1" t="str">
        <f t="shared" si="5"/>
        <v/>
      </c>
      <c r="K32" s="1" t="str">
        <f t="shared" si="6"/>
        <v/>
      </c>
      <c r="L32" s="177"/>
      <c r="M32" s="299" t="str">
        <f t="shared" si="7"/>
        <v/>
      </c>
      <c r="N32" s="177"/>
      <c r="O32" s="177" t="str">
        <f t="shared" si="8"/>
        <v/>
      </c>
      <c r="P32" s="1" t="str">
        <f t="shared" si="9"/>
        <v/>
      </c>
      <c r="Q32" s="199" t="str">
        <f ca="1">IF(B32=0,"",(IF(ISERROR(OFFSET('Specs and Initial PMs'!$E$1,MATCH($B32,'Specs and Initial PMs'!$D:$D,0)-1,0,1,1)),"",OFFSET('Specs and Initial PMs'!$E$1,MATCH($B32,'Specs and Initial PMs'!$D:$D,0)-1,0,1,1))))</f>
        <v/>
      </c>
      <c r="R32" s="103" t="str">
        <f t="shared" ca="1" si="2"/>
        <v/>
      </c>
      <c r="S32" s="241"/>
    </row>
    <row r="33" spans="1:19" x14ac:dyDescent="0.3">
      <c r="A33" s="1">
        <f>'Specs and Initial PMs'!A45</f>
        <v>29</v>
      </c>
      <c r="B33" s="1">
        <f>'Specs and Initial PMs'!D45</f>
        <v>0</v>
      </c>
      <c r="C33" s="103" t="e">
        <f ca="1">IF(B33=0, NA(), (IF(ISERROR(OFFSET('Initial Results'!$U$1,MATCH($B33,'Initial Results'!$R:$R,0)-1,0,1,1)),NA(),OFFSET('Initial Results'!$U$1,MATCH($B33,'Initial Results'!$R:$R,0)-1,0,1,1))))</f>
        <v>#N/A</v>
      </c>
      <c r="D33" s="103" t="str">
        <f t="shared" si="0"/>
        <v/>
      </c>
      <c r="E33" s="199" t="e">
        <f ca="1">IF(B33=0, NA(), (IF(ISERROR(OFFSET('Confirm Results'!$U$1,MATCH($B33,'Confirm Results'!$R:$R,0)-1,0,1,1)),NA(),OFFSET('Confirm Results'!$U$1,MATCH($B33,'Confirm Results'!$R:$R,0)-1,0,1,1))))</f>
        <v>#N/A</v>
      </c>
      <c r="F33" s="103" t="str">
        <f t="shared" si="1"/>
        <v/>
      </c>
      <c r="G33" s="103" t="str">
        <f t="shared" ca="1" si="3"/>
        <v/>
      </c>
      <c r="H33" s="300"/>
      <c r="I33" s="103" t="str">
        <f t="shared" si="4"/>
        <v/>
      </c>
      <c r="J33" s="1" t="str">
        <f t="shared" si="5"/>
        <v/>
      </c>
      <c r="K33" s="1" t="str">
        <f t="shared" si="6"/>
        <v/>
      </c>
      <c r="L33" s="177"/>
      <c r="M33" s="299" t="str">
        <f t="shared" si="7"/>
        <v/>
      </c>
      <c r="N33" s="177"/>
      <c r="O33" s="177" t="str">
        <f t="shared" si="8"/>
        <v/>
      </c>
      <c r="P33" s="1" t="str">
        <f t="shared" si="9"/>
        <v/>
      </c>
      <c r="Q33" s="199" t="str">
        <f ca="1">IF(B33=0,"",(IF(ISERROR(OFFSET('Specs and Initial PMs'!$E$1,MATCH($B33,'Specs and Initial PMs'!$D:$D,0)-1,0,1,1)),"",OFFSET('Specs and Initial PMs'!$E$1,MATCH($B33,'Specs and Initial PMs'!$D:$D,0)-1,0,1,1))))</f>
        <v/>
      </c>
      <c r="R33" s="103" t="str">
        <f t="shared" ca="1" si="2"/>
        <v/>
      </c>
      <c r="S33" s="241"/>
    </row>
    <row r="34" spans="1:19" x14ac:dyDescent="0.3">
      <c r="A34" s="1">
        <f>'Specs and Initial PMs'!A46</f>
        <v>30</v>
      </c>
      <c r="B34" s="1">
        <f>'Specs and Initial PMs'!D46</f>
        <v>0</v>
      </c>
      <c r="C34" s="103" t="e">
        <f ca="1">IF(B34=0, NA(), (IF(ISERROR(OFFSET('Initial Results'!$U$1,MATCH($B34,'Initial Results'!$R:$R,0)-1,0,1,1)),NA(),OFFSET('Initial Results'!$U$1,MATCH($B34,'Initial Results'!$R:$R,0)-1,0,1,1))))</f>
        <v>#N/A</v>
      </c>
      <c r="D34" s="103" t="str">
        <f t="shared" si="0"/>
        <v/>
      </c>
      <c r="E34" s="199" t="e">
        <f ca="1">IF(B34=0, NA(), (IF(ISERROR(OFFSET('Confirm Results'!$U$1,MATCH($B34,'Confirm Results'!$R:$R,0)-1,0,1,1)),NA(),OFFSET('Confirm Results'!$U$1,MATCH($B34,'Confirm Results'!$R:$R,0)-1,0,1,1))))</f>
        <v>#N/A</v>
      </c>
      <c r="F34" s="103" t="str">
        <f t="shared" si="1"/>
        <v/>
      </c>
      <c r="G34" s="103" t="str">
        <f t="shared" ca="1" si="3"/>
        <v/>
      </c>
      <c r="H34" s="300"/>
      <c r="I34" s="103" t="str">
        <f t="shared" si="4"/>
        <v/>
      </c>
      <c r="J34" s="1" t="str">
        <f t="shared" si="5"/>
        <v/>
      </c>
      <c r="K34" s="1" t="str">
        <f t="shared" si="6"/>
        <v/>
      </c>
      <c r="L34" s="177"/>
      <c r="M34" s="299" t="str">
        <f t="shared" si="7"/>
        <v/>
      </c>
      <c r="N34" s="177"/>
      <c r="O34" s="177" t="str">
        <f t="shared" si="8"/>
        <v/>
      </c>
      <c r="P34" s="1" t="str">
        <f t="shared" si="9"/>
        <v/>
      </c>
      <c r="Q34" s="199" t="str">
        <f ca="1">IF(B34=0,"",(IF(ISERROR(OFFSET('Specs and Initial PMs'!$E$1,MATCH($B34,'Specs and Initial PMs'!$D:$D,0)-1,0,1,1)),"",OFFSET('Specs and Initial PMs'!$E$1,MATCH($B34,'Specs and Initial PMs'!$D:$D,0)-1,0,1,1))))</f>
        <v/>
      </c>
      <c r="R34" s="103" t="str">
        <f t="shared" ca="1" si="2"/>
        <v/>
      </c>
      <c r="S34" s="241"/>
    </row>
    <row r="35" spans="1:19" x14ac:dyDescent="0.3">
      <c r="A35" s="1">
        <f>'Specs and Initial PMs'!A47</f>
        <v>31</v>
      </c>
      <c r="B35" s="1">
        <f>'Specs and Initial PMs'!D47</f>
        <v>0</v>
      </c>
      <c r="C35" s="103" t="e">
        <f ca="1">IF(B35=0, NA(), (IF(ISERROR(OFFSET('Initial Results'!$U$1,MATCH($B35,'Initial Results'!$R:$R,0)-1,0,1,1)),NA(),OFFSET('Initial Results'!$U$1,MATCH($B35,'Initial Results'!$R:$R,0)-1,0,1,1))))</f>
        <v>#N/A</v>
      </c>
      <c r="D35" s="103" t="str">
        <f t="shared" si="0"/>
        <v/>
      </c>
      <c r="E35" s="199" t="e">
        <f ca="1">IF(B35=0, NA(), (IF(ISERROR(OFFSET('Confirm Results'!$U$1,MATCH($B35,'Confirm Results'!$R:$R,0)-1,0,1,1)),NA(),OFFSET('Confirm Results'!$U$1,MATCH($B35,'Confirm Results'!$R:$R,0)-1,0,1,1))))</f>
        <v>#N/A</v>
      </c>
      <c r="F35" s="103" t="str">
        <f t="shared" si="1"/>
        <v/>
      </c>
      <c r="G35" s="103" t="str">
        <f t="shared" ca="1" si="3"/>
        <v/>
      </c>
      <c r="H35" s="300"/>
      <c r="I35" s="103" t="str">
        <f t="shared" si="4"/>
        <v/>
      </c>
      <c r="J35" s="1" t="str">
        <f t="shared" si="5"/>
        <v/>
      </c>
      <c r="K35" s="1" t="str">
        <f t="shared" si="6"/>
        <v/>
      </c>
      <c r="L35" s="177"/>
      <c r="M35" s="299" t="str">
        <f t="shared" si="7"/>
        <v/>
      </c>
      <c r="N35" s="177"/>
      <c r="O35" s="177" t="str">
        <f t="shared" si="8"/>
        <v/>
      </c>
      <c r="P35" s="1" t="str">
        <f t="shared" si="9"/>
        <v/>
      </c>
      <c r="Q35" s="199" t="str">
        <f ca="1">IF(B35=0,"",(IF(ISERROR(OFFSET('Specs and Initial PMs'!$E$1,MATCH($B35,'Specs and Initial PMs'!$D:$D,0)-1,0,1,1)),"",OFFSET('Specs and Initial PMs'!$E$1,MATCH($B35,'Specs and Initial PMs'!$D:$D,0)-1,0,1,1))))</f>
        <v/>
      </c>
      <c r="R35" s="103" t="str">
        <f t="shared" ca="1" si="2"/>
        <v/>
      </c>
      <c r="S35" s="241"/>
    </row>
    <row r="36" spans="1:19" x14ac:dyDescent="0.3">
      <c r="A36" s="1">
        <f>'Specs and Initial PMs'!A48</f>
        <v>32</v>
      </c>
      <c r="B36" s="1">
        <f>'Specs and Initial PMs'!D48</f>
        <v>0</v>
      </c>
      <c r="C36" s="103" t="e">
        <f ca="1">IF(B36=0, NA(), (IF(ISERROR(OFFSET('Initial Results'!$U$1,MATCH($B36,'Initial Results'!$R:$R,0)-1,0,1,1)),NA(),OFFSET('Initial Results'!$U$1,MATCH($B36,'Initial Results'!$R:$R,0)-1,0,1,1))))</f>
        <v>#N/A</v>
      </c>
      <c r="D36" s="103" t="str">
        <f t="shared" si="0"/>
        <v/>
      </c>
      <c r="E36" s="199" t="e">
        <f ca="1">IF(B36=0, NA(), (IF(ISERROR(OFFSET('Confirm Results'!$U$1,MATCH($B36,'Confirm Results'!$R:$R,0)-1,0,1,1)),NA(),OFFSET('Confirm Results'!$U$1,MATCH($B36,'Confirm Results'!$R:$R,0)-1,0,1,1))))</f>
        <v>#N/A</v>
      </c>
      <c r="F36" s="103" t="str">
        <f t="shared" si="1"/>
        <v/>
      </c>
      <c r="G36" s="103" t="str">
        <f t="shared" ca="1" si="3"/>
        <v/>
      </c>
      <c r="H36" s="300"/>
      <c r="I36" s="103" t="str">
        <f t="shared" si="4"/>
        <v/>
      </c>
      <c r="J36" s="1" t="str">
        <f t="shared" si="5"/>
        <v/>
      </c>
      <c r="K36" s="1" t="str">
        <f t="shared" si="6"/>
        <v/>
      </c>
      <c r="L36" s="177"/>
      <c r="M36" s="299" t="str">
        <f t="shared" si="7"/>
        <v/>
      </c>
      <c r="N36" s="177"/>
      <c r="O36" s="177" t="str">
        <f t="shared" si="8"/>
        <v/>
      </c>
      <c r="P36" s="1" t="str">
        <f t="shared" si="9"/>
        <v/>
      </c>
      <c r="Q36" s="199" t="str">
        <f ca="1">IF(B36=0,"",(IF(ISERROR(OFFSET('Specs and Initial PMs'!$E$1,MATCH($B36,'Specs and Initial PMs'!$D:$D,0)-1,0,1,1)),"",OFFSET('Specs and Initial PMs'!$E$1,MATCH($B36,'Specs and Initial PMs'!$D:$D,0)-1,0,1,1))))</f>
        <v/>
      </c>
      <c r="R36" s="103" t="str">
        <f t="shared" ca="1" si="2"/>
        <v/>
      </c>
      <c r="S36" s="241"/>
    </row>
    <row r="37" spans="1:19" x14ac:dyDescent="0.3">
      <c r="A37" s="1">
        <f>'Specs and Initial PMs'!A49</f>
        <v>33</v>
      </c>
      <c r="B37" s="1">
        <f>'Specs and Initial PMs'!D49</f>
        <v>0</v>
      </c>
      <c r="C37" s="103" t="e">
        <f ca="1">IF(B37=0, NA(), (IF(ISERROR(OFFSET('Initial Results'!$U$1,MATCH($B37,'Initial Results'!$R:$R,0)-1,0,1,1)),NA(),OFFSET('Initial Results'!$U$1,MATCH($B37,'Initial Results'!$R:$R,0)-1,0,1,1))))</f>
        <v>#N/A</v>
      </c>
      <c r="D37" s="103" t="str">
        <f t="shared" si="0"/>
        <v/>
      </c>
      <c r="E37" s="199" t="e">
        <f ca="1">IF(B37=0, NA(), (IF(ISERROR(OFFSET('Confirm Results'!$U$1,MATCH($B37,'Confirm Results'!$R:$R,0)-1,0,1,1)),NA(),OFFSET('Confirm Results'!$U$1,MATCH($B37,'Confirm Results'!$R:$R,0)-1,0,1,1))))</f>
        <v>#N/A</v>
      </c>
      <c r="F37" s="103" t="str">
        <f t="shared" si="1"/>
        <v/>
      </c>
      <c r="G37" s="103" t="str">
        <f t="shared" ca="1" si="3"/>
        <v/>
      </c>
      <c r="H37" s="300"/>
      <c r="I37" s="103" t="str">
        <f t="shared" si="4"/>
        <v/>
      </c>
      <c r="J37" s="1" t="str">
        <f t="shared" si="5"/>
        <v/>
      </c>
      <c r="K37" s="1" t="str">
        <f t="shared" si="6"/>
        <v/>
      </c>
      <c r="L37" s="177"/>
      <c r="M37" s="299" t="str">
        <f t="shared" si="7"/>
        <v/>
      </c>
      <c r="N37" s="177"/>
      <c r="O37" s="177" t="str">
        <f t="shared" si="8"/>
        <v/>
      </c>
      <c r="P37" s="1" t="str">
        <f t="shared" si="9"/>
        <v/>
      </c>
      <c r="Q37" s="199" t="str">
        <f ca="1">IF(B37=0,"",(IF(ISERROR(OFFSET('Specs and Initial PMs'!$E$1,MATCH($B37,'Specs and Initial PMs'!$D:$D,0)-1,0,1,1)),"",OFFSET('Specs and Initial PMs'!$E$1,MATCH($B37,'Specs and Initial PMs'!$D:$D,0)-1,0,1,1))))</f>
        <v/>
      </c>
      <c r="R37" s="103" t="str">
        <f t="shared" ca="1" si="2"/>
        <v/>
      </c>
      <c r="S37" s="241"/>
    </row>
    <row r="38" spans="1:19" x14ac:dyDescent="0.3">
      <c r="A38" s="1">
        <f>'Specs and Initial PMs'!A50</f>
        <v>34</v>
      </c>
      <c r="B38" s="1">
        <f>'Specs and Initial PMs'!D50</f>
        <v>0</v>
      </c>
      <c r="C38" s="103" t="e">
        <f ca="1">IF(B38=0, NA(), (IF(ISERROR(OFFSET('Initial Results'!$U$1,MATCH($B38,'Initial Results'!$R:$R,0)-1,0,1,1)),NA(),OFFSET('Initial Results'!$U$1,MATCH($B38,'Initial Results'!$R:$R,0)-1,0,1,1))))</f>
        <v>#N/A</v>
      </c>
      <c r="D38" s="103" t="str">
        <f t="shared" si="0"/>
        <v/>
      </c>
      <c r="E38" s="199" t="e">
        <f ca="1">IF(B38=0, NA(), (IF(ISERROR(OFFSET('Confirm Results'!$U$1,MATCH($B38,'Confirm Results'!$R:$R,0)-1,0,1,1)),NA(),OFFSET('Confirm Results'!$U$1,MATCH($B38,'Confirm Results'!$R:$R,0)-1,0,1,1))))</f>
        <v>#N/A</v>
      </c>
      <c r="F38" s="103" t="str">
        <f t="shared" si="1"/>
        <v/>
      </c>
      <c r="G38" s="103" t="str">
        <f t="shared" ca="1" si="3"/>
        <v/>
      </c>
      <c r="H38" s="300"/>
      <c r="I38" s="103" t="str">
        <f t="shared" si="4"/>
        <v/>
      </c>
      <c r="J38" s="1" t="str">
        <f t="shared" si="5"/>
        <v/>
      </c>
      <c r="K38" s="1" t="str">
        <f t="shared" si="6"/>
        <v/>
      </c>
      <c r="L38" s="177"/>
      <c r="M38" s="299" t="str">
        <f t="shared" si="7"/>
        <v/>
      </c>
      <c r="N38" s="177"/>
      <c r="O38" s="177" t="str">
        <f t="shared" si="8"/>
        <v/>
      </c>
      <c r="P38" s="1" t="str">
        <f t="shared" si="9"/>
        <v/>
      </c>
      <c r="Q38" s="199" t="str">
        <f ca="1">IF(B38=0,"",(IF(ISERROR(OFFSET('Specs and Initial PMs'!$E$1,MATCH($B38,'Specs and Initial PMs'!$D:$D,0)-1,0,1,1)),"",OFFSET('Specs and Initial PMs'!$E$1,MATCH($B38,'Specs and Initial PMs'!$D:$D,0)-1,0,1,1))))</f>
        <v/>
      </c>
      <c r="R38" s="103" t="str">
        <f t="shared" ca="1" si="2"/>
        <v/>
      </c>
      <c r="S38" s="241"/>
    </row>
    <row r="39" spans="1:19" x14ac:dyDescent="0.3">
      <c r="A39" s="1">
        <f>'Specs and Initial PMs'!A51</f>
        <v>35</v>
      </c>
      <c r="B39" s="1">
        <f>'Specs and Initial PMs'!D51</f>
        <v>0</v>
      </c>
      <c r="C39" s="103" t="e">
        <f ca="1">IF(B39=0, NA(), (IF(ISERROR(OFFSET('Initial Results'!$U$1,MATCH($B39,'Initial Results'!$R:$R,0)-1,0,1,1)),NA(),OFFSET('Initial Results'!$U$1,MATCH($B39,'Initial Results'!$R:$R,0)-1,0,1,1))))</f>
        <v>#N/A</v>
      </c>
      <c r="D39" s="103" t="str">
        <f t="shared" si="0"/>
        <v/>
      </c>
      <c r="E39" s="199" t="e">
        <f ca="1">IF(B39=0, NA(), (IF(ISERROR(OFFSET('Confirm Results'!$U$1,MATCH($B39,'Confirm Results'!$R:$R,0)-1,0,1,1)),NA(),OFFSET('Confirm Results'!$U$1,MATCH($B39,'Confirm Results'!$R:$R,0)-1,0,1,1))))</f>
        <v>#N/A</v>
      </c>
      <c r="F39" s="103" t="str">
        <f t="shared" si="1"/>
        <v/>
      </c>
      <c r="G39" s="103" t="str">
        <f t="shared" ca="1" si="3"/>
        <v/>
      </c>
      <c r="H39" s="300"/>
      <c r="I39" s="103" t="str">
        <f t="shared" si="4"/>
        <v/>
      </c>
      <c r="J39" s="1" t="str">
        <f t="shared" si="5"/>
        <v/>
      </c>
      <c r="K39" s="1" t="str">
        <f t="shared" si="6"/>
        <v/>
      </c>
      <c r="L39" s="177"/>
      <c r="M39" s="299" t="str">
        <f t="shared" si="7"/>
        <v/>
      </c>
      <c r="N39" s="177"/>
      <c r="O39" s="177" t="str">
        <f t="shared" si="8"/>
        <v/>
      </c>
      <c r="P39" s="1" t="str">
        <f t="shared" si="9"/>
        <v/>
      </c>
      <c r="Q39" s="199" t="str">
        <f ca="1">IF(B39=0,"",(IF(ISERROR(OFFSET('Specs and Initial PMs'!$E$1,MATCH($B39,'Specs and Initial PMs'!$D:$D,0)-1,0,1,1)),"",OFFSET('Specs and Initial PMs'!$E$1,MATCH($B39,'Specs and Initial PMs'!$D:$D,0)-1,0,1,1))))</f>
        <v/>
      </c>
      <c r="R39" s="103" t="str">
        <f t="shared" ca="1" si="2"/>
        <v/>
      </c>
      <c r="S39" s="241"/>
    </row>
    <row r="40" spans="1:19" x14ac:dyDescent="0.3">
      <c r="A40" s="1">
        <f>'Specs and Initial PMs'!A52</f>
        <v>36</v>
      </c>
      <c r="B40" s="1">
        <f>'Specs and Initial PMs'!D52</f>
        <v>0</v>
      </c>
      <c r="C40" s="103" t="e">
        <f ca="1">IF(B40=0, NA(), (IF(ISERROR(OFFSET('Initial Results'!$U$1,MATCH($B40,'Initial Results'!$R:$R,0)-1,0,1,1)),NA(),OFFSET('Initial Results'!$U$1,MATCH($B40,'Initial Results'!$R:$R,0)-1,0,1,1))))</f>
        <v>#N/A</v>
      </c>
      <c r="D40" s="103" t="str">
        <f t="shared" si="0"/>
        <v/>
      </c>
      <c r="E40" s="199" t="e">
        <f ca="1">IF(B40=0, NA(), (IF(ISERROR(OFFSET('Confirm Results'!$U$1,MATCH($B40,'Confirm Results'!$R:$R,0)-1,0,1,1)),NA(),OFFSET('Confirm Results'!$U$1,MATCH($B40,'Confirm Results'!$R:$R,0)-1,0,1,1))))</f>
        <v>#N/A</v>
      </c>
      <c r="F40" s="103" t="str">
        <f t="shared" si="1"/>
        <v/>
      </c>
      <c r="G40" s="103" t="str">
        <f t="shared" ca="1" si="3"/>
        <v/>
      </c>
      <c r="H40" s="300"/>
      <c r="I40" s="103" t="str">
        <f t="shared" si="4"/>
        <v/>
      </c>
      <c r="J40" s="1" t="str">
        <f t="shared" si="5"/>
        <v/>
      </c>
      <c r="K40" s="1" t="str">
        <f t="shared" si="6"/>
        <v/>
      </c>
      <c r="L40" s="177"/>
      <c r="M40" s="299" t="str">
        <f t="shared" si="7"/>
        <v/>
      </c>
      <c r="N40" s="177"/>
      <c r="O40" s="177" t="str">
        <f t="shared" si="8"/>
        <v/>
      </c>
      <c r="P40" s="1" t="str">
        <f t="shared" si="9"/>
        <v/>
      </c>
      <c r="Q40" s="199" t="str">
        <f ca="1">IF(B40=0,"",(IF(ISERROR(OFFSET('Specs and Initial PMs'!$E$1,MATCH($B40,'Specs and Initial PMs'!$D:$D,0)-1,0,1,1)),"",OFFSET('Specs and Initial PMs'!$E$1,MATCH($B40,'Specs and Initial PMs'!$D:$D,0)-1,0,1,1))))</f>
        <v/>
      </c>
      <c r="R40" s="103" t="str">
        <f t="shared" ca="1" si="2"/>
        <v/>
      </c>
      <c r="S40" s="241"/>
    </row>
    <row r="41" spans="1:19" x14ac:dyDescent="0.3">
      <c r="A41" s="1">
        <f>'Specs and Initial PMs'!A53</f>
        <v>37</v>
      </c>
      <c r="B41" s="1">
        <f>'Specs and Initial PMs'!D53</f>
        <v>0</v>
      </c>
      <c r="C41" s="103" t="e">
        <f ca="1">IF(B41=0, NA(), (IF(ISERROR(OFFSET('Initial Results'!$U$1,MATCH($B41,'Initial Results'!$R:$R,0)-1,0,1,1)),NA(),OFFSET('Initial Results'!$U$1,MATCH($B41,'Initial Results'!$R:$R,0)-1,0,1,1))))</f>
        <v>#N/A</v>
      </c>
      <c r="D41" s="103" t="str">
        <f t="shared" si="0"/>
        <v/>
      </c>
      <c r="E41" s="199" t="e">
        <f ca="1">IF(B41=0, NA(), (IF(ISERROR(OFFSET('Confirm Results'!$U$1,MATCH($B41,'Confirm Results'!$R:$R,0)-1,0,1,1)),NA(),OFFSET('Confirm Results'!$U$1,MATCH($B41,'Confirm Results'!$R:$R,0)-1,0,1,1))))</f>
        <v>#N/A</v>
      </c>
      <c r="F41" s="103" t="str">
        <f t="shared" si="1"/>
        <v/>
      </c>
      <c r="G41" s="103" t="str">
        <f t="shared" ca="1" si="3"/>
        <v/>
      </c>
      <c r="H41" s="300"/>
      <c r="I41" s="103" t="str">
        <f t="shared" si="4"/>
        <v/>
      </c>
      <c r="J41" s="1" t="str">
        <f t="shared" si="5"/>
        <v/>
      </c>
      <c r="K41" s="1" t="str">
        <f t="shared" si="6"/>
        <v/>
      </c>
      <c r="L41" s="177"/>
      <c r="M41" s="299" t="str">
        <f t="shared" si="7"/>
        <v/>
      </c>
      <c r="N41" s="177"/>
      <c r="O41" s="177" t="str">
        <f t="shared" si="8"/>
        <v/>
      </c>
      <c r="P41" s="1" t="str">
        <f t="shared" si="9"/>
        <v/>
      </c>
      <c r="Q41" s="199" t="str">
        <f ca="1">IF(B41=0,"",(IF(ISERROR(OFFSET('Specs and Initial PMs'!$E$1,MATCH($B41,'Specs and Initial PMs'!$D:$D,0)-1,0,1,1)),"",OFFSET('Specs and Initial PMs'!$E$1,MATCH($B41,'Specs and Initial PMs'!$D:$D,0)-1,0,1,1))))</f>
        <v/>
      </c>
      <c r="R41" s="103" t="str">
        <f t="shared" ca="1" si="2"/>
        <v/>
      </c>
      <c r="S41" s="241"/>
    </row>
    <row r="42" spans="1:19" x14ac:dyDescent="0.3">
      <c r="A42" s="1">
        <f>'Specs and Initial PMs'!A54</f>
        <v>38</v>
      </c>
      <c r="B42" s="1">
        <f>'Specs and Initial PMs'!D54</f>
        <v>0</v>
      </c>
      <c r="C42" s="103" t="e">
        <f ca="1">IF(B42=0, NA(), (IF(ISERROR(OFFSET('Initial Results'!$U$1,MATCH($B42,'Initial Results'!$R:$R,0)-1,0,1,1)),NA(),OFFSET('Initial Results'!$U$1,MATCH($B42,'Initial Results'!$R:$R,0)-1,0,1,1))))</f>
        <v>#N/A</v>
      </c>
      <c r="D42" s="103" t="str">
        <f t="shared" si="0"/>
        <v/>
      </c>
      <c r="E42" s="199" t="e">
        <f ca="1">IF(B42=0, NA(), (IF(ISERROR(OFFSET('Confirm Results'!$U$1,MATCH($B42,'Confirm Results'!$R:$R,0)-1,0,1,1)),NA(),OFFSET('Confirm Results'!$U$1,MATCH($B42,'Confirm Results'!$R:$R,0)-1,0,1,1))))</f>
        <v>#N/A</v>
      </c>
      <c r="F42" s="103" t="str">
        <f t="shared" si="1"/>
        <v/>
      </c>
      <c r="G42" s="103" t="str">
        <f t="shared" ca="1" si="3"/>
        <v/>
      </c>
      <c r="H42" s="300"/>
      <c r="I42" s="103" t="str">
        <f t="shared" si="4"/>
        <v/>
      </c>
      <c r="J42" s="1" t="str">
        <f t="shared" si="5"/>
        <v/>
      </c>
      <c r="K42" s="1" t="str">
        <f t="shared" si="6"/>
        <v/>
      </c>
      <c r="L42" s="177"/>
      <c r="M42" s="299" t="str">
        <f t="shared" si="7"/>
        <v/>
      </c>
      <c r="N42" s="177"/>
      <c r="O42" s="177" t="str">
        <f t="shared" si="8"/>
        <v/>
      </c>
      <c r="P42" s="1" t="str">
        <f t="shared" si="9"/>
        <v/>
      </c>
      <c r="Q42" s="199" t="str">
        <f ca="1">IF(B42=0,"",(IF(ISERROR(OFFSET('Specs and Initial PMs'!$E$1,MATCH($B42,'Specs and Initial PMs'!$D:$D,0)-1,0,1,1)),"",OFFSET('Specs and Initial PMs'!$E$1,MATCH($B42,'Specs and Initial PMs'!$D:$D,0)-1,0,1,1))))</f>
        <v/>
      </c>
      <c r="R42" s="103" t="str">
        <f t="shared" ca="1" si="2"/>
        <v/>
      </c>
      <c r="S42" s="241"/>
    </row>
    <row r="43" spans="1:19" x14ac:dyDescent="0.3">
      <c r="A43" s="1">
        <f>'Specs and Initial PMs'!A55</f>
        <v>39</v>
      </c>
      <c r="B43" s="1">
        <f>'Specs and Initial PMs'!D55</f>
        <v>0</v>
      </c>
      <c r="C43" s="103" t="e">
        <f ca="1">IF(B43=0, NA(), (IF(ISERROR(OFFSET('Initial Results'!$U$1,MATCH($B43,'Initial Results'!$R:$R,0)-1,0,1,1)),NA(),OFFSET('Initial Results'!$U$1,MATCH($B43,'Initial Results'!$R:$R,0)-1,0,1,1))))</f>
        <v>#N/A</v>
      </c>
      <c r="D43" s="103" t="str">
        <f t="shared" si="0"/>
        <v/>
      </c>
      <c r="E43" s="199" t="e">
        <f ca="1">IF(B43=0, NA(), (IF(ISERROR(OFFSET('Confirm Results'!$U$1,MATCH($B43,'Confirm Results'!$R:$R,0)-1,0,1,1)),NA(),OFFSET('Confirm Results'!$U$1,MATCH($B43,'Confirm Results'!$R:$R,0)-1,0,1,1))))</f>
        <v>#N/A</v>
      </c>
      <c r="F43" s="103" t="str">
        <f t="shared" si="1"/>
        <v/>
      </c>
      <c r="G43" s="103" t="str">
        <f t="shared" ca="1" si="3"/>
        <v/>
      </c>
      <c r="H43" s="300"/>
      <c r="I43" s="103" t="str">
        <f t="shared" si="4"/>
        <v/>
      </c>
      <c r="J43" s="1" t="str">
        <f t="shared" si="5"/>
        <v/>
      </c>
      <c r="K43" s="1" t="str">
        <f t="shared" si="6"/>
        <v/>
      </c>
      <c r="L43" s="177"/>
      <c r="M43" s="299" t="str">
        <f t="shared" si="7"/>
        <v/>
      </c>
      <c r="N43" s="177"/>
      <c r="O43" s="177" t="str">
        <f t="shared" si="8"/>
        <v/>
      </c>
      <c r="P43" s="1" t="str">
        <f t="shared" si="9"/>
        <v/>
      </c>
      <c r="Q43" s="199" t="str">
        <f ca="1">IF(B43=0,"",(IF(ISERROR(OFFSET('Specs and Initial PMs'!$E$1,MATCH($B43,'Specs and Initial PMs'!$D:$D,0)-1,0,1,1)),"",OFFSET('Specs and Initial PMs'!$E$1,MATCH($B43,'Specs and Initial PMs'!$D:$D,0)-1,0,1,1))))</f>
        <v/>
      </c>
      <c r="R43" s="103" t="str">
        <f t="shared" ca="1" si="2"/>
        <v/>
      </c>
      <c r="S43" s="241"/>
    </row>
    <row r="44" spans="1:19" x14ac:dyDescent="0.3">
      <c r="A44" s="1">
        <f>'Specs and Initial PMs'!A56</f>
        <v>40</v>
      </c>
      <c r="B44" s="1">
        <f>'Specs and Initial PMs'!D56</f>
        <v>0</v>
      </c>
      <c r="C44" s="103" t="e">
        <f ca="1">IF(B44=0, NA(), (IF(ISERROR(OFFSET('Initial Results'!$U$1,MATCH($B44,'Initial Results'!$R:$R,0)-1,0,1,1)),NA(),OFFSET('Initial Results'!$U$1,MATCH($B44,'Initial Results'!$R:$R,0)-1,0,1,1))))</f>
        <v>#N/A</v>
      </c>
      <c r="D44" s="103" t="str">
        <f t="shared" si="0"/>
        <v/>
      </c>
      <c r="E44" s="199" t="e">
        <f ca="1">IF(B44=0, NA(), (IF(ISERROR(OFFSET('Confirm Results'!$U$1,MATCH($B44,'Confirm Results'!$R:$R,0)-1,0,1,1)),NA(),OFFSET('Confirm Results'!$U$1,MATCH($B44,'Confirm Results'!$R:$R,0)-1,0,1,1))))</f>
        <v>#N/A</v>
      </c>
      <c r="F44" s="103" t="str">
        <f t="shared" si="1"/>
        <v/>
      </c>
      <c r="G44" s="103" t="str">
        <f t="shared" ca="1" si="3"/>
        <v/>
      </c>
      <c r="H44" s="300"/>
      <c r="I44" s="103" t="str">
        <f t="shared" si="4"/>
        <v/>
      </c>
      <c r="J44" s="1" t="str">
        <f t="shared" si="5"/>
        <v/>
      </c>
      <c r="K44" s="1" t="str">
        <f t="shared" si="6"/>
        <v/>
      </c>
      <c r="L44" s="177"/>
      <c r="M44" s="299" t="str">
        <f t="shared" si="7"/>
        <v/>
      </c>
      <c r="N44" s="177"/>
      <c r="O44" s="177" t="str">
        <f t="shared" si="8"/>
        <v/>
      </c>
      <c r="P44" s="1" t="str">
        <f t="shared" si="9"/>
        <v/>
      </c>
      <c r="Q44" s="199" t="str">
        <f ca="1">IF(B44=0,"",(IF(ISERROR(OFFSET('Specs and Initial PMs'!$E$1,MATCH($B44,'Specs and Initial PMs'!$D:$D,0)-1,0,1,1)),"",OFFSET('Specs and Initial PMs'!$E$1,MATCH($B44,'Specs and Initial PMs'!$D:$D,0)-1,0,1,1))))</f>
        <v/>
      </c>
      <c r="R44" s="103" t="str">
        <f t="shared" ca="1" si="2"/>
        <v/>
      </c>
      <c r="S44" s="241"/>
    </row>
    <row r="45" spans="1:19" x14ac:dyDescent="0.3">
      <c r="A45" s="1">
        <f>'Specs and Initial PMs'!A57</f>
        <v>41</v>
      </c>
      <c r="B45" s="1">
        <f>'Specs and Initial PMs'!D57</f>
        <v>0</v>
      </c>
      <c r="C45" s="103" t="e">
        <f ca="1">IF(B45=0, NA(), (IF(ISERROR(OFFSET('Initial Results'!$U$1,MATCH($B45,'Initial Results'!$R:$R,0)-1,0,1,1)),NA(),OFFSET('Initial Results'!$U$1,MATCH($B45,'Initial Results'!$R:$R,0)-1,0,1,1))))</f>
        <v>#N/A</v>
      </c>
      <c r="D45" s="103" t="str">
        <f t="shared" si="0"/>
        <v/>
      </c>
      <c r="E45" s="199" t="e">
        <f ca="1">IF(B45=0, NA(), (IF(ISERROR(OFFSET('Confirm Results'!$U$1,MATCH($B45,'Confirm Results'!$R:$R,0)-1,0,1,1)),NA(),OFFSET('Confirm Results'!$U$1,MATCH($B45,'Confirm Results'!$R:$R,0)-1,0,1,1))))</f>
        <v>#N/A</v>
      </c>
      <c r="F45" s="103" t="str">
        <f t="shared" si="1"/>
        <v/>
      </c>
      <c r="G45" s="103" t="str">
        <f t="shared" ca="1" si="3"/>
        <v/>
      </c>
      <c r="H45" s="300"/>
      <c r="I45" s="103" t="str">
        <f t="shared" si="4"/>
        <v/>
      </c>
      <c r="J45" s="1" t="str">
        <f t="shared" si="5"/>
        <v/>
      </c>
      <c r="K45" s="1" t="str">
        <f t="shared" si="6"/>
        <v/>
      </c>
      <c r="L45" s="177"/>
      <c r="M45" s="299" t="str">
        <f t="shared" si="7"/>
        <v/>
      </c>
      <c r="N45" s="177"/>
      <c r="O45" s="177" t="str">
        <f t="shared" si="8"/>
        <v/>
      </c>
      <c r="P45" s="1" t="str">
        <f t="shared" si="9"/>
        <v/>
      </c>
      <c r="Q45" s="199" t="str">
        <f ca="1">IF(B45=0,"",(IF(ISERROR(OFFSET('Specs and Initial PMs'!$E$1,MATCH($B45,'Specs and Initial PMs'!$D:$D,0)-1,0,1,1)),"",OFFSET('Specs and Initial PMs'!$E$1,MATCH($B45,'Specs and Initial PMs'!$D:$D,0)-1,0,1,1))))</f>
        <v/>
      </c>
      <c r="R45" s="103" t="str">
        <f t="shared" ca="1" si="2"/>
        <v/>
      </c>
      <c r="S45" s="241"/>
    </row>
    <row r="46" spans="1:19" x14ac:dyDescent="0.3">
      <c r="A46" s="1">
        <f>'Specs and Initial PMs'!A58</f>
        <v>42</v>
      </c>
      <c r="B46" s="1">
        <f>'Specs and Initial PMs'!D58</f>
        <v>0</v>
      </c>
      <c r="C46" s="103" t="e">
        <f ca="1">IF(B46=0, NA(), (IF(ISERROR(OFFSET('Initial Results'!$U$1,MATCH($B46,'Initial Results'!$R:$R,0)-1,0,1,1)),NA(),OFFSET('Initial Results'!$U$1,MATCH($B46,'Initial Results'!$R:$R,0)-1,0,1,1))))</f>
        <v>#N/A</v>
      </c>
      <c r="D46" s="103" t="str">
        <f t="shared" si="0"/>
        <v/>
      </c>
      <c r="E46" s="199" t="e">
        <f ca="1">IF(B46=0, NA(), (IF(ISERROR(OFFSET('Confirm Results'!$U$1,MATCH($B46,'Confirm Results'!$R:$R,0)-1,0,1,1)),NA(),OFFSET('Confirm Results'!$U$1,MATCH($B46,'Confirm Results'!$R:$R,0)-1,0,1,1))))</f>
        <v>#N/A</v>
      </c>
      <c r="F46" s="103" t="str">
        <f t="shared" si="1"/>
        <v/>
      </c>
      <c r="G46" s="103" t="str">
        <f t="shared" ca="1" si="3"/>
        <v/>
      </c>
      <c r="H46" s="300"/>
      <c r="I46" s="103" t="str">
        <f t="shared" si="4"/>
        <v/>
      </c>
      <c r="J46" s="1" t="str">
        <f t="shared" si="5"/>
        <v/>
      </c>
      <c r="K46" s="1" t="str">
        <f t="shared" si="6"/>
        <v/>
      </c>
      <c r="L46" s="177"/>
      <c r="M46" s="299" t="str">
        <f t="shared" si="7"/>
        <v/>
      </c>
      <c r="N46" s="177"/>
      <c r="O46" s="177" t="str">
        <f t="shared" si="8"/>
        <v/>
      </c>
      <c r="P46" s="1" t="str">
        <f t="shared" si="9"/>
        <v/>
      </c>
      <c r="Q46" s="199" t="str">
        <f ca="1">IF(B46=0,"",(IF(ISERROR(OFFSET('Specs and Initial PMs'!$E$1,MATCH($B46,'Specs and Initial PMs'!$D:$D,0)-1,0,1,1)),"",OFFSET('Specs and Initial PMs'!$E$1,MATCH($B46,'Specs and Initial PMs'!$D:$D,0)-1,0,1,1))))</f>
        <v/>
      </c>
      <c r="R46" s="103" t="str">
        <f t="shared" ca="1" si="2"/>
        <v/>
      </c>
      <c r="S46" s="241"/>
    </row>
    <row r="47" spans="1:19" x14ac:dyDescent="0.3">
      <c r="A47" s="1">
        <f>'Specs and Initial PMs'!A59</f>
        <v>43</v>
      </c>
      <c r="B47" s="1">
        <f>'Specs and Initial PMs'!D59</f>
        <v>0</v>
      </c>
      <c r="C47" s="103" t="e">
        <f ca="1">IF(B47=0, NA(), (IF(ISERROR(OFFSET('Initial Results'!$U$1,MATCH($B47,'Initial Results'!$R:$R,0)-1,0,1,1)),NA(),OFFSET('Initial Results'!$U$1,MATCH($B47,'Initial Results'!$R:$R,0)-1,0,1,1))))</f>
        <v>#N/A</v>
      </c>
      <c r="D47" s="103" t="str">
        <f t="shared" si="0"/>
        <v/>
      </c>
      <c r="E47" s="199" t="e">
        <f ca="1">IF(B47=0, NA(), (IF(ISERROR(OFFSET('Confirm Results'!$U$1,MATCH($B47,'Confirm Results'!$R:$R,0)-1,0,1,1)),NA(),OFFSET('Confirm Results'!$U$1,MATCH($B47,'Confirm Results'!$R:$R,0)-1,0,1,1))))</f>
        <v>#N/A</v>
      </c>
      <c r="F47" s="103" t="str">
        <f t="shared" si="1"/>
        <v/>
      </c>
      <c r="G47" s="103" t="str">
        <f t="shared" ca="1" si="3"/>
        <v/>
      </c>
      <c r="H47" s="300"/>
      <c r="I47" s="103" t="str">
        <f t="shared" si="4"/>
        <v/>
      </c>
      <c r="J47" s="1" t="str">
        <f t="shared" si="5"/>
        <v/>
      </c>
      <c r="K47" s="1" t="str">
        <f t="shared" si="6"/>
        <v/>
      </c>
      <c r="L47" s="177"/>
      <c r="M47" s="299" t="str">
        <f t="shared" si="7"/>
        <v/>
      </c>
      <c r="N47" s="177"/>
      <c r="O47" s="177" t="str">
        <f t="shared" si="8"/>
        <v/>
      </c>
      <c r="P47" s="1" t="str">
        <f t="shared" si="9"/>
        <v/>
      </c>
      <c r="Q47" s="199" t="str">
        <f ca="1">IF(B47=0,"",(IF(ISERROR(OFFSET('Specs and Initial PMs'!$E$1,MATCH($B47,'Specs and Initial PMs'!$D:$D,0)-1,0,1,1)),"",OFFSET('Specs and Initial PMs'!$E$1,MATCH($B47,'Specs and Initial PMs'!$D:$D,0)-1,0,1,1))))</f>
        <v/>
      </c>
      <c r="R47" s="103" t="str">
        <f t="shared" ca="1" si="2"/>
        <v/>
      </c>
      <c r="S47" s="241"/>
    </row>
    <row r="48" spans="1:19" x14ac:dyDescent="0.3">
      <c r="A48" s="1">
        <f>'Specs and Initial PMs'!A60</f>
        <v>44</v>
      </c>
      <c r="B48" s="1">
        <f>'Specs and Initial PMs'!D60</f>
        <v>0</v>
      </c>
      <c r="C48" s="103" t="e">
        <f ca="1">IF(B48=0, NA(), (IF(ISERROR(OFFSET('Initial Results'!$U$1,MATCH($B48,'Initial Results'!$R:$R,0)-1,0,1,1)),NA(),OFFSET('Initial Results'!$U$1,MATCH($B48,'Initial Results'!$R:$R,0)-1,0,1,1))))</f>
        <v>#N/A</v>
      </c>
      <c r="D48" s="103" t="str">
        <f t="shared" si="0"/>
        <v/>
      </c>
      <c r="E48" s="199" t="e">
        <f ca="1">IF(B48=0, NA(), (IF(ISERROR(OFFSET('Confirm Results'!$U$1,MATCH($B48,'Confirm Results'!$R:$R,0)-1,0,1,1)),NA(),OFFSET('Confirm Results'!$U$1,MATCH($B48,'Confirm Results'!$R:$R,0)-1,0,1,1))))</f>
        <v>#N/A</v>
      </c>
      <c r="F48" s="103" t="str">
        <f t="shared" si="1"/>
        <v/>
      </c>
      <c r="G48" s="103" t="str">
        <f t="shared" ca="1" si="3"/>
        <v/>
      </c>
      <c r="H48" s="300"/>
      <c r="I48" s="103" t="str">
        <f t="shared" si="4"/>
        <v/>
      </c>
      <c r="J48" s="1" t="str">
        <f t="shared" si="5"/>
        <v/>
      </c>
      <c r="K48" s="1" t="str">
        <f t="shared" si="6"/>
        <v/>
      </c>
      <c r="L48" s="177"/>
      <c r="M48" s="299" t="str">
        <f t="shared" si="7"/>
        <v/>
      </c>
      <c r="N48" s="177"/>
      <c r="O48" s="177" t="str">
        <f t="shared" si="8"/>
        <v/>
      </c>
      <c r="P48" s="1" t="str">
        <f t="shared" si="9"/>
        <v/>
      </c>
      <c r="Q48" s="199" t="str">
        <f ca="1">IF(B48=0,"",(IF(ISERROR(OFFSET('Specs and Initial PMs'!$E$1,MATCH($B48,'Specs and Initial PMs'!$D:$D,0)-1,0,1,1)),"",OFFSET('Specs and Initial PMs'!$E$1,MATCH($B48,'Specs and Initial PMs'!$D:$D,0)-1,0,1,1))))</f>
        <v/>
      </c>
      <c r="R48" s="103" t="str">
        <f t="shared" ca="1" si="2"/>
        <v/>
      </c>
      <c r="S48" s="241"/>
    </row>
    <row r="49" spans="1:19" x14ac:dyDescent="0.3">
      <c r="A49" s="1">
        <f>'Specs and Initial PMs'!A61</f>
        <v>45</v>
      </c>
      <c r="B49" s="1">
        <f>'Specs and Initial PMs'!D61</f>
        <v>0</v>
      </c>
      <c r="C49" s="103" t="e">
        <f ca="1">IF(B49=0, NA(), (IF(ISERROR(OFFSET('Initial Results'!$U$1,MATCH($B49,'Initial Results'!$R:$R,0)-1,0,1,1)),NA(),OFFSET('Initial Results'!$U$1,MATCH($B49,'Initial Results'!$R:$R,0)-1,0,1,1))))</f>
        <v>#N/A</v>
      </c>
      <c r="D49" s="103" t="str">
        <f t="shared" si="0"/>
        <v/>
      </c>
      <c r="E49" s="199" t="e">
        <f ca="1">IF(B49=0, NA(), (IF(ISERROR(OFFSET('Confirm Results'!$U$1,MATCH($B49,'Confirm Results'!$R:$R,0)-1,0,1,1)),NA(),OFFSET('Confirm Results'!$U$1,MATCH($B49,'Confirm Results'!$R:$R,0)-1,0,1,1))))</f>
        <v>#N/A</v>
      </c>
      <c r="F49" s="103" t="str">
        <f t="shared" si="1"/>
        <v/>
      </c>
      <c r="G49" s="103" t="str">
        <f t="shared" ca="1" si="3"/>
        <v/>
      </c>
      <c r="H49" s="300"/>
      <c r="I49" s="103" t="str">
        <f t="shared" si="4"/>
        <v/>
      </c>
      <c r="J49" s="1" t="str">
        <f t="shared" si="5"/>
        <v/>
      </c>
      <c r="K49" s="1" t="str">
        <f t="shared" si="6"/>
        <v/>
      </c>
      <c r="L49" s="177"/>
      <c r="M49" s="299" t="str">
        <f t="shared" si="7"/>
        <v/>
      </c>
      <c r="N49" s="177"/>
      <c r="O49" s="177" t="str">
        <f t="shared" si="8"/>
        <v/>
      </c>
      <c r="P49" s="1" t="str">
        <f t="shared" si="9"/>
        <v/>
      </c>
      <c r="Q49" s="199" t="str">
        <f ca="1">IF(B49=0,"",(IF(ISERROR(OFFSET('Specs and Initial PMs'!$E$1,MATCH($B49,'Specs and Initial PMs'!$D:$D,0)-1,0,1,1)),"",OFFSET('Specs and Initial PMs'!$E$1,MATCH($B49,'Specs and Initial PMs'!$D:$D,0)-1,0,1,1))))</f>
        <v/>
      </c>
      <c r="R49" s="103" t="str">
        <f t="shared" ca="1" si="2"/>
        <v/>
      </c>
      <c r="S49" s="241"/>
    </row>
    <row r="50" spans="1:19" x14ac:dyDescent="0.3">
      <c r="A50" s="1">
        <f>'Specs and Initial PMs'!A62</f>
        <v>46</v>
      </c>
      <c r="B50" s="1">
        <f>'Specs and Initial PMs'!D62</f>
        <v>0</v>
      </c>
      <c r="C50" s="103" t="e">
        <f ca="1">IF(B50=0, NA(), (IF(ISERROR(OFFSET('Initial Results'!$U$1,MATCH($B50,'Initial Results'!$R:$R,0)-1,0,1,1)),NA(),OFFSET('Initial Results'!$U$1,MATCH($B50,'Initial Results'!$R:$R,0)-1,0,1,1))))</f>
        <v>#N/A</v>
      </c>
      <c r="D50" s="103" t="str">
        <f t="shared" si="0"/>
        <v/>
      </c>
      <c r="E50" s="199" t="e">
        <f ca="1">IF(B50=0, NA(), (IF(ISERROR(OFFSET('Confirm Results'!$U$1,MATCH($B50,'Confirm Results'!$R:$R,0)-1,0,1,1)),NA(),OFFSET('Confirm Results'!$U$1,MATCH($B50,'Confirm Results'!$R:$R,0)-1,0,1,1))))</f>
        <v>#N/A</v>
      </c>
      <c r="F50" s="103" t="str">
        <f t="shared" si="1"/>
        <v/>
      </c>
      <c r="G50" s="103" t="str">
        <f t="shared" ca="1" si="3"/>
        <v/>
      </c>
      <c r="H50" s="300"/>
      <c r="I50" s="103" t="str">
        <f t="shared" si="4"/>
        <v/>
      </c>
      <c r="J50" s="1" t="str">
        <f t="shared" si="5"/>
        <v/>
      </c>
      <c r="K50" s="1" t="str">
        <f t="shared" si="6"/>
        <v/>
      </c>
      <c r="L50" s="177"/>
      <c r="M50" s="299" t="str">
        <f t="shared" si="7"/>
        <v/>
      </c>
      <c r="N50" s="177"/>
      <c r="O50" s="177" t="str">
        <f t="shared" si="8"/>
        <v/>
      </c>
      <c r="P50" s="1" t="str">
        <f t="shared" si="9"/>
        <v/>
      </c>
      <c r="Q50" s="199" t="str">
        <f ca="1">IF(B50=0,"",(IF(ISERROR(OFFSET('Specs and Initial PMs'!$E$1,MATCH($B50,'Specs and Initial PMs'!$D:$D,0)-1,0,1,1)),"",OFFSET('Specs and Initial PMs'!$E$1,MATCH($B50,'Specs and Initial PMs'!$D:$D,0)-1,0,1,1))))</f>
        <v/>
      </c>
      <c r="R50" s="103" t="str">
        <f t="shared" ca="1" si="2"/>
        <v/>
      </c>
      <c r="S50" s="241"/>
    </row>
    <row r="51" spans="1:19" x14ac:dyDescent="0.3">
      <c r="A51" s="1">
        <f>'Specs and Initial PMs'!A63</f>
        <v>47</v>
      </c>
      <c r="B51" s="1">
        <f>'Specs and Initial PMs'!D63</f>
        <v>0</v>
      </c>
      <c r="C51" s="103" t="e">
        <f ca="1">IF(B51=0, NA(), (IF(ISERROR(OFFSET('Initial Results'!$U$1,MATCH($B51,'Initial Results'!$R:$R,0)-1,0,1,1)),NA(),OFFSET('Initial Results'!$U$1,MATCH($B51,'Initial Results'!$R:$R,0)-1,0,1,1))))</f>
        <v>#N/A</v>
      </c>
      <c r="D51" s="103" t="str">
        <f t="shared" si="0"/>
        <v/>
      </c>
      <c r="E51" s="199" t="e">
        <f ca="1">IF(B51=0, NA(), (IF(ISERROR(OFFSET('Confirm Results'!$U$1,MATCH($B51,'Confirm Results'!$R:$R,0)-1,0,1,1)),NA(),OFFSET('Confirm Results'!$U$1,MATCH($B51,'Confirm Results'!$R:$R,0)-1,0,1,1))))</f>
        <v>#N/A</v>
      </c>
      <c r="F51" s="103" t="str">
        <f t="shared" si="1"/>
        <v/>
      </c>
      <c r="G51" s="103" t="str">
        <f t="shared" ca="1" si="3"/>
        <v/>
      </c>
      <c r="H51" s="300"/>
      <c r="I51" s="103" t="str">
        <f t="shared" si="4"/>
        <v/>
      </c>
      <c r="J51" s="1" t="str">
        <f t="shared" si="5"/>
        <v/>
      </c>
      <c r="K51" s="1" t="str">
        <f t="shared" si="6"/>
        <v/>
      </c>
      <c r="L51" s="177"/>
      <c r="M51" s="299" t="str">
        <f t="shared" si="7"/>
        <v/>
      </c>
      <c r="N51" s="177"/>
      <c r="O51" s="177" t="str">
        <f t="shared" si="8"/>
        <v/>
      </c>
      <c r="P51" s="1" t="str">
        <f t="shared" si="9"/>
        <v/>
      </c>
      <c r="Q51" s="199" t="str">
        <f ca="1">IF(B51=0,"",(IF(ISERROR(OFFSET('Specs and Initial PMs'!$E$1,MATCH($B51,'Specs and Initial PMs'!$D:$D,0)-1,0,1,1)),"",OFFSET('Specs and Initial PMs'!$E$1,MATCH($B51,'Specs and Initial PMs'!$D:$D,0)-1,0,1,1))))</f>
        <v/>
      </c>
      <c r="R51" s="103" t="str">
        <f t="shared" ca="1" si="2"/>
        <v/>
      </c>
      <c r="S51" s="241"/>
    </row>
    <row r="52" spans="1:19" x14ac:dyDescent="0.3">
      <c r="A52" s="1">
        <f>'Specs and Initial PMs'!A64</f>
        <v>48</v>
      </c>
      <c r="B52" s="1">
        <f>'Specs and Initial PMs'!D64</f>
        <v>0</v>
      </c>
      <c r="C52" s="103" t="e">
        <f ca="1">IF(B52=0, NA(), (IF(ISERROR(OFFSET('Initial Results'!$U$1,MATCH($B52,'Initial Results'!$R:$R,0)-1,0,1,1)),NA(),OFFSET('Initial Results'!$U$1,MATCH($B52,'Initial Results'!$R:$R,0)-1,0,1,1))))</f>
        <v>#N/A</v>
      </c>
      <c r="D52" s="103" t="str">
        <f t="shared" si="0"/>
        <v/>
      </c>
      <c r="E52" s="199" t="e">
        <f ca="1">IF(B52=0, NA(), (IF(ISERROR(OFFSET('Confirm Results'!$U$1,MATCH($B52,'Confirm Results'!$R:$R,0)-1,0,1,1)),NA(),OFFSET('Confirm Results'!$U$1,MATCH($B52,'Confirm Results'!$R:$R,0)-1,0,1,1))))</f>
        <v>#N/A</v>
      </c>
      <c r="F52" s="103" t="str">
        <f t="shared" si="1"/>
        <v/>
      </c>
      <c r="G52" s="103" t="str">
        <f t="shared" ca="1" si="3"/>
        <v/>
      </c>
      <c r="H52" s="300"/>
      <c r="I52" s="103" t="str">
        <f t="shared" si="4"/>
        <v/>
      </c>
      <c r="J52" s="1" t="str">
        <f t="shared" si="5"/>
        <v/>
      </c>
      <c r="K52" s="1" t="str">
        <f t="shared" si="6"/>
        <v/>
      </c>
      <c r="L52" s="177"/>
      <c r="M52" s="299" t="str">
        <f t="shared" si="7"/>
        <v/>
      </c>
      <c r="N52" s="177"/>
      <c r="O52" s="177" t="str">
        <f t="shared" si="8"/>
        <v/>
      </c>
      <c r="P52" s="1" t="str">
        <f t="shared" si="9"/>
        <v/>
      </c>
      <c r="Q52" s="199" t="str">
        <f ca="1">IF(B52=0,"",(IF(ISERROR(OFFSET('Specs and Initial PMs'!$E$1,MATCH($B52,'Specs and Initial PMs'!$D:$D,0)-1,0,1,1)),"",OFFSET('Specs and Initial PMs'!$E$1,MATCH($B52,'Specs and Initial PMs'!$D:$D,0)-1,0,1,1))))</f>
        <v/>
      </c>
      <c r="R52" s="103" t="str">
        <f t="shared" ca="1" si="2"/>
        <v/>
      </c>
      <c r="S52" s="241"/>
    </row>
    <row r="53" spans="1:19" x14ac:dyDescent="0.3">
      <c r="A53" s="1">
        <f>'Specs and Initial PMs'!A65</f>
        <v>49</v>
      </c>
      <c r="B53" s="1">
        <f>'Specs and Initial PMs'!D65</f>
        <v>0</v>
      </c>
      <c r="C53" s="103" t="e">
        <f ca="1">IF(B53=0, NA(), (IF(ISERROR(OFFSET('Initial Results'!$U$1,MATCH($B53,'Initial Results'!$R:$R,0)-1,0,1,1)),NA(),OFFSET('Initial Results'!$U$1,MATCH($B53,'Initial Results'!$R:$R,0)-1,0,1,1))))</f>
        <v>#N/A</v>
      </c>
      <c r="D53" s="103" t="str">
        <f t="shared" si="0"/>
        <v/>
      </c>
      <c r="E53" s="199" t="e">
        <f ca="1">IF(B53=0, NA(), (IF(ISERROR(OFFSET('Confirm Results'!$U$1,MATCH($B53,'Confirm Results'!$R:$R,0)-1,0,1,1)),NA(),OFFSET('Confirm Results'!$U$1,MATCH($B53,'Confirm Results'!$R:$R,0)-1,0,1,1))))</f>
        <v>#N/A</v>
      </c>
      <c r="F53" s="103" t="str">
        <f t="shared" si="1"/>
        <v/>
      </c>
      <c r="G53" s="103" t="str">
        <f t="shared" ca="1" si="3"/>
        <v/>
      </c>
      <c r="H53" s="300"/>
      <c r="I53" s="103" t="str">
        <f t="shared" si="4"/>
        <v/>
      </c>
      <c r="J53" s="1" t="str">
        <f t="shared" si="5"/>
        <v/>
      </c>
      <c r="K53" s="1" t="str">
        <f t="shared" si="6"/>
        <v/>
      </c>
      <c r="L53" s="177"/>
      <c r="M53" s="299" t="str">
        <f t="shared" si="7"/>
        <v/>
      </c>
      <c r="N53" s="177"/>
      <c r="O53" s="177" t="str">
        <f t="shared" si="8"/>
        <v/>
      </c>
      <c r="P53" s="1" t="str">
        <f t="shared" si="9"/>
        <v/>
      </c>
      <c r="Q53" s="199" t="str">
        <f ca="1">IF(B53=0,"",(IF(ISERROR(OFFSET('Specs and Initial PMs'!$E$1,MATCH($B53,'Specs and Initial PMs'!$D:$D,0)-1,0,1,1)),"",OFFSET('Specs and Initial PMs'!$E$1,MATCH($B53,'Specs and Initial PMs'!$D:$D,0)-1,0,1,1))))</f>
        <v/>
      </c>
      <c r="R53" s="103" t="str">
        <f t="shared" ca="1" si="2"/>
        <v/>
      </c>
      <c r="S53" s="241"/>
    </row>
    <row r="54" spans="1:19" x14ac:dyDescent="0.3">
      <c r="A54" s="1">
        <f>'Specs and Initial PMs'!A66</f>
        <v>50</v>
      </c>
      <c r="B54" s="1">
        <f>'Specs and Initial PMs'!D66</f>
        <v>0</v>
      </c>
      <c r="C54" s="103" t="e">
        <f ca="1">IF(B54=0, NA(), (IF(ISERROR(OFFSET('Initial Results'!$U$1,MATCH($B54,'Initial Results'!$R:$R,0)-1,0,1,1)),NA(),OFFSET('Initial Results'!$U$1,MATCH($B54,'Initial Results'!$R:$R,0)-1,0,1,1))))</f>
        <v>#N/A</v>
      </c>
      <c r="D54" s="103" t="str">
        <f t="shared" si="0"/>
        <v/>
      </c>
      <c r="E54" s="199" t="e">
        <f ca="1">IF(B54=0, NA(), (IF(ISERROR(OFFSET('Confirm Results'!$U$1,MATCH($B54,'Confirm Results'!$R:$R,0)-1,0,1,1)),NA(),OFFSET('Confirm Results'!$U$1,MATCH($B54,'Confirm Results'!$R:$R,0)-1,0,1,1))))</f>
        <v>#N/A</v>
      </c>
      <c r="F54" s="103" t="str">
        <f t="shared" si="1"/>
        <v/>
      </c>
      <c r="G54" s="103" t="str">
        <f t="shared" ca="1" si="3"/>
        <v/>
      </c>
      <c r="H54" s="300"/>
      <c r="I54" s="103" t="str">
        <f t="shared" si="4"/>
        <v/>
      </c>
      <c r="J54" s="1" t="str">
        <f t="shared" si="5"/>
        <v/>
      </c>
      <c r="K54" s="1" t="str">
        <f t="shared" si="6"/>
        <v/>
      </c>
      <c r="L54" s="177"/>
      <c r="M54" s="299" t="str">
        <f t="shared" si="7"/>
        <v/>
      </c>
      <c r="N54" s="177"/>
      <c r="O54" s="177" t="str">
        <f t="shared" si="8"/>
        <v/>
      </c>
      <c r="P54" s="1" t="str">
        <f t="shared" si="9"/>
        <v/>
      </c>
      <c r="Q54" s="199" t="str">
        <f ca="1">IF(B54=0,"",(IF(ISERROR(OFFSET('Specs and Initial PMs'!$E$1,MATCH($B54,'Specs and Initial PMs'!$D:$D,0)-1,0,1,1)),"",OFFSET('Specs and Initial PMs'!$E$1,MATCH($B54,'Specs and Initial PMs'!$D:$D,0)-1,0,1,1))))</f>
        <v/>
      </c>
      <c r="R54" s="103" t="str">
        <f t="shared" ca="1" si="2"/>
        <v/>
      </c>
      <c r="S54" s="241"/>
    </row>
    <row r="55" spans="1:19" x14ac:dyDescent="0.3">
      <c r="A55" s="1">
        <f>'Specs and Initial PMs'!A67</f>
        <v>51</v>
      </c>
      <c r="B55" s="1">
        <f>'Specs and Initial PMs'!D67</f>
        <v>0</v>
      </c>
      <c r="C55" s="103" t="e">
        <f ca="1">IF(B55=0, NA(), (IF(ISERROR(OFFSET('Initial Results'!$U$1,MATCH($B55,'Initial Results'!$R:$R,0)-1,0,1,1)),NA(),OFFSET('Initial Results'!$U$1,MATCH($B55,'Initial Results'!$R:$R,0)-1,0,1,1))))</f>
        <v>#N/A</v>
      </c>
      <c r="D55" s="103" t="str">
        <f t="shared" si="0"/>
        <v/>
      </c>
      <c r="E55" s="199" t="e">
        <f ca="1">IF(B55=0, NA(), (IF(ISERROR(OFFSET('Confirm Results'!$U$1,MATCH($B55,'Confirm Results'!$R:$R,0)-1,0,1,1)),NA(),OFFSET('Confirm Results'!$U$1,MATCH($B55,'Confirm Results'!$R:$R,0)-1,0,1,1))))</f>
        <v>#N/A</v>
      </c>
      <c r="F55" s="103" t="str">
        <f t="shared" si="1"/>
        <v/>
      </c>
      <c r="G55" s="103" t="str">
        <f t="shared" ca="1" si="3"/>
        <v/>
      </c>
      <c r="H55" s="300"/>
      <c r="I55" s="103" t="str">
        <f t="shared" si="4"/>
        <v/>
      </c>
      <c r="J55" s="1" t="str">
        <f t="shared" si="5"/>
        <v/>
      </c>
      <c r="K55" s="1" t="str">
        <f t="shared" si="6"/>
        <v/>
      </c>
      <c r="L55" s="177"/>
      <c r="M55" s="299" t="str">
        <f t="shared" si="7"/>
        <v/>
      </c>
      <c r="N55" s="177"/>
      <c r="O55" s="177" t="str">
        <f t="shared" si="8"/>
        <v/>
      </c>
      <c r="P55" s="1" t="str">
        <f t="shared" si="9"/>
        <v/>
      </c>
      <c r="Q55" s="199" t="str">
        <f ca="1">IF(B55=0,"",(IF(ISERROR(OFFSET('Specs and Initial PMs'!$E$1,MATCH($B55,'Specs and Initial PMs'!$D:$D,0)-1,0,1,1)),"",OFFSET('Specs and Initial PMs'!$E$1,MATCH($B55,'Specs and Initial PMs'!$D:$D,0)-1,0,1,1))))</f>
        <v/>
      </c>
      <c r="R55" s="103" t="str">
        <f t="shared" ca="1" si="2"/>
        <v/>
      </c>
      <c r="S55" s="241"/>
    </row>
    <row r="56" spans="1:19" x14ac:dyDescent="0.3">
      <c r="A56" s="1">
        <f>'Specs and Initial PMs'!A68</f>
        <v>52</v>
      </c>
      <c r="B56" s="1">
        <f>'Specs and Initial PMs'!D68</f>
        <v>0</v>
      </c>
      <c r="C56" s="103" t="e">
        <f ca="1">IF(B56=0, NA(), (IF(ISERROR(OFFSET('Initial Results'!$U$1,MATCH($B56,'Initial Results'!$R:$R,0)-1,0,1,1)),NA(),OFFSET('Initial Results'!$U$1,MATCH($B56,'Initial Results'!$R:$R,0)-1,0,1,1))))</f>
        <v>#N/A</v>
      </c>
      <c r="D56" s="103" t="str">
        <f t="shared" si="0"/>
        <v/>
      </c>
      <c r="E56" s="199" t="e">
        <f ca="1">IF(B56=0, NA(), (IF(ISERROR(OFFSET('Confirm Results'!$U$1,MATCH($B56,'Confirm Results'!$R:$R,0)-1,0,1,1)),NA(),OFFSET('Confirm Results'!$U$1,MATCH($B56,'Confirm Results'!$R:$R,0)-1,0,1,1))))</f>
        <v>#N/A</v>
      </c>
      <c r="F56" s="103" t="str">
        <f t="shared" si="1"/>
        <v/>
      </c>
      <c r="G56" s="103" t="str">
        <f t="shared" ca="1" si="3"/>
        <v/>
      </c>
      <c r="H56" s="300"/>
      <c r="I56" s="103" t="str">
        <f t="shared" si="4"/>
        <v/>
      </c>
      <c r="J56" s="1" t="str">
        <f t="shared" si="5"/>
        <v/>
      </c>
      <c r="K56" s="1" t="str">
        <f t="shared" si="6"/>
        <v/>
      </c>
      <c r="L56" s="177"/>
      <c r="M56" s="299" t="str">
        <f t="shared" si="7"/>
        <v/>
      </c>
      <c r="N56" s="177"/>
      <c r="O56" s="177" t="str">
        <f t="shared" si="8"/>
        <v/>
      </c>
      <c r="P56" s="1" t="str">
        <f t="shared" si="9"/>
        <v/>
      </c>
      <c r="Q56" s="199" t="str">
        <f ca="1">IF(B56=0,"",(IF(ISERROR(OFFSET('Specs and Initial PMs'!$E$1,MATCH($B56,'Specs and Initial PMs'!$D:$D,0)-1,0,1,1)),"",OFFSET('Specs and Initial PMs'!$E$1,MATCH($B56,'Specs and Initial PMs'!$D:$D,0)-1,0,1,1))))</f>
        <v/>
      </c>
      <c r="R56" s="103" t="str">
        <f t="shared" ca="1" si="2"/>
        <v/>
      </c>
      <c r="S56" s="241"/>
    </row>
    <row r="57" spans="1:19" x14ac:dyDescent="0.3">
      <c r="A57" s="1">
        <f>'Specs and Initial PMs'!A69</f>
        <v>53</v>
      </c>
      <c r="B57" s="1">
        <f>'Specs and Initial PMs'!D69</f>
        <v>0</v>
      </c>
      <c r="C57" s="103" t="e">
        <f ca="1">IF(B57=0, NA(), (IF(ISERROR(OFFSET('Initial Results'!$U$1,MATCH($B57,'Initial Results'!$R:$R,0)-1,0,1,1)),NA(),OFFSET('Initial Results'!$U$1,MATCH($B57,'Initial Results'!$R:$R,0)-1,0,1,1))))</f>
        <v>#N/A</v>
      </c>
      <c r="D57" s="103" t="str">
        <f t="shared" si="0"/>
        <v/>
      </c>
      <c r="E57" s="199" t="e">
        <f ca="1">IF(B57=0, NA(), (IF(ISERROR(OFFSET('Confirm Results'!$U$1,MATCH($B57,'Confirm Results'!$R:$R,0)-1,0,1,1)),NA(),OFFSET('Confirm Results'!$U$1,MATCH($B57,'Confirm Results'!$R:$R,0)-1,0,1,1))))</f>
        <v>#N/A</v>
      </c>
      <c r="F57" s="103" t="str">
        <f t="shared" si="1"/>
        <v/>
      </c>
      <c r="G57" s="103" t="str">
        <f t="shared" ca="1" si="3"/>
        <v/>
      </c>
      <c r="H57" s="300"/>
      <c r="I57" s="103" t="str">
        <f t="shared" si="4"/>
        <v/>
      </c>
      <c r="J57" s="1" t="str">
        <f t="shared" si="5"/>
        <v/>
      </c>
      <c r="K57" s="1" t="str">
        <f t="shared" si="6"/>
        <v/>
      </c>
      <c r="L57" s="177"/>
      <c r="M57" s="299" t="str">
        <f t="shared" si="7"/>
        <v/>
      </c>
      <c r="N57" s="177"/>
      <c r="O57" s="177" t="str">
        <f t="shared" si="8"/>
        <v/>
      </c>
      <c r="P57" s="1" t="str">
        <f t="shared" si="9"/>
        <v/>
      </c>
      <c r="Q57" s="199" t="str">
        <f ca="1">IF(B57=0,"",(IF(ISERROR(OFFSET('Specs and Initial PMs'!$E$1,MATCH($B57,'Specs and Initial PMs'!$D:$D,0)-1,0,1,1)),"",OFFSET('Specs and Initial PMs'!$E$1,MATCH($B57,'Specs and Initial PMs'!$D:$D,0)-1,0,1,1))))</f>
        <v/>
      </c>
      <c r="R57" s="103" t="str">
        <f t="shared" ca="1" si="2"/>
        <v/>
      </c>
      <c r="S57" s="241"/>
    </row>
    <row r="58" spans="1:19" x14ac:dyDescent="0.3">
      <c r="A58" s="1">
        <f>'Specs and Initial PMs'!A70</f>
        <v>54</v>
      </c>
      <c r="B58" s="1">
        <f>'Specs and Initial PMs'!D70</f>
        <v>0</v>
      </c>
      <c r="C58" s="103" t="e">
        <f ca="1">IF(B58=0, NA(), (IF(ISERROR(OFFSET('Initial Results'!$U$1,MATCH($B58,'Initial Results'!$R:$R,0)-1,0,1,1)),NA(),OFFSET('Initial Results'!$U$1,MATCH($B58,'Initial Results'!$R:$R,0)-1,0,1,1))))</f>
        <v>#N/A</v>
      </c>
      <c r="D58" s="103" t="str">
        <f t="shared" si="0"/>
        <v/>
      </c>
      <c r="E58" s="199" t="e">
        <f ca="1">IF(B58=0, NA(), (IF(ISERROR(OFFSET('Confirm Results'!$U$1,MATCH($B58,'Confirm Results'!$R:$R,0)-1,0,1,1)),NA(),OFFSET('Confirm Results'!$U$1,MATCH($B58,'Confirm Results'!$R:$R,0)-1,0,1,1))))</f>
        <v>#N/A</v>
      </c>
      <c r="F58" s="103" t="str">
        <f t="shared" si="1"/>
        <v/>
      </c>
      <c r="G58" s="103" t="str">
        <f t="shared" ca="1" si="3"/>
        <v/>
      </c>
      <c r="H58" s="300"/>
      <c r="I58" s="103" t="str">
        <f t="shared" si="4"/>
        <v/>
      </c>
      <c r="J58" s="1" t="str">
        <f t="shared" si="5"/>
        <v/>
      </c>
      <c r="K58" s="1" t="str">
        <f t="shared" si="6"/>
        <v/>
      </c>
      <c r="L58" s="177"/>
      <c r="M58" s="299" t="str">
        <f t="shared" si="7"/>
        <v/>
      </c>
      <c r="N58" s="177"/>
      <c r="O58" s="177" t="str">
        <f t="shared" si="8"/>
        <v/>
      </c>
      <c r="P58" s="1" t="str">
        <f t="shared" si="9"/>
        <v/>
      </c>
      <c r="Q58" s="199" t="str">
        <f ca="1">IF(B58=0,"",(IF(ISERROR(OFFSET('Specs and Initial PMs'!$E$1,MATCH($B58,'Specs and Initial PMs'!$D:$D,0)-1,0,1,1)),"",OFFSET('Specs and Initial PMs'!$E$1,MATCH($B58,'Specs and Initial PMs'!$D:$D,0)-1,0,1,1))))</f>
        <v/>
      </c>
      <c r="R58" s="103" t="str">
        <f t="shared" ca="1" si="2"/>
        <v/>
      </c>
      <c r="S58" s="241"/>
    </row>
    <row r="59" spans="1:19" x14ac:dyDescent="0.3">
      <c r="A59" s="1">
        <f>'Specs and Initial PMs'!A71</f>
        <v>55</v>
      </c>
      <c r="B59" s="1">
        <f>'Specs and Initial PMs'!D71</f>
        <v>0</v>
      </c>
      <c r="C59" s="103" t="e">
        <f ca="1">IF(B59=0, NA(), (IF(ISERROR(OFFSET('Initial Results'!$U$1,MATCH($B59,'Initial Results'!$R:$R,0)-1,0,1,1)),NA(),OFFSET('Initial Results'!$U$1,MATCH($B59,'Initial Results'!$R:$R,0)-1,0,1,1))))</f>
        <v>#N/A</v>
      </c>
      <c r="D59" s="103" t="str">
        <f t="shared" si="0"/>
        <v/>
      </c>
      <c r="E59" s="199" t="e">
        <f ca="1">IF(B59=0, NA(), (IF(ISERROR(OFFSET('Confirm Results'!$U$1,MATCH($B59,'Confirm Results'!$R:$R,0)-1,0,1,1)),NA(),OFFSET('Confirm Results'!$U$1,MATCH($B59,'Confirm Results'!$R:$R,0)-1,0,1,1))))</f>
        <v>#N/A</v>
      </c>
      <c r="F59" s="103" t="str">
        <f t="shared" si="1"/>
        <v/>
      </c>
      <c r="G59" s="103" t="str">
        <f t="shared" ca="1" si="3"/>
        <v/>
      </c>
      <c r="H59" s="300"/>
      <c r="I59" s="103" t="str">
        <f t="shared" si="4"/>
        <v/>
      </c>
      <c r="J59" s="1" t="str">
        <f t="shared" si="5"/>
        <v/>
      </c>
      <c r="K59" s="1" t="str">
        <f t="shared" si="6"/>
        <v/>
      </c>
      <c r="L59" s="177"/>
      <c r="M59" s="299" t="str">
        <f t="shared" si="7"/>
        <v/>
      </c>
      <c r="N59" s="177"/>
      <c r="O59" s="177" t="str">
        <f t="shared" si="8"/>
        <v/>
      </c>
      <c r="P59" s="1" t="str">
        <f t="shared" si="9"/>
        <v/>
      </c>
      <c r="Q59" s="199" t="str">
        <f ca="1">IF(B59=0,"",(IF(ISERROR(OFFSET('Specs and Initial PMs'!$E$1,MATCH($B59,'Specs and Initial PMs'!$D:$D,0)-1,0,1,1)),"",OFFSET('Specs and Initial PMs'!$E$1,MATCH($B59,'Specs and Initial PMs'!$D:$D,0)-1,0,1,1))))</f>
        <v/>
      </c>
      <c r="R59" s="103" t="str">
        <f t="shared" ca="1" si="2"/>
        <v/>
      </c>
      <c r="S59" s="241"/>
    </row>
    <row r="60" spans="1:19" x14ac:dyDescent="0.3">
      <c r="A60" s="1">
        <f>'Specs and Initial PMs'!A72</f>
        <v>56</v>
      </c>
      <c r="B60" s="1">
        <f>'Specs and Initial PMs'!D72</f>
        <v>0</v>
      </c>
      <c r="C60" s="103" t="e">
        <f ca="1">IF(B60=0, NA(), (IF(ISERROR(OFFSET('Initial Results'!$U$1,MATCH($B60,'Initial Results'!$R:$R,0)-1,0,1,1)),NA(),OFFSET('Initial Results'!$U$1,MATCH($B60,'Initial Results'!$R:$R,0)-1,0,1,1))))</f>
        <v>#N/A</v>
      </c>
      <c r="D60" s="103" t="str">
        <f t="shared" si="0"/>
        <v/>
      </c>
      <c r="E60" s="199" t="e">
        <f ca="1">IF(B60=0, NA(), (IF(ISERROR(OFFSET('Confirm Results'!$U$1,MATCH($B60,'Confirm Results'!$R:$R,0)-1,0,1,1)),NA(),OFFSET('Confirm Results'!$U$1,MATCH($B60,'Confirm Results'!$R:$R,0)-1,0,1,1))))</f>
        <v>#N/A</v>
      </c>
      <c r="F60" s="103" t="str">
        <f t="shared" si="1"/>
        <v/>
      </c>
      <c r="G60" s="103" t="str">
        <f t="shared" ca="1" si="3"/>
        <v/>
      </c>
      <c r="H60" s="300"/>
      <c r="I60" s="103" t="str">
        <f t="shared" si="4"/>
        <v/>
      </c>
      <c r="J60" s="1" t="str">
        <f t="shared" si="5"/>
        <v/>
      </c>
      <c r="K60" s="1" t="str">
        <f t="shared" si="6"/>
        <v/>
      </c>
      <c r="L60" s="177"/>
      <c r="M60" s="299" t="str">
        <f t="shared" si="7"/>
        <v/>
      </c>
      <c r="N60" s="177"/>
      <c r="O60" s="177" t="str">
        <f t="shared" si="8"/>
        <v/>
      </c>
      <c r="P60" s="1" t="str">
        <f t="shared" si="9"/>
        <v/>
      </c>
      <c r="Q60" s="199" t="str">
        <f ca="1">IF(B60=0,"",(IF(ISERROR(OFFSET('Specs and Initial PMs'!$E$1,MATCH($B60,'Specs and Initial PMs'!$D:$D,0)-1,0,1,1)),"",OFFSET('Specs and Initial PMs'!$E$1,MATCH($B60,'Specs and Initial PMs'!$D:$D,0)-1,0,1,1))))</f>
        <v/>
      </c>
      <c r="R60" s="103" t="str">
        <f t="shared" ca="1" si="2"/>
        <v/>
      </c>
      <c r="S60" s="241"/>
    </row>
    <row r="61" spans="1:19" x14ac:dyDescent="0.3">
      <c r="A61" s="1">
        <f>'Specs and Initial PMs'!A73</f>
        <v>57</v>
      </c>
      <c r="B61" s="1">
        <f>'Specs and Initial PMs'!D73</f>
        <v>0</v>
      </c>
      <c r="C61" s="103" t="e">
        <f ca="1">IF(B61=0, NA(), (IF(ISERROR(OFFSET('Initial Results'!$U$1,MATCH($B61,'Initial Results'!$R:$R,0)-1,0,1,1)),NA(),OFFSET('Initial Results'!$U$1,MATCH($B61,'Initial Results'!$R:$R,0)-1,0,1,1))))</f>
        <v>#N/A</v>
      </c>
      <c r="D61" s="103" t="str">
        <f t="shared" si="0"/>
        <v/>
      </c>
      <c r="E61" s="199" t="e">
        <f ca="1">IF(B61=0, NA(), (IF(ISERROR(OFFSET('Confirm Results'!$U$1,MATCH($B61,'Confirm Results'!$R:$R,0)-1,0,1,1)),NA(),OFFSET('Confirm Results'!$U$1,MATCH($B61,'Confirm Results'!$R:$R,0)-1,0,1,1))))</f>
        <v>#N/A</v>
      </c>
      <c r="F61" s="103" t="str">
        <f t="shared" si="1"/>
        <v/>
      </c>
      <c r="G61" s="103" t="str">
        <f t="shared" ca="1" si="3"/>
        <v/>
      </c>
      <c r="H61" s="300"/>
      <c r="I61" s="103" t="str">
        <f t="shared" si="4"/>
        <v/>
      </c>
      <c r="J61" s="1" t="str">
        <f t="shared" si="5"/>
        <v/>
      </c>
      <c r="K61" s="1" t="str">
        <f t="shared" si="6"/>
        <v/>
      </c>
      <c r="L61" s="177"/>
      <c r="M61" s="299" t="str">
        <f t="shared" si="7"/>
        <v/>
      </c>
      <c r="N61" s="177"/>
      <c r="O61" s="177" t="str">
        <f t="shared" si="8"/>
        <v/>
      </c>
      <c r="P61" s="1" t="str">
        <f t="shared" si="9"/>
        <v/>
      </c>
      <c r="Q61" s="199" t="str">
        <f ca="1">IF(B61=0,"",(IF(ISERROR(OFFSET('Specs and Initial PMs'!$E$1,MATCH($B61,'Specs and Initial PMs'!$D:$D,0)-1,0,1,1)),"",OFFSET('Specs and Initial PMs'!$E$1,MATCH($B61,'Specs and Initial PMs'!$D:$D,0)-1,0,1,1))))</f>
        <v/>
      </c>
      <c r="R61" s="103" t="str">
        <f t="shared" ca="1" si="2"/>
        <v/>
      </c>
      <c r="S61" s="241"/>
    </row>
    <row r="62" spans="1:19" x14ac:dyDescent="0.3">
      <c r="A62" s="1">
        <f>'Specs and Initial PMs'!A74</f>
        <v>58</v>
      </c>
      <c r="B62" s="1">
        <f>'Specs and Initial PMs'!D74</f>
        <v>0</v>
      </c>
      <c r="C62" s="103" t="e">
        <f ca="1">IF(B62=0, NA(), (IF(ISERROR(OFFSET('Initial Results'!$U$1,MATCH($B62,'Initial Results'!$R:$R,0)-1,0,1,1)),NA(),OFFSET('Initial Results'!$U$1,MATCH($B62,'Initial Results'!$R:$R,0)-1,0,1,1))))</f>
        <v>#N/A</v>
      </c>
      <c r="D62" s="103" t="str">
        <f t="shared" si="0"/>
        <v/>
      </c>
      <c r="E62" s="199" t="e">
        <f ca="1">IF(B62=0, NA(), (IF(ISERROR(OFFSET('Confirm Results'!$U$1,MATCH($B62,'Confirm Results'!$R:$R,0)-1,0,1,1)),NA(),OFFSET('Confirm Results'!$U$1,MATCH($B62,'Confirm Results'!$R:$R,0)-1,0,1,1))))</f>
        <v>#N/A</v>
      </c>
      <c r="F62" s="103" t="str">
        <f t="shared" si="1"/>
        <v/>
      </c>
      <c r="G62" s="103" t="str">
        <f t="shared" ca="1" si="3"/>
        <v/>
      </c>
      <c r="H62" s="300"/>
      <c r="I62" s="103" t="str">
        <f t="shared" si="4"/>
        <v/>
      </c>
      <c r="J62" s="1" t="str">
        <f t="shared" si="5"/>
        <v/>
      </c>
      <c r="K62" s="1" t="str">
        <f t="shared" si="6"/>
        <v/>
      </c>
      <c r="L62" s="177"/>
      <c r="M62" s="299" t="str">
        <f t="shared" si="7"/>
        <v/>
      </c>
      <c r="N62" s="177"/>
      <c r="O62" s="177" t="str">
        <f t="shared" si="8"/>
        <v/>
      </c>
      <c r="P62" s="1" t="str">
        <f t="shared" si="9"/>
        <v/>
      </c>
      <c r="Q62" s="199" t="str">
        <f ca="1">IF(B62=0,"",(IF(ISERROR(OFFSET('Specs and Initial PMs'!$E$1,MATCH($B62,'Specs and Initial PMs'!$D:$D,0)-1,0,1,1)),"",OFFSET('Specs and Initial PMs'!$E$1,MATCH($B62,'Specs and Initial PMs'!$D:$D,0)-1,0,1,1))))</f>
        <v/>
      </c>
      <c r="R62" s="103" t="str">
        <f t="shared" ca="1" si="2"/>
        <v/>
      </c>
      <c r="S62" s="241"/>
    </row>
    <row r="63" spans="1:19" x14ac:dyDescent="0.3">
      <c r="A63" s="1">
        <f>'Specs and Initial PMs'!A75</f>
        <v>59</v>
      </c>
      <c r="B63" s="1">
        <f>'Specs and Initial PMs'!D75</f>
        <v>0</v>
      </c>
      <c r="C63" s="103" t="e">
        <f ca="1">IF(B63=0, NA(), (IF(ISERROR(OFFSET('Initial Results'!$U$1,MATCH($B63,'Initial Results'!$R:$R,0)-1,0,1,1)),NA(),OFFSET('Initial Results'!$U$1,MATCH($B63,'Initial Results'!$R:$R,0)-1,0,1,1))))</f>
        <v>#N/A</v>
      </c>
      <c r="D63" s="103" t="str">
        <f t="shared" si="0"/>
        <v/>
      </c>
      <c r="E63" s="199" t="e">
        <f ca="1">IF(B63=0, NA(), (IF(ISERROR(OFFSET('Confirm Results'!$U$1,MATCH($B63,'Confirm Results'!$R:$R,0)-1,0,1,1)),NA(),OFFSET('Confirm Results'!$U$1,MATCH($B63,'Confirm Results'!$R:$R,0)-1,0,1,1))))</f>
        <v>#N/A</v>
      </c>
      <c r="F63" s="103" t="str">
        <f t="shared" si="1"/>
        <v/>
      </c>
      <c r="G63" s="103" t="str">
        <f t="shared" ca="1" si="3"/>
        <v/>
      </c>
      <c r="H63" s="300"/>
      <c r="I63" s="103" t="str">
        <f t="shared" si="4"/>
        <v/>
      </c>
      <c r="J63" s="1" t="str">
        <f t="shared" si="5"/>
        <v/>
      </c>
      <c r="K63" s="1" t="str">
        <f t="shared" si="6"/>
        <v/>
      </c>
      <c r="L63" s="177"/>
      <c r="M63" s="299" t="str">
        <f t="shared" si="7"/>
        <v/>
      </c>
      <c r="N63" s="177"/>
      <c r="O63" s="177" t="str">
        <f t="shared" si="8"/>
        <v/>
      </c>
      <c r="P63" s="1" t="str">
        <f t="shared" si="9"/>
        <v/>
      </c>
      <c r="Q63" s="199" t="str">
        <f ca="1">IF(B63=0,"",(IF(ISERROR(OFFSET('Specs and Initial PMs'!$E$1,MATCH($B63,'Specs and Initial PMs'!$D:$D,0)-1,0,1,1)),"",OFFSET('Specs and Initial PMs'!$E$1,MATCH($B63,'Specs and Initial PMs'!$D:$D,0)-1,0,1,1))))</f>
        <v/>
      </c>
      <c r="R63" s="103" t="str">
        <f t="shared" ca="1" si="2"/>
        <v/>
      </c>
      <c r="S63" s="241"/>
    </row>
    <row r="64" spans="1:19" x14ac:dyDescent="0.3">
      <c r="A64" s="1">
        <f>'Specs and Initial PMs'!A76</f>
        <v>60</v>
      </c>
      <c r="B64" s="1">
        <f>'Specs and Initial PMs'!D76</f>
        <v>0</v>
      </c>
      <c r="C64" s="103" t="e">
        <f ca="1">IF(B64=0, NA(), (IF(ISERROR(OFFSET('Initial Results'!$U$1,MATCH($B64,'Initial Results'!$R:$R,0)-1,0,1,1)),NA(),OFFSET('Initial Results'!$U$1,MATCH($B64,'Initial Results'!$R:$R,0)-1,0,1,1))))</f>
        <v>#N/A</v>
      </c>
      <c r="D64" s="103" t="str">
        <f t="shared" si="0"/>
        <v/>
      </c>
      <c r="E64" s="199" t="e">
        <f ca="1">IF(B64=0, NA(), (IF(ISERROR(OFFSET('Confirm Results'!$U$1,MATCH($B64,'Confirm Results'!$R:$R,0)-1,0,1,1)),NA(),OFFSET('Confirm Results'!$U$1,MATCH($B64,'Confirm Results'!$R:$R,0)-1,0,1,1))))</f>
        <v>#N/A</v>
      </c>
      <c r="F64" s="103" t="str">
        <f t="shared" si="1"/>
        <v/>
      </c>
      <c r="G64" s="103" t="str">
        <f t="shared" ca="1" si="3"/>
        <v/>
      </c>
      <c r="H64" s="300"/>
      <c r="I64" s="103" t="str">
        <f t="shared" si="4"/>
        <v/>
      </c>
      <c r="J64" s="1" t="str">
        <f t="shared" si="5"/>
        <v/>
      </c>
      <c r="K64" s="1" t="str">
        <f t="shared" si="6"/>
        <v/>
      </c>
      <c r="L64" s="177"/>
      <c r="M64" s="299" t="str">
        <f t="shared" si="7"/>
        <v/>
      </c>
      <c r="N64" s="177"/>
      <c r="O64" s="177" t="str">
        <f t="shared" si="8"/>
        <v/>
      </c>
      <c r="P64" s="1" t="str">
        <f t="shared" si="9"/>
        <v/>
      </c>
      <c r="Q64" s="199" t="str">
        <f ca="1">IF(B64=0,"",(IF(ISERROR(OFFSET('Specs and Initial PMs'!$E$1,MATCH($B64,'Specs and Initial PMs'!$D:$D,0)-1,0,1,1)),"",OFFSET('Specs and Initial PMs'!$E$1,MATCH($B64,'Specs and Initial PMs'!$D:$D,0)-1,0,1,1))))</f>
        <v/>
      </c>
      <c r="R64" s="103" t="str">
        <f t="shared" ca="1" si="2"/>
        <v/>
      </c>
      <c r="S64" s="241"/>
    </row>
    <row r="65" spans="1:19" x14ac:dyDescent="0.3">
      <c r="A65" s="1">
        <f>'Specs and Initial PMs'!A77</f>
        <v>61</v>
      </c>
      <c r="B65" s="1">
        <f>'Specs and Initial PMs'!D77</f>
        <v>0</v>
      </c>
      <c r="C65" s="103" t="e">
        <f ca="1">IF(B65=0, NA(), (IF(ISERROR(OFFSET('Initial Results'!$U$1,MATCH($B65,'Initial Results'!$R:$R,0)-1,0,1,1)),NA(),OFFSET('Initial Results'!$U$1,MATCH($B65,'Initial Results'!$R:$R,0)-1,0,1,1))))</f>
        <v>#N/A</v>
      </c>
      <c r="D65" s="103" t="str">
        <f t="shared" si="0"/>
        <v/>
      </c>
      <c r="E65" s="199" t="e">
        <f ca="1">IF(B65=0, NA(), (IF(ISERROR(OFFSET('Confirm Results'!$U$1,MATCH($B65,'Confirm Results'!$R:$R,0)-1,0,1,1)),NA(),OFFSET('Confirm Results'!$U$1,MATCH($B65,'Confirm Results'!$R:$R,0)-1,0,1,1))))</f>
        <v>#N/A</v>
      </c>
      <c r="F65" s="103" t="str">
        <f t="shared" si="1"/>
        <v/>
      </c>
      <c r="G65" s="103" t="str">
        <f t="shared" ca="1" si="3"/>
        <v/>
      </c>
      <c r="H65" s="300"/>
      <c r="I65" s="103" t="str">
        <f t="shared" si="4"/>
        <v/>
      </c>
      <c r="J65" s="1" t="str">
        <f t="shared" si="5"/>
        <v/>
      </c>
      <c r="K65" s="1" t="str">
        <f t="shared" si="6"/>
        <v/>
      </c>
      <c r="L65" s="177"/>
      <c r="M65" s="299" t="str">
        <f t="shared" si="7"/>
        <v/>
      </c>
      <c r="N65" s="177"/>
      <c r="O65" s="177" t="str">
        <f t="shared" si="8"/>
        <v/>
      </c>
      <c r="P65" s="1" t="str">
        <f t="shared" si="9"/>
        <v/>
      </c>
      <c r="Q65" s="199" t="str">
        <f ca="1">IF(B65=0,"",(IF(ISERROR(OFFSET('Specs and Initial PMs'!$E$1,MATCH($B65,'Specs and Initial PMs'!$D:$D,0)-1,0,1,1)),"",OFFSET('Specs and Initial PMs'!$E$1,MATCH($B65,'Specs and Initial PMs'!$D:$D,0)-1,0,1,1))))</f>
        <v/>
      </c>
      <c r="R65" s="103" t="str">
        <f t="shared" ca="1" si="2"/>
        <v/>
      </c>
      <c r="S65" s="241"/>
    </row>
    <row r="66" spans="1:19" x14ac:dyDescent="0.3">
      <c r="A66" s="1">
        <f>'Specs and Initial PMs'!A78</f>
        <v>62</v>
      </c>
      <c r="B66" s="1">
        <f>'Specs and Initial PMs'!D78</f>
        <v>0</v>
      </c>
      <c r="C66" s="103" t="e">
        <f ca="1">IF(B66=0, NA(), (IF(ISERROR(OFFSET('Initial Results'!$U$1,MATCH($B66,'Initial Results'!$R:$R,0)-1,0,1,1)),NA(),OFFSET('Initial Results'!$U$1,MATCH($B66,'Initial Results'!$R:$R,0)-1,0,1,1))))</f>
        <v>#N/A</v>
      </c>
      <c r="D66" s="103" t="str">
        <f t="shared" si="0"/>
        <v/>
      </c>
      <c r="E66" s="199" t="e">
        <f ca="1">IF(B66=0, NA(), (IF(ISERROR(OFFSET('Confirm Results'!$U$1,MATCH($B66,'Confirm Results'!$R:$R,0)-1,0,1,1)),NA(),OFFSET('Confirm Results'!$U$1,MATCH($B66,'Confirm Results'!$R:$R,0)-1,0,1,1))))</f>
        <v>#N/A</v>
      </c>
      <c r="F66" s="103" t="str">
        <f t="shared" si="1"/>
        <v/>
      </c>
      <c r="G66" s="103" t="str">
        <f t="shared" ca="1" si="3"/>
        <v/>
      </c>
      <c r="H66" s="300"/>
      <c r="I66" s="103" t="str">
        <f t="shared" si="4"/>
        <v/>
      </c>
      <c r="J66" s="1" t="str">
        <f t="shared" si="5"/>
        <v/>
      </c>
      <c r="K66" s="1" t="str">
        <f t="shared" si="6"/>
        <v/>
      </c>
      <c r="L66" s="177"/>
      <c r="M66" s="299" t="str">
        <f t="shared" si="7"/>
        <v/>
      </c>
      <c r="N66" s="177"/>
      <c r="O66" s="177" t="str">
        <f t="shared" si="8"/>
        <v/>
      </c>
      <c r="P66" s="1" t="str">
        <f t="shared" si="9"/>
        <v/>
      </c>
      <c r="Q66" s="199" t="str">
        <f ca="1">IF(B66=0,"",(IF(ISERROR(OFFSET('Specs and Initial PMs'!$E$1,MATCH($B66,'Specs and Initial PMs'!$D:$D,0)-1,0,1,1)),"",OFFSET('Specs and Initial PMs'!$E$1,MATCH($B66,'Specs and Initial PMs'!$D:$D,0)-1,0,1,1))))</f>
        <v/>
      </c>
      <c r="R66" s="103" t="str">
        <f t="shared" ca="1" si="2"/>
        <v/>
      </c>
      <c r="S66" s="241"/>
    </row>
    <row r="67" spans="1:19" x14ac:dyDescent="0.3">
      <c r="A67" s="1">
        <f>'Specs and Initial PMs'!A79</f>
        <v>63</v>
      </c>
      <c r="B67" s="1">
        <f>'Specs and Initial PMs'!D79</f>
        <v>0</v>
      </c>
      <c r="C67" s="103" t="e">
        <f ca="1">IF(B67=0, NA(), (IF(ISERROR(OFFSET('Initial Results'!$U$1,MATCH($B67,'Initial Results'!$R:$R,0)-1,0,1,1)),NA(),OFFSET('Initial Results'!$U$1,MATCH($B67,'Initial Results'!$R:$R,0)-1,0,1,1))))</f>
        <v>#N/A</v>
      </c>
      <c r="D67" s="103" t="str">
        <f t="shared" si="0"/>
        <v/>
      </c>
      <c r="E67" s="199" t="e">
        <f ca="1">IF(B67=0, NA(), (IF(ISERROR(OFFSET('Confirm Results'!$U$1,MATCH($B67,'Confirm Results'!$R:$R,0)-1,0,1,1)),NA(),OFFSET('Confirm Results'!$U$1,MATCH($B67,'Confirm Results'!$R:$R,0)-1,0,1,1))))</f>
        <v>#N/A</v>
      </c>
      <c r="F67" s="103" t="str">
        <f t="shared" si="1"/>
        <v/>
      </c>
      <c r="G67" s="103" t="str">
        <f t="shared" ca="1" si="3"/>
        <v/>
      </c>
      <c r="H67" s="300"/>
      <c r="I67" s="103" t="str">
        <f t="shared" si="4"/>
        <v/>
      </c>
      <c r="J67" s="1" t="str">
        <f t="shared" si="5"/>
        <v/>
      </c>
      <c r="K67" s="1" t="str">
        <f t="shared" si="6"/>
        <v/>
      </c>
      <c r="L67" s="177"/>
      <c r="M67" s="299" t="str">
        <f t="shared" si="7"/>
        <v/>
      </c>
      <c r="N67" s="177"/>
      <c r="O67" s="177" t="str">
        <f t="shared" si="8"/>
        <v/>
      </c>
      <c r="P67" s="1" t="str">
        <f t="shared" si="9"/>
        <v/>
      </c>
      <c r="Q67" s="199" t="str">
        <f ca="1">IF(B67=0,"",(IF(ISERROR(OFFSET('Specs and Initial PMs'!$E$1,MATCH($B67,'Specs and Initial PMs'!$D:$D,0)-1,0,1,1)),"",OFFSET('Specs and Initial PMs'!$E$1,MATCH($B67,'Specs and Initial PMs'!$D:$D,0)-1,0,1,1))))</f>
        <v/>
      </c>
      <c r="R67" s="103" t="str">
        <f t="shared" ca="1" si="2"/>
        <v/>
      </c>
      <c r="S67" s="241"/>
    </row>
    <row r="68" spans="1:19" x14ac:dyDescent="0.3">
      <c r="A68" s="1">
        <f>'Specs and Initial PMs'!A80</f>
        <v>64</v>
      </c>
      <c r="B68" s="1">
        <f>'Specs and Initial PMs'!D80</f>
        <v>0</v>
      </c>
      <c r="C68" s="103" t="e">
        <f ca="1">IF(B68=0, NA(), (IF(ISERROR(OFFSET('Initial Results'!$U$1,MATCH($B68,'Initial Results'!$R:$R,0)-1,0,1,1)),NA(),OFFSET('Initial Results'!$U$1,MATCH($B68,'Initial Results'!$R:$R,0)-1,0,1,1))))</f>
        <v>#N/A</v>
      </c>
      <c r="D68" s="103" t="str">
        <f t="shared" si="0"/>
        <v/>
      </c>
      <c r="E68" s="199" t="e">
        <f ca="1">IF(B68=0, NA(), (IF(ISERROR(OFFSET('Confirm Results'!$U$1,MATCH($B68,'Confirm Results'!$R:$R,0)-1,0,1,1)),NA(),OFFSET('Confirm Results'!$U$1,MATCH($B68,'Confirm Results'!$R:$R,0)-1,0,1,1))))</f>
        <v>#N/A</v>
      </c>
      <c r="F68" s="103" t="str">
        <f t="shared" si="1"/>
        <v/>
      </c>
      <c r="G68" s="103" t="str">
        <f t="shared" ca="1" si="3"/>
        <v/>
      </c>
      <c r="H68" s="300"/>
      <c r="I68" s="103" t="str">
        <f t="shared" si="4"/>
        <v/>
      </c>
      <c r="J68" s="1" t="str">
        <f t="shared" si="5"/>
        <v/>
      </c>
      <c r="K68" s="1" t="str">
        <f t="shared" si="6"/>
        <v/>
      </c>
      <c r="L68" s="177"/>
      <c r="M68" s="299" t="str">
        <f t="shared" si="7"/>
        <v/>
      </c>
      <c r="N68" s="177"/>
      <c r="O68" s="177" t="str">
        <f t="shared" si="8"/>
        <v/>
      </c>
      <c r="P68" s="1" t="str">
        <f t="shared" si="9"/>
        <v/>
      </c>
      <c r="Q68" s="199" t="str">
        <f ca="1">IF(B68=0,"",(IF(ISERROR(OFFSET('Specs and Initial PMs'!$E$1,MATCH($B68,'Specs and Initial PMs'!$D:$D,0)-1,0,1,1)),"",OFFSET('Specs and Initial PMs'!$E$1,MATCH($B68,'Specs and Initial PMs'!$D:$D,0)-1,0,1,1))))</f>
        <v/>
      </c>
      <c r="R68" s="103" t="str">
        <f t="shared" ca="1" si="2"/>
        <v/>
      </c>
      <c r="S68" s="241"/>
    </row>
    <row r="69" spans="1:19" x14ac:dyDescent="0.3">
      <c r="A69" s="1">
        <f>'Specs and Initial PMs'!A81</f>
        <v>65</v>
      </c>
      <c r="B69" s="1">
        <f>'Specs and Initial PMs'!D81</f>
        <v>0</v>
      </c>
      <c r="C69" s="103" t="e">
        <f ca="1">IF(B69=0, NA(), (IF(ISERROR(OFFSET('Initial Results'!$U$1,MATCH($B69,'Initial Results'!$R:$R,0)-1,0,1,1)),NA(),OFFSET('Initial Results'!$U$1,MATCH($B69,'Initial Results'!$R:$R,0)-1,0,1,1))))</f>
        <v>#N/A</v>
      </c>
      <c r="D69" s="103" t="str">
        <f t="shared" si="0"/>
        <v/>
      </c>
      <c r="E69" s="199" t="e">
        <f ca="1">IF(B69=0, NA(), (IF(ISERROR(OFFSET('Confirm Results'!$U$1,MATCH($B69,'Confirm Results'!$R:$R,0)-1,0,1,1)),NA(),OFFSET('Confirm Results'!$U$1,MATCH($B69,'Confirm Results'!$R:$R,0)-1,0,1,1))))</f>
        <v>#N/A</v>
      </c>
      <c r="F69" s="103" t="str">
        <f t="shared" ref="F69:F132" si="10">IF($B69=0,"",IF(ISERROR($E69),"",$E69))</f>
        <v/>
      </c>
      <c r="G69" s="103" t="str">
        <f t="shared" ca="1" si="3"/>
        <v/>
      </c>
      <c r="H69" s="300"/>
      <c r="I69" s="103" t="str">
        <f t="shared" si="4"/>
        <v/>
      </c>
      <c r="J69" s="1" t="str">
        <f t="shared" si="5"/>
        <v/>
      </c>
      <c r="K69" s="1" t="str">
        <f t="shared" si="6"/>
        <v/>
      </c>
      <c r="L69" s="177"/>
      <c r="M69" s="299" t="str">
        <f t="shared" si="7"/>
        <v/>
      </c>
      <c r="N69" s="177"/>
      <c r="O69" s="177" t="str">
        <f t="shared" si="8"/>
        <v/>
      </c>
      <c r="P69" s="1" t="str">
        <f t="shared" si="9"/>
        <v/>
      </c>
      <c r="Q69" s="199" t="str">
        <f ca="1">IF(B69=0,"",(IF(ISERROR(OFFSET('Specs and Initial PMs'!$E$1,MATCH($B69,'Specs and Initial PMs'!$D:$D,0)-1,0,1,1)),"",OFFSET('Specs and Initial PMs'!$E$1,MATCH($B69,'Specs and Initial PMs'!$D:$D,0)-1,0,1,1))))</f>
        <v/>
      </c>
      <c r="R69" s="103" t="str">
        <f t="shared" ca="1" si="2"/>
        <v/>
      </c>
      <c r="S69" s="241"/>
    </row>
    <row r="70" spans="1:19" x14ac:dyDescent="0.3">
      <c r="A70" s="1">
        <f>'Specs and Initial PMs'!A82</f>
        <v>66</v>
      </c>
      <c r="B70" s="1">
        <f>'Specs and Initial PMs'!D82</f>
        <v>0</v>
      </c>
      <c r="C70" s="103" t="e">
        <f ca="1">IF(B70=0, NA(), (IF(ISERROR(OFFSET('Initial Results'!$U$1,MATCH($B70,'Initial Results'!$R:$R,0)-1,0,1,1)),NA(),OFFSET('Initial Results'!$U$1,MATCH($B70,'Initial Results'!$R:$R,0)-1,0,1,1))))</f>
        <v>#N/A</v>
      </c>
      <c r="D70" s="103" t="str">
        <f t="shared" si="0"/>
        <v/>
      </c>
      <c r="E70" s="199" t="e">
        <f ca="1">IF(B70=0, NA(), (IF(ISERROR(OFFSET('Confirm Results'!$U$1,MATCH($B70,'Confirm Results'!$R:$R,0)-1,0,1,1)),NA(),OFFSET('Confirm Results'!$U$1,MATCH($B70,'Confirm Results'!$R:$R,0)-1,0,1,1))))</f>
        <v>#N/A</v>
      </c>
      <c r="F70" s="103" t="str">
        <f t="shared" si="10"/>
        <v/>
      </c>
      <c r="G70" s="103" t="str">
        <f t="shared" ref="G70:G133" ca="1" si="11">IFERROR(IF(OR(AND(C70&lt;1.5,F70&gt;1.5),AND(C70&gt;1.5,F70&lt;1.5)),IF((STDEV(C70:F70)/AVERAGE(C70:F70))*100&gt;20,"Repeat",""),""),"")</f>
        <v/>
      </c>
      <c r="H70" s="300"/>
      <c r="I70" s="103" t="str">
        <f t="shared" ref="I70:I133" si="12">IF($B70=0,"",IF(ISERROR(IF(ISNUMBER($H70),$H70,IF(ISNUMBER($E70),$E70,$C70))),"FAILURE",IF(ISNUMBER($H70),$H70,IF(ISNUMBER($E70),$E70,$C70))))</f>
        <v/>
      </c>
      <c r="J70" s="1" t="str">
        <f t="shared" ref="J70:J133" si="13">IF(B70=0, "", (IF(ISNUMBER($I70),IF($I70&gt;1.5,"LT","RECENT"),"FAILURE")))</f>
        <v/>
      </c>
      <c r="K70" s="1" t="str">
        <f t="shared" ref="K70:K133" si="14">IF(I70&lt;0.4, "Perform Serology", "")</f>
        <v/>
      </c>
      <c r="L70" s="177"/>
      <c r="M70" s="299" t="str">
        <f t="shared" ref="M70:M133" si="15">IF(AND(J70="Recent",L70="Pos"),"Perform VL","")</f>
        <v/>
      </c>
      <c r="N70" s="177"/>
      <c r="O70" s="177" t="str">
        <f t="shared" ref="O70:O133" si="16">IF($B70=0,"",IF($I70&gt;0.4,$J70,IF($L70="Neg",$L70,IF($L70="HIV-2",$L70,IF($L70="Indeterminate", $L70,IF($L70="", "Pending Serology",$J70))))))</f>
        <v/>
      </c>
      <c r="P70" s="1" t="str">
        <f t="shared" ref="P70:P133" si="17">IF($B70=0,"",IF(AND($O70="RECENT",$N70="≥ 1000 copies/ml"),"RECENT",IF(AND($O70="RECENT",$N70="&lt; 1000 copies/ml"),"ART/EC (LT)",IF(AND($O70="RECENT",$N70=""),"Pending VL",$O70))))</f>
        <v/>
      </c>
      <c r="Q70" s="199" t="str">
        <f ca="1">IF(B70=0,"",(IF(ISERROR(OFFSET('Specs and Initial PMs'!$E$1,MATCH($B70,'Specs and Initial PMs'!$D:$D,0)-1,0,1,1)),"",OFFSET('Specs and Initial PMs'!$E$1,MATCH($B70,'Specs and Initial PMs'!$D:$D,0)-1,0,1,1))))</f>
        <v/>
      </c>
      <c r="R70" s="103" t="str">
        <f t="shared" ref="R70:R133" ca="1" si="18">IF($Q70=0,"",IF(ISERROR($Q70),"",$Q70))</f>
        <v/>
      </c>
      <c r="S70" s="241"/>
    </row>
    <row r="71" spans="1:19" x14ac:dyDescent="0.3">
      <c r="A71" s="1">
        <f>'Specs and Initial PMs'!A83</f>
        <v>67</v>
      </c>
      <c r="B71" s="1">
        <f>'Specs and Initial PMs'!D83</f>
        <v>0</v>
      </c>
      <c r="C71" s="103" t="e">
        <f ca="1">IF(B71=0, NA(), (IF(ISERROR(OFFSET('Initial Results'!$U$1,MATCH($B71,'Initial Results'!$R:$R,0)-1,0,1,1)),NA(),OFFSET('Initial Results'!$U$1,MATCH($B71,'Initial Results'!$R:$R,0)-1,0,1,1))))</f>
        <v>#N/A</v>
      </c>
      <c r="D71" s="103" t="str">
        <f t="shared" ref="D71:D134" si="19">IF($B71=0,"",IF(ISERROR($C71),"",$C71))</f>
        <v/>
      </c>
      <c r="E71" s="199" t="e">
        <f ca="1">IF(B71=0, NA(), (IF(ISERROR(OFFSET('Confirm Results'!$U$1,MATCH($B71,'Confirm Results'!$R:$R,0)-1,0,1,1)),NA(),OFFSET('Confirm Results'!$U$1,MATCH($B71,'Confirm Results'!$R:$R,0)-1,0,1,1))))</f>
        <v>#N/A</v>
      </c>
      <c r="F71" s="103" t="str">
        <f t="shared" si="10"/>
        <v/>
      </c>
      <c r="G71" s="103" t="str">
        <f t="shared" ca="1" si="11"/>
        <v/>
      </c>
      <c r="H71" s="300"/>
      <c r="I71" s="103" t="str">
        <f t="shared" si="12"/>
        <v/>
      </c>
      <c r="J71" s="1" t="str">
        <f t="shared" si="13"/>
        <v/>
      </c>
      <c r="K71" s="1" t="str">
        <f t="shared" si="14"/>
        <v/>
      </c>
      <c r="L71" s="177"/>
      <c r="M71" s="299" t="str">
        <f t="shared" si="15"/>
        <v/>
      </c>
      <c r="N71" s="177"/>
      <c r="O71" s="177" t="str">
        <f t="shared" si="16"/>
        <v/>
      </c>
      <c r="P71" s="1" t="str">
        <f t="shared" si="17"/>
        <v/>
      </c>
      <c r="Q71" s="199" t="str">
        <f ca="1">IF(B71=0,"",(IF(ISERROR(OFFSET('Specs and Initial PMs'!$E$1,MATCH($B71,'Specs and Initial PMs'!$D:$D,0)-1,0,1,1)),"",OFFSET('Specs and Initial PMs'!$E$1,MATCH($B71,'Specs and Initial PMs'!$D:$D,0)-1,0,1,1))))</f>
        <v/>
      </c>
      <c r="R71" s="103" t="str">
        <f t="shared" ca="1" si="18"/>
        <v/>
      </c>
      <c r="S71" s="241"/>
    </row>
    <row r="72" spans="1:19" x14ac:dyDescent="0.3">
      <c r="A72" s="1">
        <f>'Specs and Initial PMs'!A84</f>
        <v>68</v>
      </c>
      <c r="B72" s="1">
        <f>'Specs and Initial PMs'!D84</f>
        <v>0</v>
      </c>
      <c r="C72" s="103" t="e">
        <f ca="1">IF(B72=0, NA(), (IF(ISERROR(OFFSET('Initial Results'!$U$1,MATCH($B72,'Initial Results'!$R:$R,0)-1,0,1,1)),NA(),OFFSET('Initial Results'!$U$1,MATCH($B72,'Initial Results'!$R:$R,0)-1,0,1,1))))</f>
        <v>#N/A</v>
      </c>
      <c r="D72" s="103" t="str">
        <f t="shared" si="19"/>
        <v/>
      </c>
      <c r="E72" s="199" t="e">
        <f ca="1">IF(B72=0, NA(), (IF(ISERROR(OFFSET('Confirm Results'!$U$1,MATCH($B72,'Confirm Results'!$R:$R,0)-1,0,1,1)),NA(),OFFSET('Confirm Results'!$U$1,MATCH($B72,'Confirm Results'!$R:$R,0)-1,0,1,1))))</f>
        <v>#N/A</v>
      </c>
      <c r="F72" s="103" t="str">
        <f t="shared" si="10"/>
        <v/>
      </c>
      <c r="G72" s="103" t="str">
        <f t="shared" ca="1" si="11"/>
        <v/>
      </c>
      <c r="H72" s="300"/>
      <c r="I72" s="103" t="str">
        <f t="shared" si="12"/>
        <v/>
      </c>
      <c r="J72" s="1" t="str">
        <f t="shared" si="13"/>
        <v/>
      </c>
      <c r="K72" s="1" t="str">
        <f t="shared" si="14"/>
        <v/>
      </c>
      <c r="L72" s="177"/>
      <c r="M72" s="299" t="str">
        <f t="shared" si="15"/>
        <v/>
      </c>
      <c r="N72" s="177"/>
      <c r="O72" s="177" t="str">
        <f t="shared" si="16"/>
        <v/>
      </c>
      <c r="P72" s="1" t="str">
        <f t="shared" si="17"/>
        <v/>
      </c>
      <c r="Q72" s="199" t="str">
        <f ca="1">IF(B72=0,"",(IF(ISERROR(OFFSET('Specs and Initial PMs'!$E$1,MATCH($B72,'Specs and Initial PMs'!$D:$D,0)-1,0,1,1)),"",OFFSET('Specs and Initial PMs'!$E$1,MATCH($B72,'Specs and Initial PMs'!$D:$D,0)-1,0,1,1))))</f>
        <v/>
      </c>
      <c r="R72" s="103" t="str">
        <f t="shared" ca="1" si="18"/>
        <v/>
      </c>
      <c r="S72" s="241"/>
    </row>
    <row r="73" spans="1:19" x14ac:dyDescent="0.3">
      <c r="A73" s="1">
        <f>'Specs and Initial PMs'!A85</f>
        <v>69</v>
      </c>
      <c r="B73" s="1">
        <f>'Specs and Initial PMs'!D85</f>
        <v>0</v>
      </c>
      <c r="C73" s="103" t="e">
        <f ca="1">IF(B73=0, NA(), (IF(ISERROR(OFFSET('Initial Results'!$U$1,MATCH($B73,'Initial Results'!$R:$R,0)-1,0,1,1)),NA(),OFFSET('Initial Results'!$U$1,MATCH($B73,'Initial Results'!$R:$R,0)-1,0,1,1))))</f>
        <v>#N/A</v>
      </c>
      <c r="D73" s="103" t="str">
        <f t="shared" si="19"/>
        <v/>
      </c>
      <c r="E73" s="199" t="e">
        <f ca="1">IF(B73=0, NA(), (IF(ISERROR(OFFSET('Confirm Results'!$U$1,MATCH($B73,'Confirm Results'!$R:$R,0)-1,0,1,1)),NA(),OFFSET('Confirm Results'!$U$1,MATCH($B73,'Confirm Results'!$R:$R,0)-1,0,1,1))))</f>
        <v>#N/A</v>
      </c>
      <c r="F73" s="103" t="str">
        <f t="shared" si="10"/>
        <v/>
      </c>
      <c r="G73" s="103" t="str">
        <f t="shared" ca="1" si="11"/>
        <v/>
      </c>
      <c r="H73" s="300"/>
      <c r="I73" s="103" t="str">
        <f t="shared" si="12"/>
        <v/>
      </c>
      <c r="J73" s="1" t="str">
        <f t="shared" si="13"/>
        <v/>
      </c>
      <c r="K73" s="1" t="str">
        <f t="shared" si="14"/>
        <v/>
      </c>
      <c r="L73" s="177"/>
      <c r="M73" s="299" t="str">
        <f t="shared" si="15"/>
        <v/>
      </c>
      <c r="N73" s="177"/>
      <c r="O73" s="177" t="str">
        <f t="shared" si="16"/>
        <v/>
      </c>
      <c r="P73" s="1" t="str">
        <f t="shared" si="17"/>
        <v/>
      </c>
      <c r="Q73" s="199" t="str">
        <f ca="1">IF(B73=0,"",(IF(ISERROR(OFFSET('Specs and Initial PMs'!$E$1,MATCH($B73,'Specs and Initial PMs'!$D:$D,0)-1,0,1,1)),"",OFFSET('Specs and Initial PMs'!$E$1,MATCH($B73,'Specs and Initial PMs'!$D:$D,0)-1,0,1,1))))</f>
        <v/>
      </c>
      <c r="R73" s="103" t="str">
        <f t="shared" ca="1" si="18"/>
        <v/>
      </c>
      <c r="S73" s="241"/>
    </row>
    <row r="74" spans="1:19" x14ac:dyDescent="0.3">
      <c r="A74" s="1">
        <f>'Specs and Initial PMs'!A86</f>
        <v>70</v>
      </c>
      <c r="B74" s="1">
        <f>'Specs and Initial PMs'!D86</f>
        <v>0</v>
      </c>
      <c r="C74" s="103" t="e">
        <f ca="1">IF(B74=0, NA(), (IF(ISERROR(OFFSET('Initial Results'!$U$1,MATCH($B74,'Initial Results'!$R:$R,0)-1,0,1,1)),NA(),OFFSET('Initial Results'!$U$1,MATCH($B74,'Initial Results'!$R:$R,0)-1,0,1,1))))</f>
        <v>#N/A</v>
      </c>
      <c r="D74" s="103" t="str">
        <f t="shared" si="19"/>
        <v/>
      </c>
      <c r="E74" s="199" t="e">
        <f ca="1">IF(B74=0, NA(), (IF(ISERROR(OFFSET('Confirm Results'!$U$1,MATCH($B74,'Confirm Results'!$R:$R,0)-1,0,1,1)),NA(),OFFSET('Confirm Results'!$U$1,MATCH($B74,'Confirm Results'!$R:$R,0)-1,0,1,1))))</f>
        <v>#N/A</v>
      </c>
      <c r="F74" s="103" t="str">
        <f t="shared" si="10"/>
        <v/>
      </c>
      <c r="G74" s="103" t="str">
        <f t="shared" ca="1" si="11"/>
        <v/>
      </c>
      <c r="H74" s="300"/>
      <c r="I74" s="103" t="str">
        <f t="shared" si="12"/>
        <v/>
      </c>
      <c r="J74" s="1" t="str">
        <f t="shared" si="13"/>
        <v/>
      </c>
      <c r="K74" s="1" t="str">
        <f t="shared" si="14"/>
        <v/>
      </c>
      <c r="L74" s="177"/>
      <c r="M74" s="299" t="str">
        <f t="shared" si="15"/>
        <v/>
      </c>
      <c r="N74" s="177"/>
      <c r="O74" s="177" t="str">
        <f t="shared" si="16"/>
        <v/>
      </c>
      <c r="P74" s="1" t="str">
        <f t="shared" si="17"/>
        <v/>
      </c>
      <c r="Q74" s="199" t="str">
        <f ca="1">IF(B74=0,"",(IF(ISERROR(OFFSET('Specs and Initial PMs'!$E$1,MATCH($B74,'Specs and Initial PMs'!$D:$D,0)-1,0,1,1)),"",OFFSET('Specs and Initial PMs'!$E$1,MATCH($B74,'Specs and Initial PMs'!$D:$D,0)-1,0,1,1))))</f>
        <v/>
      </c>
      <c r="R74" s="103" t="str">
        <f t="shared" ca="1" si="18"/>
        <v/>
      </c>
      <c r="S74" s="241"/>
    </row>
    <row r="75" spans="1:19" x14ac:dyDescent="0.3">
      <c r="A75" s="1">
        <f>'Specs and Initial PMs'!A87</f>
        <v>71</v>
      </c>
      <c r="B75" s="1">
        <f>'Specs and Initial PMs'!D87</f>
        <v>0</v>
      </c>
      <c r="C75" s="103" t="e">
        <f ca="1">IF(B75=0, NA(), (IF(ISERROR(OFFSET('Initial Results'!$U$1,MATCH($B75,'Initial Results'!$R:$R,0)-1,0,1,1)),NA(),OFFSET('Initial Results'!$U$1,MATCH($B75,'Initial Results'!$R:$R,0)-1,0,1,1))))</f>
        <v>#N/A</v>
      </c>
      <c r="D75" s="103" t="str">
        <f t="shared" si="19"/>
        <v/>
      </c>
      <c r="E75" s="199" t="e">
        <f ca="1">IF(B75=0, NA(), (IF(ISERROR(OFFSET('Confirm Results'!$U$1,MATCH($B75,'Confirm Results'!$R:$R,0)-1,0,1,1)),NA(),OFFSET('Confirm Results'!$U$1,MATCH($B75,'Confirm Results'!$R:$R,0)-1,0,1,1))))</f>
        <v>#N/A</v>
      </c>
      <c r="F75" s="103" t="str">
        <f t="shared" si="10"/>
        <v/>
      </c>
      <c r="G75" s="103" t="str">
        <f t="shared" ca="1" si="11"/>
        <v/>
      </c>
      <c r="H75" s="300"/>
      <c r="I75" s="103" t="str">
        <f t="shared" si="12"/>
        <v/>
      </c>
      <c r="J75" s="1" t="str">
        <f t="shared" si="13"/>
        <v/>
      </c>
      <c r="K75" s="1" t="str">
        <f t="shared" si="14"/>
        <v/>
      </c>
      <c r="L75" s="177"/>
      <c r="M75" s="299" t="str">
        <f t="shared" si="15"/>
        <v/>
      </c>
      <c r="N75" s="177"/>
      <c r="O75" s="177" t="str">
        <f t="shared" si="16"/>
        <v/>
      </c>
      <c r="P75" s="1" t="str">
        <f t="shared" si="17"/>
        <v/>
      </c>
      <c r="Q75" s="199" t="str">
        <f ca="1">IF(B75=0,"",(IF(ISERROR(OFFSET('Specs and Initial PMs'!$E$1,MATCH($B75,'Specs and Initial PMs'!$D:$D,0)-1,0,1,1)),"",OFFSET('Specs and Initial PMs'!$E$1,MATCH($B75,'Specs and Initial PMs'!$D:$D,0)-1,0,1,1))))</f>
        <v/>
      </c>
      <c r="R75" s="103" t="str">
        <f t="shared" ca="1" si="18"/>
        <v/>
      </c>
      <c r="S75" s="241"/>
    </row>
    <row r="76" spans="1:19" x14ac:dyDescent="0.3">
      <c r="A76" s="1">
        <f>'Specs and Initial PMs'!A88</f>
        <v>72</v>
      </c>
      <c r="B76" s="1">
        <f>'Specs and Initial PMs'!D88</f>
        <v>0</v>
      </c>
      <c r="C76" s="103" t="e">
        <f ca="1">IF(B76=0, NA(), (IF(ISERROR(OFFSET('Initial Results'!$U$1,MATCH($B76,'Initial Results'!$R:$R,0)-1,0,1,1)),NA(),OFFSET('Initial Results'!$U$1,MATCH($B76,'Initial Results'!$R:$R,0)-1,0,1,1))))</f>
        <v>#N/A</v>
      </c>
      <c r="D76" s="103" t="str">
        <f t="shared" si="19"/>
        <v/>
      </c>
      <c r="E76" s="199" t="e">
        <f ca="1">IF(B76=0, NA(), (IF(ISERROR(OFFSET('Confirm Results'!$U$1,MATCH($B76,'Confirm Results'!$R:$R,0)-1,0,1,1)),NA(),OFFSET('Confirm Results'!$U$1,MATCH($B76,'Confirm Results'!$R:$R,0)-1,0,1,1))))</f>
        <v>#N/A</v>
      </c>
      <c r="F76" s="103" t="str">
        <f t="shared" si="10"/>
        <v/>
      </c>
      <c r="G76" s="103" t="str">
        <f t="shared" ca="1" si="11"/>
        <v/>
      </c>
      <c r="H76" s="300"/>
      <c r="I76" s="103" t="str">
        <f t="shared" si="12"/>
        <v/>
      </c>
      <c r="J76" s="1" t="str">
        <f t="shared" si="13"/>
        <v/>
      </c>
      <c r="K76" s="1" t="str">
        <f t="shared" si="14"/>
        <v/>
      </c>
      <c r="L76" s="177"/>
      <c r="M76" s="299" t="str">
        <f t="shared" si="15"/>
        <v/>
      </c>
      <c r="N76" s="177"/>
      <c r="O76" s="177" t="str">
        <f t="shared" si="16"/>
        <v/>
      </c>
      <c r="P76" s="1" t="str">
        <f t="shared" si="17"/>
        <v/>
      </c>
      <c r="Q76" s="199" t="str">
        <f ca="1">IF(B76=0,"",(IF(ISERROR(OFFSET('Specs and Initial PMs'!$E$1,MATCH($B76,'Specs and Initial PMs'!$D:$D,0)-1,0,1,1)),"",OFFSET('Specs and Initial PMs'!$E$1,MATCH($B76,'Specs and Initial PMs'!$D:$D,0)-1,0,1,1))))</f>
        <v/>
      </c>
      <c r="R76" s="103" t="str">
        <f t="shared" ca="1" si="18"/>
        <v/>
      </c>
      <c r="S76" s="241"/>
    </row>
    <row r="77" spans="1:19" x14ac:dyDescent="0.3">
      <c r="A77" s="1">
        <f>'Specs and Initial PMs'!A89</f>
        <v>73</v>
      </c>
      <c r="B77" s="1">
        <f>'Specs and Initial PMs'!D89</f>
        <v>0</v>
      </c>
      <c r="C77" s="103" t="e">
        <f ca="1">IF(B77=0, NA(), (IF(ISERROR(OFFSET('Initial Results'!$U$1,MATCH($B77,'Initial Results'!$R:$R,0)-1,0,1,1)),NA(),OFFSET('Initial Results'!$U$1,MATCH($B77,'Initial Results'!$R:$R,0)-1,0,1,1))))</f>
        <v>#N/A</v>
      </c>
      <c r="D77" s="103" t="str">
        <f t="shared" si="19"/>
        <v/>
      </c>
      <c r="E77" s="199" t="e">
        <f ca="1">IF(B77=0, NA(), (IF(ISERROR(OFFSET('Confirm Results'!$U$1,MATCH($B77,'Confirm Results'!$R:$R,0)-1,0,1,1)),NA(),OFFSET('Confirm Results'!$U$1,MATCH($B77,'Confirm Results'!$R:$R,0)-1,0,1,1))))</f>
        <v>#N/A</v>
      </c>
      <c r="F77" s="103" t="str">
        <f t="shared" si="10"/>
        <v/>
      </c>
      <c r="G77" s="103" t="str">
        <f t="shared" ca="1" si="11"/>
        <v/>
      </c>
      <c r="H77" s="300"/>
      <c r="I77" s="103" t="str">
        <f t="shared" si="12"/>
        <v/>
      </c>
      <c r="J77" s="1" t="str">
        <f t="shared" si="13"/>
        <v/>
      </c>
      <c r="K77" s="1" t="str">
        <f t="shared" si="14"/>
        <v/>
      </c>
      <c r="L77" s="177"/>
      <c r="M77" s="299" t="str">
        <f t="shared" si="15"/>
        <v/>
      </c>
      <c r="N77" s="177"/>
      <c r="O77" s="177" t="str">
        <f t="shared" si="16"/>
        <v/>
      </c>
      <c r="P77" s="1" t="str">
        <f t="shared" si="17"/>
        <v/>
      </c>
      <c r="Q77" s="199" t="str">
        <f ca="1">IF(B77=0,"",(IF(ISERROR(OFFSET('Specs and Initial PMs'!$E$1,MATCH($B77,'Specs and Initial PMs'!$D:$D,0)-1,0,1,1)),"",OFFSET('Specs and Initial PMs'!$E$1,MATCH($B77,'Specs and Initial PMs'!$D:$D,0)-1,0,1,1))))</f>
        <v/>
      </c>
      <c r="R77" s="103" t="str">
        <f t="shared" ca="1" si="18"/>
        <v/>
      </c>
      <c r="S77" s="241"/>
    </row>
    <row r="78" spans="1:19" x14ac:dyDescent="0.3">
      <c r="A78" s="1">
        <f>'Specs and Initial PMs'!A90</f>
        <v>74</v>
      </c>
      <c r="B78" s="1">
        <f>'Specs and Initial PMs'!D90</f>
        <v>0</v>
      </c>
      <c r="C78" s="103" t="e">
        <f ca="1">IF(B78=0, NA(), (IF(ISERROR(OFFSET('Initial Results'!$U$1,MATCH($B78,'Initial Results'!$R:$R,0)-1,0,1,1)),NA(),OFFSET('Initial Results'!$U$1,MATCH($B78,'Initial Results'!$R:$R,0)-1,0,1,1))))</f>
        <v>#N/A</v>
      </c>
      <c r="D78" s="103" t="str">
        <f t="shared" si="19"/>
        <v/>
      </c>
      <c r="E78" s="199" t="e">
        <f ca="1">IF(B78=0, NA(), (IF(ISERROR(OFFSET('Confirm Results'!$U$1,MATCH($B78,'Confirm Results'!$R:$R,0)-1,0,1,1)),NA(),OFFSET('Confirm Results'!$U$1,MATCH($B78,'Confirm Results'!$R:$R,0)-1,0,1,1))))</f>
        <v>#N/A</v>
      </c>
      <c r="F78" s="103" t="str">
        <f t="shared" si="10"/>
        <v/>
      </c>
      <c r="G78" s="103" t="str">
        <f t="shared" ca="1" si="11"/>
        <v/>
      </c>
      <c r="H78" s="300"/>
      <c r="I78" s="103" t="str">
        <f t="shared" si="12"/>
        <v/>
      </c>
      <c r="J78" s="1" t="str">
        <f t="shared" si="13"/>
        <v/>
      </c>
      <c r="K78" s="1" t="str">
        <f t="shared" si="14"/>
        <v/>
      </c>
      <c r="L78" s="177"/>
      <c r="M78" s="299" t="str">
        <f t="shared" si="15"/>
        <v/>
      </c>
      <c r="N78" s="177"/>
      <c r="O78" s="177" t="str">
        <f t="shared" si="16"/>
        <v/>
      </c>
      <c r="P78" s="1" t="str">
        <f t="shared" si="17"/>
        <v/>
      </c>
      <c r="Q78" s="199" t="str">
        <f ca="1">IF(B78=0,"",(IF(ISERROR(OFFSET('Specs and Initial PMs'!$E$1,MATCH($B78,'Specs and Initial PMs'!$D:$D,0)-1,0,1,1)),"",OFFSET('Specs and Initial PMs'!$E$1,MATCH($B78,'Specs and Initial PMs'!$D:$D,0)-1,0,1,1))))</f>
        <v/>
      </c>
      <c r="R78" s="103" t="str">
        <f t="shared" ca="1" si="18"/>
        <v/>
      </c>
      <c r="S78" s="241"/>
    </row>
    <row r="79" spans="1:19" x14ac:dyDescent="0.3">
      <c r="A79" s="1">
        <f>'Specs and Initial PMs'!A91</f>
        <v>75</v>
      </c>
      <c r="B79" s="1">
        <f>'Specs and Initial PMs'!D91</f>
        <v>0</v>
      </c>
      <c r="C79" s="103" t="e">
        <f ca="1">IF(B79=0, NA(), (IF(ISERROR(OFFSET('Initial Results'!$U$1,MATCH($B79,'Initial Results'!$R:$R,0)-1,0,1,1)),NA(),OFFSET('Initial Results'!$U$1,MATCH($B79,'Initial Results'!$R:$R,0)-1,0,1,1))))</f>
        <v>#N/A</v>
      </c>
      <c r="D79" s="103" t="str">
        <f t="shared" si="19"/>
        <v/>
      </c>
      <c r="E79" s="199" t="e">
        <f ca="1">IF(B79=0, NA(), (IF(ISERROR(OFFSET('Confirm Results'!$U$1,MATCH($B79,'Confirm Results'!$R:$R,0)-1,0,1,1)),NA(),OFFSET('Confirm Results'!$U$1,MATCH($B79,'Confirm Results'!$R:$R,0)-1,0,1,1))))</f>
        <v>#N/A</v>
      </c>
      <c r="F79" s="103" t="str">
        <f t="shared" si="10"/>
        <v/>
      </c>
      <c r="G79" s="103" t="str">
        <f t="shared" ca="1" si="11"/>
        <v/>
      </c>
      <c r="H79" s="300"/>
      <c r="I79" s="103" t="str">
        <f t="shared" si="12"/>
        <v/>
      </c>
      <c r="J79" s="1" t="str">
        <f t="shared" si="13"/>
        <v/>
      </c>
      <c r="K79" s="1" t="str">
        <f t="shared" si="14"/>
        <v/>
      </c>
      <c r="L79" s="177"/>
      <c r="M79" s="299" t="str">
        <f t="shared" si="15"/>
        <v/>
      </c>
      <c r="N79" s="177"/>
      <c r="O79" s="177" t="str">
        <f t="shared" si="16"/>
        <v/>
      </c>
      <c r="P79" s="1" t="str">
        <f t="shared" si="17"/>
        <v/>
      </c>
      <c r="Q79" s="199" t="str">
        <f ca="1">IF(B79=0,"",(IF(ISERROR(OFFSET('Specs and Initial PMs'!$E$1,MATCH($B79,'Specs and Initial PMs'!$D:$D,0)-1,0,1,1)),"",OFFSET('Specs and Initial PMs'!$E$1,MATCH($B79,'Specs and Initial PMs'!$D:$D,0)-1,0,1,1))))</f>
        <v/>
      </c>
      <c r="R79" s="103" t="str">
        <f t="shared" ca="1" si="18"/>
        <v/>
      </c>
      <c r="S79" s="241"/>
    </row>
    <row r="80" spans="1:19" x14ac:dyDescent="0.3">
      <c r="A80" s="1">
        <f>'Specs and Initial PMs'!A92</f>
        <v>76</v>
      </c>
      <c r="B80" s="1">
        <f>'Specs and Initial PMs'!D92</f>
        <v>0</v>
      </c>
      <c r="C80" s="103" t="e">
        <f ca="1">IF(B80=0, NA(), (IF(ISERROR(OFFSET('Initial Results'!$U$1,MATCH($B80,'Initial Results'!$R:$R,0)-1,0,1,1)),NA(),OFFSET('Initial Results'!$U$1,MATCH($B80,'Initial Results'!$R:$R,0)-1,0,1,1))))</f>
        <v>#N/A</v>
      </c>
      <c r="D80" s="103" t="str">
        <f t="shared" si="19"/>
        <v/>
      </c>
      <c r="E80" s="199" t="e">
        <f ca="1">IF(B80=0, NA(), (IF(ISERROR(OFFSET('Confirm Results'!$U$1,MATCH($B80,'Confirm Results'!$R:$R,0)-1,0,1,1)),NA(),OFFSET('Confirm Results'!$U$1,MATCH($B80,'Confirm Results'!$R:$R,0)-1,0,1,1))))</f>
        <v>#N/A</v>
      </c>
      <c r="F80" s="103" t="str">
        <f t="shared" si="10"/>
        <v/>
      </c>
      <c r="G80" s="103" t="str">
        <f t="shared" ca="1" si="11"/>
        <v/>
      </c>
      <c r="H80" s="300"/>
      <c r="I80" s="103" t="str">
        <f t="shared" si="12"/>
        <v/>
      </c>
      <c r="J80" s="1" t="str">
        <f t="shared" si="13"/>
        <v/>
      </c>
      <c r="K80" s="1" t="str">
        <f t="shared" si="14"/>
        <v/>
      </c>
      <c r="L80" s="177"/>
      <c r="M80" s="299" t="str">
        <f t="shared" si="15"/>
        <v/>
      </c>
      <c r="N80" s="177"/>
      <c r="O80" s="177" t="str">
        <f t="shared" si="16"/>
        <v/>
      </c>
      <c r="P80" s="1" t="str">
        <f t="shared" si="17"/>
        <v/>
      </c>
      <c r="Q80" s="199" t="str">
        <f ca="1">IF(B80=0,"",(IF(ISERROR(OFFSET('Specs and Initial PMs'!$E$1,MATCH($B80,'Specs and Initial PMs'!$D:$D,0)-1,0,1,1)),"",OFFSET('Specs and Initial PMs'!$E$1,MATCH($B80,'Specs and Initial PMs'!$D:$D,0)-1,0,1,1))))</f>
        <v/>
      </c>
      <c r="R80" s="103" t="str">
        <f t="shared" ca="1" si="18"/>
        <v/>
      </c>
      <c r="S80" s="241"/>
    </row>
    <row r="81" spans="1:19" x14ac:dyDescent="0.3">
      <c r="A81" s="1">
        <f>'Specs and Initial PMs'!A93</f>
        <v>77</v>
      </c>
      <c r="B81" s="1">
        <f>'Specs and Initial PMs'!D93</f>
        <v>0</v>
      </c>
      <c r="C81" s="103" t="e">
        <f ca="1">IF(B81=0, NA(), (IF(ISERROR(OFFSET('Initial Results'!$U$1,MATCH($B81,'Initial Results'!$R:$R,0)-1,0,1,1)),NA(),OFFSET('Initial Results'!$U$1,MATCH($B81,'Initial Results'!$R:$R,0)-1,0,1,1))))</f>
        <v>#N/A</v>
      </c>
      <c r="D81" s="103" t="str">
        <f t="shared" si="19"/>
        <v/>
      </c>
      <c r="E81" s="199" t="e">
        <f ca="1">IF(B81=0, NA(), (IF(ISERROR(OFFSET('Confirm Results'!$U$1,MATCH($B81,'Confirm Results'!$R:$R,0)-1,0,1,1)),NA(),OFFSET('Confirm Results'!$U$1,MATCH($B81,'Confirm Results'!$R:$R,0)-1,0,1,1))))</f>
        <v>#N/A</v>
      </c>
      <c r="F81" s="103" t="str">
        <f t="shared" si="10"/>
        <v/>
      </c>
      <c r="G81" s="103" t="str">
        <f t="shared" ca="1" si="11"/>
        <v/>
      </c>
      <c r="H81" s="300"/>
      <c r="I81" s="103" t="str">
        <f t="shared" si="12"/>
        <v/>
      </c>
      <c r="J81" s="1" t="str">
        <f t="shared" si="13"/>
        <v/>
      </c>
      <c r="K81" s="1" t="str">
        <f t="shared" si="14"/>
        <v/>
      </c>
      <c r="L81" s="177"/>
      <c r="M81" s="299" t="str">
        <f t="shared" si="15"/>
        <v/>
      </c>
      <c r="N81" s="177"/>
      <c r="O81" s="177" t="str">
        <f t="shared" si="16"/>
        <v/>
      </c>
      <c r="P81" s="1" t="str">
        <f t="shared" si="17"/>
        <v/>
      </c>
      <c r="Q81" s="199" t="str">
        <f ca="1">IF(B81=0,"",(IF(ISERROR(OFFSET('Specs and Initial PMs'!$E$1,MATCH($B81,'Specs and Initial PMs'!$D:$D,0)-1,0,1,1)),"",OFFSET('Specs and Initial PMs'!$E$1,MATCH($B81,'Specs and Initial PMs'!$D:$D,0)-1,0,1,1))))</f>
        <v/>
      </c>
      <c r="R81" s="103" t="str">
        <f t="shared" ca="1" si="18"/>
        <v/>
      </c>
      <c r="S81" s="241"/>
    </row>
    <row r="82" spans="1:19" x14ac:dyDescent="0.3">
      <c r="A82" s="1">
        <f>'Specs and Initial PMs'!A94</f>
        <v>78</v>
      </c>
      <c r="B82" s="1">
        <f>'Specs and Initial PMs'!D94</f>
        <v>0</v>
      </c>
      <c r="C82" s="103" t="e">
        <f ca="1">IF(B82=0, NA(), (IF(ISERROR(OFFSET('Initial Results'!$U$1,MATCH($B82,'Initial Results'!$R:$R,0)-1,0,1,1)),NA(),OFFSET('Initial Results'!$U$1,MATCH($B82,'Initial Results'!$R:$R,0)-1,0,1,1))))</f>
        <v>#N/A</v>
      </c>
      <c r="D82" s="103" t="str">
        <f t="shared" si="19"/>
        <v/>
      </c>
      <c r="E82" s="199" t="e">
        <f ca="1">IF(B82=0, NA(), (IF(ISERROR(OFFSET('Confirm Results'!$U$1,MATCH($B82,'Confirm Results'!$R:$R,0)-1,0,1,1)),NA(),OFFSET('Confirm Results'!$U$1,MATCH($B82,'Confirm Results'!$R:$R,0)-1,0,1,1))))</f>
        <v>#N/A</v>
      </c>
      <c r="F82" s="103" t="str">
        <f t="shared" si="10"/>
        <v/>
      </c>
      <c r="G82" s="103" t="str">
        <f t="shared" ca="1" si="11"/>
        <v/>
      </c>
      <c r="H82" s="300"/>
      <c r="I82" s="103" t="str">
        <f t="shared" si="12"/>
        <v/>
      </c>
      <c r="J82" s="1" t="str">
        <f t="shared" si="13"/>
        <v/>
      </c>
      <c r="K82" s="1" t="str">
        <f t="shared" si="14"/>
        <v/>
      </c>
      <c r="L82" s="177"/>
      <c r="M82" s="299" t="str">
        <f t="shared" si="15"/>
        <v/>
      </c>
      <c r="N82" s="177"/>
      <c r="O82" s="177" t="str">
        <f t="shared" si="16"/>
        <v/>
      </c>
      <c r="P82" s="1" t="str">
        <f t="shared" si="17"/>
        <v/>
      </c>
      <c r="Q82" s="199" t="str">
        <f ca="1">IF(B82=0,"",(IF(ISERROR(OFFSET('Specs and Initial PMs'!$E$1,MATCH($B82,'Specs and Initial PMs'!$D:$D,0)-1,0,1,1)),"",OFFSET('Specs and Initial PMs'!$E$1,MATCH($B82,'Specs and Initial PMs'!$D:$D,0)-1,0,1,1))))</f>
        <v/>
      </c>
      <c r="R82" s="103" t="str">
        <f t="shared" ca="1" si="18"/>
        <v/>
      </c>
      <c r="S82" s="241"/>
    </row>
    <row r="83" spans="1:19" x14ac:dyDescent="0.3">
      <c r="A83" s="1">
        <f>'Specs and Initial PMs'!A95</f>
        <v>79</v>
      </c>
      <c r="B83" s="1">
        <f>'Specs and Initial PMs'!D95</f>
        <v>0</v>
      </c>
      <c r="C83" s="103" t="e">
        <f ca="1">IF(B83=0, NA(), (IF(ISERROR(OFFSET('Initial Results'!$U$1,MATCH($B83,'Initial Results'!$R:$R,0)-1,0,1,1)),NA(),OFFSET('Initial Results'!$U$1,MATCH($B83,'Initial Results'!$R:$R,0)-1,0,1,1))))</f>
        <v>#N/A</v>
      </c>
      <c r="D83" s="103" t="str">
        <f t="shared" si="19"/>
        <v/>
      </c>
      <c r="E83" s="199" t="e">
        <f ca="1">IF(B83=0, NA(), (IF(ISERROR(OFFSET('Confirm Results'!$U$1,MATCH($B83,'Confirm Results'!$R:$R,0)-1,0,1,1)),NA(),OFFSET('Confirm Results'!$U$1,MATCH($B83,'Confirm Results'!$R:$R,0)-1,0,1,1))))</f>
        <v>#N/A</v>
      </c>
      <c r="F83" s="103" t="str">
        <f t="shared" si="10"/>
        <v/>
      </c>
      <c r="G83" s="103" t="str">
        <f t="shared" ca="1" si="11"/>
        <v/>
      </c>
      <c r="H83" s="300"/>
      <c r="I83" s="103" t="str">
        <f t="shared" si="12"/>
        <v/>
      </c>
      <c r="J83" s="1" t="str">
        <f t="shared" si="13"/>
        <v/>
      </c>
      <c r="K83" s="1" t="str">
        <f t="shared" si="14"/>
        <v/>
      </c>
      <c r="L83" s="177"/>
      <c r="M83" s="299" t="str">
        <f t="shared" si="15"/>
        <v/>
      </c>
      <c r="N83" s="177"/>
      <c r="O83" s="177" t="str">
        <f t="shared" si="16"/>
        <v/>
      </c>
      <c r="P83" s="1" t="str">
        <f t="shared" si="17"/>
        <v/>
      </c>
      <c r="Q83" s="199" t="str">
        <f ca="1">IF(B83=0,"",(IF(ISERROR(OFFSET('Specs and Initial PMs'!$E$1,MATCH($B83,'Specs and Initial PMs'!$D:$D,0)-1,0,1,1)),"",OFFSET('Specs and Initial PMs'!$E$1,MATCH($B83,'Specs and Initial PMs'!$D:$D,0)-1,0,1,1))))</f>
        <v/>
      </c>
      <c r="R83" s="103" t="str">
        <f t="shared" ca="1" si="18"/>
        <v/>
      </c>
      <c r="S83" s="241"/>
    </row>
    <row r="84" spans="1:19" x14ac:dyDescent="0.3">
      <c r="A84" s="1">
        <f>'Specs and Initial PMs'!A96</f>
        <v>80</v>
      </c>
      <c r="B84" s="1">
        <f>'Specs and Initial PMs'!D96</f>
        <v>0</v>
      </c>
      <c r="C84" s="103" t="e">
        <f ca="1">IF(B84=0, NA(), (IF(ISERROR(OFFSET('Initial Results'!$U$1,MATCH($B84,'Initial Results'!$R:$R,0)-1,0,1,1)),NA(),OFFSET('Initial Results'!$U$1,MATCH($B84,'Initial Results'!$R:$R,0)-1,0,1,1))))</f>
        <v>#N/A</v>
      </c>
      <c r="D84" s="103" t="str">
        <f t="shared" si="19"/>
        <v/>
      </c>
      <c r="E84" s="199" t="e">
        <f ca="1">IF(B84=0, NA(), (IF(ISERROR(OFFSET('Confirm Results'!$U$1,MATCH($B84,'Confirm Results'!$R:$R,0)-1,0,1,1)),NA(),OFFSET('Confirm Results'!$U$1,MATCH($B84,'Confirm Results'!$R:$R,0)-1,0,1,1))))</f>
        <v>#N/A</v>
      </c>
      <c r="F84" s="103" t="str">
        <f t="shared" si="10"/>
        <v/>
      </c>
      <c r="G84" s="103" t="str">
        <f t="shared" ca="1" si="11"/>
        <v/>
      </c>
      <c r="H84" s="300"/>
      <c r="I84" s="103" t="str">
        <f t="shared" si="12"/>
        <v/>
      </c>
      <c r="J84" s="1" t="str">
        <f t="shared" si="13"/>
        <v/>
      </c>
      <c r="K84" s="1" t="str">
        <f t="shared" si="14"/>
        <v/>
      </c>
      <c r="L84" s="177"/>
      <c r="M84" s="299" t="str">
        <f t="shared" si="15"/>
        <v/>
      </c>
      <c r="N84" s="177"/>
      <c r="O84" s="177" t="str">
        <f t="shared" si="16"/>
        <v/>
      </c>
      <c r="P84" s="1" t="str">
        <f t="shared" si="17"/>
        <v/>
      </c>
      <c r="Q84" s="199" t="str">
        <f ca="1">IF(B84=0,"",(IF(ISERROR(OFFSET('Specs and Initial PMs'!$E$1,MATCH($B84,'Specs and Initial PMs'!$D:$D,0)-1,0,1,1)),"",OFFSET('Specs and Initial PMs'!$E$1,MATCH($B84,'Specs and Initial PMs'!$D:$D,0)-1,0,1,1))))</f>
        <v/>
      </c>
      <c r="R84" s="103" t="str">
        <f t="shared" ca="1" si="18"/>
        <v/>
      </c>
      <c r="S84" s="241"/>
    </row>
    <row r="85" spans="1:19" x14ac:dyDescent="0.3">
      <c r="A85" s="1">
        <f>'Specs and Initial PMs'!A97</f>
        <v>81</v>
      </c>
      <c r="B85" s="1">
        <f>'Specs and Initial PMs'!D97</f>
        <v>0</v>
      </c>
      <c r="C85" s="103" t="e">
        <f ca="1">IF(B85=0, NA(), (IF(ISERROR(OFFSET('Initial Results'!$U$1,MATCH($B85,'Initial Results'!$R:$R,0)-1,0,1,1)),NA(),OFFSET('Initial Results'!$U$1,MATCH($B85,'Initial Results'!$R:$R,0)-1,0,1,1))))</f>
        <v>#N/A</v>
      </c>
      <c r="D85" s="103" t="str">
        <f t="shared" si="19"/>
        <v/>
      </c>
      <c r="E85" s="199" t="e">
        <f ca="1">IF(B85=0, NA(), (IF(ISERROR(OFFSET('Confirm Results'!$U$1,MATCH($B85,'Confirm Results'!$R:$R,0)-1,0,1,1)),NA(),OFFSET('Confirm Results'!$U$1,MATCH($B85,'Confirm Results'!$R:$R,0)-1,0,1,1))))</f>
        <v>#N/A</v>
      </c>
      <c r="F85" s="103" t="str">
        <f t="shared" si="10"/>
        <v/>
      </c>
      <c r="G85" s="103" t="str">
        <f t="shared" ca="1" si="11"/>
        <v/>
      </c>
      <c r="H85" s="300"/>
      <c r="I85" s="103" t="str">
        <f t="shared" si="12"/>
        <v/>
      </c>
      <c r="J85" s="1" t="str">
        <f t="shared" si="13"/>
        <v/>
      </c>
      <c r="K85" s="1" t="str">
        <f t="shared" si="14"/>
        <v/>
      </c>
      <c r="L85" s="177"/>
      <c r="M85" s="299" t="str">
        <f t="shared" si="15"/>
        <v/>
      </c>
      <c r="N85" s="177"/>
      <c r="O85" s="177" t="str">
        <f t="shared" si="16"/>
        <v/>
      </c>
      <c r="P85" s="1" t="str">
        <f t="shared" si="17"/>
        <v/>
      </c>
      <c r="Q85" s="199" t="str">
        <f ca="1">IF(B85=0,"",(IF(ISERROR(OFFSET('Specs and Initial PMs'!$E$1,MATCH($B85,'Specs and Initial PMs'!$D:$D,0)-1,0,1,1)),"",OFFSET('Specs and Initial PMs'!$E$1,MATCH($B85,'Specs and Initial PMs'!$D:$D,0)-1,0,1,1))))</f>
        <v/>
      </c>
      <c r="R85" s="103" t="str">
        <f t="shared" ca="1" si="18"/>
        <v/>
      </c>
      <c r="S85" s="241"/>
    </row>
    <row r="86" spans="1:19" x14ac:dyDescent="0.3">
      <c r="A86" s="1">
        <f>'Specs and Initial PMs'!A98</f>
        <v>82</v>
      </c>
      <c r="B86" s="1">
        <f>'Specs and Initial PMs'!D98</f>
        <v>0</v>
      </c>
      <c r="C86" s="103" t="e">
        <f ca="1">IF(B86=0, NA(), (IF(ISERROR(OFFSET('Initial Results'!$U$1,MATCH($B86,'Initial Results'!$R:$R,0)-1,0,1,1)),NA(),OFFSET('Initial Results'!$U$1,MATCH($B86,'Initial Results'!$R:$R,0)-1,0,1,1))))</f>
        <v>#N/A</v>
      </c>
      <c r="D86" s="103" t="str">
        <f t="shared" si="19"/>
        <v/>
      </c>
      <c r="E86" s="199" t="e">
        <f ca="1">IF(B86=0, NA(), (IF(ISERROR(OFFSET('Confirm Results'!$U$1,MATCH($B86,'Confirm Results'!$R:$R,0)-1,0,1,1)),NA(),OFFSET('Confirm Results'!$U$1,MATCH($B86,'Confirm Results'!$R:$R,0)-1,0,1,1))))</f>
        <v>#N/A</v>
      </c>
      <c r="F86" s="103" t="str">
        <f t="shared" si="10"/>
        <v/>
      </c>
      <c r="G86" s="103" t="str">
        <f t="shared" ca="1" si="11"/>
        <v/>
      </c>
      <c r="H86" s="300"/>
      <c r="I86" s="103" t="str">
        <f t="shared" si="12"/>
        <v/>
      </c>
      <c r="J86" s="1" t="str">
        <f t="shared" si="13"/>
        <v/>
      </c>
      <c r="K86" s="1" t="str">
        <f t="shared" si="14"/>
        <v/>
      </c>
      <c r="L86" s="177"/>
      <c r="M86" s="299" t="str">
        <f t="shared" si="15"/>
        <v/>
      </c>
      <c r="N86" s="177"/>
      <c r="O86" s="177" t="str">
        <f t="shared" si="16"/>
        <v/>
      </c>
      <c r="P86" s="1" t="str">
        <f t="shared" si="17"/>
        <v/>
      </c>
      <c r="Q86" s="199" t="str">
        <f ca="1">IF(B86=0,"",(IF(ISERROR(OFFSET('Specs and Initial PMs'!$E$1,MATCH($B86,'Specs and Initial PMs'!$D:$D,0)-1,0,1,1)),"",OFFSET('Specs and Initial PMs'!$E$1,MATCH($B86,'Specs and Initial PMs'!$D:$D,0)-1,0,1,1))))</f>
        <v/>
      </c>
      <c r="R86" s="103" t="str">
        <f t="shared" ca="1" si="18"/>
        <v/>
      </c>
      <c r="S86" s="241"/>
    </row>
    <row r="87" spans="1:19" x14ac:dyDescent="0.3">
      <c r="A87" s="1">
        <f>'Specs and Initial PMs'!A99</f>
        <v>83</v>
      </c>
      <c r="B87" s="1">
        <f>'Specs and Initial PMs'!D99</f>
        <v>0</v>
      </c>
      <c r="C87" s="103" t="e">
        <f ca="1">IF(B87=0, NA(), (IF(ISERROR(OFFSET('Initial Results'!$U$1,MATCH($B87,'Initial Results'!$R:$R,0)-1,0,1,1)),NA(),OFFSET('Initial Results'!$U$1,MATCH($B87,'Initial Results'!$R:$R,0)-1,0,1,1))))</f>
        <v>#N/A</v>
      </c>
      <c r="D87" s="103" t="str">
        <f t="shared" si="19"/>
        <v/>
      </c>
      <c r="E87" s="199" t="e">
        <f ca="1">IF(B87=0, NA(), (IF(ISERROR(OFFSET('Confirm Results'!$U$1,MATCH($B87,'Confirm Results'!$R:$R,0)-1,0,1,1)),NA(),OFFSET('Confirm Results'!$U$1,MATCH($B87,'Confirm Results'!$R:$R,0)-1,0,1,1))))</f>
        <v>#N/A</v>
      </c>
      <c r="F87" s="103" t="str">
        <f t="shared" si="10"/>
        <v/>
      </c>
      <c r="G87" s="103" t="str">
        <f t="shared" ca="1" si="11"/>
        <v/>
      </c>
      <c r="H87" s="300"/>
      <c r="I87" s="103" t="str">
        <f t="shared" si="12"/>
        <v/>
      </c>
      <c r="J87" s="1" t="str">
        <f t="shared" si="13"/>
        <v/>
      </c>
      <c r="K87" s="1" t="str">
        <f t="shared" si="14"/>
        <v/>
      </c>
      <c r="L87" s="177"/>
      <c r="M87" s="299" t="str">
        <f t="shared" si="15"/>
        <v/>
      </c>
      <c r="N87" s="177"/>
      <c r="O87" s="177" t="str">
        <f t="shared" si="16"/>
        <v/>
      </c>
      <c r="P87" s="1" t="str">
        <f t="shared" si="17"/>
        <v/>
      </c>
      <c r="Q87" s="199" t="str">
        <f ca="1">IF(B87=0,"",(IF(ISERROR(OFFSET('Specs and Initial PMs'!$E$1,MATCH($B87,'Specs and Initial PMs'!$D:$D,0)-1,0,1,1)),"",OFFSET('Specs and Initial PMs'!$E$1,MATCH($B87,'Specs and Initial PMs'!$D:$D,0)-1,0,1,1))))</f>
        <v/>
      </c>
      <c r="R87" s="103" t="str">
        <f t="shared" ca="1" si="18"/>
        <v/>
      </c>
      <c r="S87" s="241"/>
    </row>
    <row r="88" spans="1:19" x14ac:dyDescent="0.3">
      <c r="A88" s="1">
        <f>'Specs and Initial PMs'!A100</f>
        <v>84</v>
      </c>
      <c r="B88" s="1">
        <f>'Specs and Initial PMs'!D100</f>
        <v>0</v>
      </c>
      <c r="C88" s="103" t="e">
        <f ca="1">IF(B88=0, NA(), (IF(ISERROR(OFFSET('Initial Results'!$U$1,MATCH($B88,'Initial Results'!$R:$R,0)-1,0,1,1)),NA(),OFFSET('Initial Results'!$U$1,MATCH($B88,'Initial Results'!$R:$R,0)-1,0,1,1))))</f>
        <v>#N/A</v>
      </c>
      <c r="D88" s="103" t="str">
        <f t="shared" si="19"/>
        <v/>
      </c>
      <c r="E88" s="199" t="e">
        <f ca="1">IF(B88=0, NA(), (IF(ISERROR(OFFSET('Confirm Results'!$U$1,MATCH($B88,'Confirm Results'!$R:$R,0)-1,0,1,1)),NA(),OFFSET('Confirm Results'!$U$1,MATCH($B88,'Confirm Results'!$R:$R,0)-1,0,1,1))))</f>
        <v>#N/A</v>
      </c>
      <c r="F88" s="103" t="str">
        <f t="shared" si="10"/>
        <v/>
      </c>
      <c r="G88" s="103" t="str">
        <f t="shared" ca="1" si="11"/>
        <v/>
      </c>
      <c r="H88" s="300"/>
      <c r="I88" s="103" t="str">
        <f t="shared" si="12"/>
        <v/>
      </c>
      <c r="J88" s="1" t="str">
        <f t="shared" si="13"/>
        <v/>
      </c>
      <c r="K88" s="1" t="str">
        <f t="shared" si="14"/>
        <v/>
      </c>
      <c r="L88" s="177"/>
      <c r="M88" s="299" t="str">
        <f t="shared" si="15"/>
        <v/>
      </c>
      <c r="N88" s="177"/>
      <c r="O88" s="177" t="str">
        <f t="shared" si="16"/>
        <v/>
      </c>
      <c r="P88" s="1" t="str">
        <f t="shared" si="17"/>
        <v/>
      </c>
      <c r="Q88" s="199" t="str">
        <f ca="1">IF(B88=0,"",(IF(ISERROR(OFFSET('Specs and Initial PMs'!$E$1,MATCH($B88,'Specs and Initial PMs'!$D:$D,0)-1,0,1,1)),"",OFFSET('Specs and Initial PMs'!$E$1,MATCH($B88,'Specs and Initial PMs'!$D:$D,0)-1,0,1,1))))</f>
        <v/>
      </c>
      <c r="R88" s="103" t="str">
        <f t="shared" ca="1" si="18"/>
        <v/>
      </c>
      <c r="S88" s="241"/>
    </row>
    <row r="89" spans="1:19" x14ac:dyDescent="0.3">
      <c r="A89" s="1">
        <f>'Specs and Initial PMs'!A101</f>
        <v>85</v>
      </c>
      <c r="B89" s="1">
        <f>'Specs and Initial PMs'!D101</f>
        <v>0</v>
      </c>
      <c r="C89" s="103" t="e">
        <f ca="1">IF(B89=0, NA(), (IF(ISERROR(OFFSET('Initial Results'!$U$1,MATCH($B89,'Initial Results'!$R:$R,0)-1,0,1,1)),NA(),OFFSET('Initial Results'!$U$1,MATCH($B89,'Initial Results'!$R:$R,0)-1,0,1,1))))</f>
        <v>#N/A</v>
      </c>
      <c r="D89" s="103" t="str">
        <f t="shared" si="19"/>
        <v/>
      </c>
      <c r="E89" s="199" t="e">
        <f ca="1">IF(B89=0, NA(), (IF(ISERROR(OFFSET('Confirm Results'!$U$1,MATCH($B89,'Confirm Results'!$R:$R,0)-1,0,1,1)),NA(),OFFSET('Confirm Results'!$U$1,MATCH($B89,'Confirm Results'!$R:$R,0)-1,0,1,1))))</f>
        <v>#N/A</v>
      </c>
      <c r="F89" s="103" t="str">
        <f t="shared" si="10"/>
        <v/>
      </c>
      <c r="G89" s="103" t="str">
        <f t="shared" ca="1" si="11"/>
        <v/>
      </c>
      <c r="H89" s="300"/>
      <c r="I89" s="103" t="str">
        <f t="shared" si="12"/>
        <v/>
      </c>
      <c r="J89" s="1" t="str">
        <f t="shared" si="13"/>
        <v/>
      </c>
      <c r="K89" s="1" t="str">
        <f t="shared" si="14"/>
        <v/>
      </c>
      <c r="L89" s="177"/>
      <c r="M89" s="299" t="str">
        <f t="shared" si="15"/>
        <v/>
      </c>
      <c r="N89" s="177"/>
      <c r="O89" s="177" t="str">
        <f t="shared" si="16"/>
        <v/>
      </c>
      <c r="P89" s="1" t="str">
        <f t="shared" si="17"/>
        <v/>
      </c>
      <c r="Q89" s="199" t="str">
        <f ca="1">IF(B89=0,"",(IF(ISERROR(OFFSET('Specs and Initial PMs'!$E$1,MATCH($B89,'Specs and Initial PMs'!$D:$D,0)-1,0,1,1)),"",OFFSET('Specs and Initial PMs'!$E$1,MATCH($B89,'Specs and Initial PMs'!$D:$D,0)-1,0,1,1))))</f>
        <v/>
      </c>
      <c r="R89" s="103" t="str">
        <f t="shared" ca="1" si="18"/>
        <v/>
      </c>
      <c r="S89" s="241"/>
    </row>
    <row r="90" spans="1:19" x14ac:dyDescent="0.3">
      <c r="A90" s="1">
        <f>'Specs and Initial PMs'!A102</f>
        <v>86</v>
      </c>
      <c r="B90" s="1">
        <f>'Specs and Initial PMs'!D102</f>
        <v>0</v>
      </c>
      <c r="C90" s="103" t="e">
        <f ca="1">IF(B90=0, NA(), (IF(ISERROR(OFFSET('Initial Results'!$U$1,MATCH($B90,'Initial Results'!$R:$R,0)-1,0,1,1)),NA(),OFFSET('Initial Results'!$U$1,MATCH($B90,'Initial Results'!$R:$R,0)-1,0,1,1))))</f>
        <v>#N/A</v>
      </c>
      <c r="D90" s="103" t="str">
        <f t="shared" si="19"/>
        <v/>
      </c>
      <c r="E90" s="199" t="e">
        <f ca="1">IF(B90=0, NA(), (IF(ISERROR(OFFSET('Confirm Results'!$U$1,MATCH($B90,'Confirm Results'!$R:$R,0)-1,0,1,1)),NA(),OFFSET('Confirm Results'!$U$1,MATCH($B90,'Confirm Results'!$R:$R,0)-1,0,1,1))))</f>
        <v>#N/A</v>
      </c>
      <c r="F90" s="103" t="str">
        <f t="shared" si="10"/>
        <v/>
      </c>
      <c r="G90" s="103" t="str">
        <f t="shared" ca="1" si="11"/>
        <v/>
      </c>
      <c r="H90" s="300"/>
      <c r="I90" s="103" t="str">
        <f t="shared" si="12"/>
        <v/>
      </c>
      <c r="J90" s="1" t="str">
        <f t="shared" si="13"/>
        <v/>
      </c>
      <c r="K90" s="1" t="str">
        <f t="shared" si="14"/>
        <v/>
      </c>
      <c r="L90" s="177"/>
      <c r="M90" s="299" t="str">
        <f t="shared" si="15"/>
        <v/>
      </c>
      <c r="N90" s="177"/>
      <c r="O90" s="177" t="str">
        <f t="shared" si="16"/>
        <v/>
      </c>
      <c r="P90" s="1" t="str">
        <f t="shared" si="17"/>
        <v/>
      </c>
      <c r="Q90" s="199" t="str">
        <f ca="1">IF(B90=0,"",(IF(ISERROR(OFFSET('Specs and Initial PMs'!$E$1,MATCH($B90,'Specs and Initial PMs'!$D:$D,0)-1,0,1,1)),"",OFFSET('Specs and Initial PMs'!$E$1,MATCH($B90,'Specs and Initial PMs'!$D:$D,0)-1,0,1,1))))</f>
        <v/>
      </c>
      <c r="R90" s="103" t="str">
        <f t="shared" ca="1" si="18"/>
        <v/>
      </c>
      <c r="S90" s="241"/>
    </row>
    <row r="91" spans="1:19" x14ac:dyDescent="0.3">
      <c r="A91" s="1">
        <f>'Specs and Initial PMs'!A103</f>
        <v>87</v>
      </c>
      <c r="B91" s="1">
        <f>'Specs and Initial PMs'!D103</f>
        <v>0</v>
      </c>
      <c r="C91" s="103" t="e">
        <f ca="1">IF(B91=0, NA(), (IF(ISERROR(OFFSET('Initial Results'!$U$1,MATCH($B91,'Initial Results'!$R:$R,0)-1,0,1,1)),NA(),OFFSET('Initial Results'!$U$1,MATCH($B91,'Initial Results'!$R:$R,0)-1,0,1,1))))</f>
        <v>#N/A</v>
      </c>
      <c r="D91" s="103" t="str">
        <f t="shared" si="19"/>
        <v/>
      </c>
      <c r="E91" s="199" t="e">
        <f ca="1">IF(B91=0, NA(), (IF(ISERROR(OFFSET('Confirm Results'!$U$1,MATCH($B91,'Confirm Results'!$R:$R,0)-1,0,1,1)),NA(),OFFSET('Confirm Results'!$U$1,MATCH($B91,'Confirm Results'!$R:$R,0)-1,0,1,1))))</f>
        <v>#N/A</v>
      </c>
      <c r="F91" s="103" t="str">
        <f t="shared" si="10"/>
        <v/>
      </c>
      <c r="G91" s="103" t="str">
        <f t="shared" ca="1" si="11"/>
        <v/>
      </c>
      <c r="H91" s="300"/>
      <c r="I91" s="103" t="str">
        <f t="shared" si="12"/>
        <v/>
      </c>
      <c r="J91" s="1" t="str">
        <f t="shared" si="13"/>
        <v/>
      </c>
      <c r="K91" s="1" t="str">
        <f t="shared" si="14"/>
        <v/>
      </c>
      <c r="L91" s="177"/>
      <c r="M91" s="299" t="str">
        <f t="shared" si="15"/>
        <v/>
      </c>
      <c r="N91" s="177"/>
      <c r="O91" s="177" t="str">
        <f t="shared" si="16"/>
        <v/>
      </c>
      <c r="P91" s="1" t="str">
        <f t="shared" si="17"/>
        <v/>
      </c>
      <c r="Q91" s="199" t="str">
        <f ca="1">IF(B91=0,"",(IF(ISERROR(OFFSET('Specs and Initial PMs'!$E$1,MATCH($B91,'Specs and Initial PMs'!$D:$D,0)-1,0,1,1)),"",OFFSET('Specs and Initial PMs'!$E$1,MATCH($B91,'Specs and Initial PMs'!$D:$D,0)-1,0,1,1))))</f>
        <v/>
      </c>
      <c r="R91" s="103" t="str">
        <f t="shared" ca="1" si="18"/>
        <v/>
      </c>
      <c r="S91" s="241"/>
    </row>
    <row r="92" spans="1:19" x14ac:dyDescent="0.3">
      <c r="A92" s="1">
        <f>'Specs and Initial PMs'!A104</f>
        <v>88</v>
      </c>
      <c r="B92" s="1">
        <f>'Specs and Initial PMs'!D104</f>
        <v>0</v>
      </c>
      <c r="C92" s="103" t="e">
        <f ca="1">IF(B92=0, NA(), (IF(ISERROR(OFFSET('Initial Results'!$U$1,MATCH($B92,'Initial Results'!$R:$R,0)-1,0,1,1)),NA(),OFFSET('Initial Results'!$U$1,MATCH($B92,'Initial Results'!$R:$R,0)-1,0,1,1))))</f>
        <v>#N/A</v>
      </c>
      <c r="D92" s="103" t="str">
        <f t="shared" si="19"/>
        <v/>
      </c>
      <c r="E92" s="199" t="e">
        <f ca="1">IF(B92=0, NA(), (IF(ISERROR(OFFSET('Confirm Results'!$U$1,MATCH($B92,'Confirm Results'!$R:$R,0)-1,0,1,1)),NA(),OFFSET('Confirm Results'!$U$1,MATCH($B92,'Confirm Results'!$R:$R,0)-1,0,1,1))))</f>
        <v>#N/A</v>
      </c>
      <c r="F92" s="103" t="str">
        <f t="shared" si="10"/>
        <v/>
      </c>
      <c r="G92" s="103" t="str">
        <f t="shared" ca="1" si="11"/>
        <v/>
      </c>
      <c r="H92" s="300"/>
      <c r="I92" s="103" t="str">
        <f t="shared" si="12"/>
        <v/>
      </c>
      <c r="J92" s="1" t="str">
        <f t="shared" si="13"/>
        <v/>
      </c>
      <c r="K92" s="1" t="str">
        <f t="shared" si="14"/>
        <v/>
      </c>
      <c r="L92" s="177"/>
      <c r="M92" s="299" t="str">
        <f t="shared" si="15"/>
        <v/>
      </c>
      <c r="N92" s="177"/>
      <c r="O92" s="177" t="str">
        <f t="shared" si="16"/>
        <v/>
      </c>
      <c r="P92" s="1" t="str">
        <f t="shared" si="17"/>
        <v/>
      </c>
      <c r="Q92" s="199" t="str">
        <f ca="1">IF(B92=0,"",(IF(ISERROR(OFFSET('Specs and Initial PMs'!$E$1,MATCH($B92,'Specs and Initial PMs'!$D:$D,0)-1,0,1,1)),"",OFFSET('Specs and Initial PMs'!$E$1,MATCH($B92,'Specs and Initial PMs'!$D:$D,0)-1,0,1,1))))</f>
        <v/>
      </c>
      <c r="R92" s="103" t="str">
        <f t="shared" ca="1" si="18"/>
        <v/>
      </c>
      <c r="S92" s="241"/>
    </row>
    <row r="93" spans="1:19" x14ac:dyDescent="0.3">
      <c r="A93" s="1">
        <f>'Specs and Initial PMs'!A105</f>
        <v>89</v>
      </c>
      <c r="B93" s="1">
        <f>'Specs and Initial PMs'!D105</f>
        <v>0</v>
      </c>
      <c r="C93" s="103" t="e">
        <f ca="1">IF(B93=0, NA(), (IF(ISERROR(OFFSET('Initial Results'!$U$1,MATCH($B93,'Initial Results'!$R:$R,0)-1,0,1,1)),NA(),OFFSET('Initial Results'!$U$1,MATCH($B93,'Initial Results'!$R:$R,0)-1,0,1,1))))</f>
        <v>#N/A</v>
      </c>
      <c r="D93" s="103" t="str">
        <f t="shared" si="19"/>
        <v/>
      </c>
      <c r="E93" s="199" t="e">
        <f ca="1">IF(B93=0, NA(), (IF(ISERROR(OFFSET('Confirm Results'!$U$1,MATCH($B93,'Confirm Results'!$R:$R,0)-1,0,1,1)),NA(),OFFSET('Confirm Results'!$U$1,MATCH($B93,'Confirm Results'!$R:$R,0)-1,0,1,1))))</f>
        <v>#N/A</v>
      </c>
      <c r="F93" s="103" t="str">
        <f t="shared" si="10"/>
        <v/>
      </c>
      <c r="G93" s="103" t="str">
        <f t="shared" ca="1" si="11"/>
        <v/>
      </c>
      <c r="H93" s="300"/>
      <c r="I93" s="103" t="str">
        <f t="shared" si="12"/>
        <v/>
      </c>
      <c r="J93" s="1" t="str">
        <f t="shared" si="13"/>
        <v/>
      </c>
      <c r="K93" s="1" t="str">
        <f t="shared" si="14"/>
        <v/>
      </c>
      <c r="L93" s="177"/>
      <c r="M93" s="299" t="str">
        <f t="shared" si="15"/>
        <v/>
      </c>
      <c r="N93" s="177"/>
      <c r="O93" s="177" t="str">
        <f t="shared" si="16"/>
        <v/>
      </c>
      <c r="P93" s="1" t="str">
        <f t="shared" si="17"/>
        <v/>
      </c>
      <c r="Q93" s="199" t="str">
        <f ca="1">IF(B93=0,"",(IF(ISERROR(OFFSET('Specs and Initial PMs'!$E$1,MATCH($B93,'Specs and Initial PMs'!$D:$D,0)-1,0,1,1)),"",OFFSET('Specs and Initial PMs'!$E$1,MATCH($B93,'Specs and Initial PMs'!$D:$D,0)-1,0,1,1))))</f>
        <v/>
      </c>
      <c r="R93" s="103" t="str">
        <f t="shared" ca="1" si="18"/>
        <v/>
      </c>
      <c r="S93" s="241"/>
    </row>
    <row r="94" spans="1:19" x14ac:dyDescent="0.3">
      <c r="A94" s="1">
        <f>'Specs and Initial PMs'!A106</f>
        <v>90</v>
      </c>
      <c r="B94" s="1">
        <f>'Specs and Initial PMs'!D106</f>
        <v>0</v>
      </c>
      <c r="C94" s="103" t="e">
        <f ca="1">IF(B94=0, NA(), (IF(ISERROR(OFFSET('Initial Results'!$U$1,MATCH($B94,'Initial Results'!$R:$R,0)-1,0,1,1)),NA(),OFFSET('Initial Results'!$U$1,MATCH($B94,'Initial Results'!$R:$R,0)-1,0,1,1))))</f>
        <v>#N/A</v>
      </c>
      <c r="D94" s="103" t="str">
        <f t="shared" si="19"/>
        <v/>
      </c>
      <c r="E94" s="199" t="e">
        <f ca="1">IF(B94=0, NA(), (IF(ISERROR(OFFSET('Confirm Results'!$U$1,MATCH($B94,'Confirm Results'!$R:$R,0)-1,0,1,1)),NA(),OFFSET('Confirm Results'!$U$1,MATCH($B94,'Confirm Results'!$R:$R,0)-1,0,1,1))))</f>
        <v>#N/A</v>
      </c>
      <c r="F94" s="103" t="str">
        <f t="shared" si="10"/>
        <v/>
      </c>
      <c r="G94" s="103" t="str">
        <f t="shared" ca="1" si="11"/>
        <v/>
      </c>
      <c r="H94" s="300"/>
      <c r="I94" s="103" t="str">
        <f t="shared" si="12"/>
        <v/>
      </c>
      <c r="J94" s="1" t="str">
        <f t="shared" si="13"/>
        <v/>
      </c>
      <c r="K94" s="1" t="str">
        <f t="shared" si="14"/>
        <v/>
      </c>
      <c r="L94" s="177"/>
      <c r="M94" s="299" t="str">
        <f t="shared" si="15"/>
        <v/>
      </c>
      <c r="N94" s="177"/>
      <c r="O94" s="177" t="str">
        <f t="shared" si="16"/>
        <v/>
      </c>
      <c r="P94" s="1" t="str">
        <f t="shared" si="17"/>
        <v/>
      </c>
      <c r="Q94" s="199" t="str">
        <f ca="1">IF(B94=0,"",(IF(ISERROR(OFFSET('Specs and Initial PMs'!$E$1,MATCH($B94,'Specs and Initial PMs'!$D:$D,0)-1,0,1,1)),"",OFFSET('Specs and Initial PMs'!$E$1,MATCH($B94,'Specs and Initial PMs'!$D:$D,0)-1,0,1,1))))</f>
        <v/>
      </c>
      <c r="R94" s="103" t="str">
        <f t="shared" ca="1" si="18"/>
        <v/>
      </c>
      <c r="S94" s="241"/>
    </row>
    <row r="95" spans="1:19" x14ac:dyDescent="0.3">
      <c r="A95" s="1">
        <f>'Specs and Initial PMs'!A107</f>
        <v>91</v>
      </c>
      <c r="B95" s="1">
        <f>'Specs and Initial PMs'!D107</f>
        <v>0</v>
      </c>
      <c r="C95" s="103" t="e">
        <f ca="1">IF(B95=0, NA(), (IF(ISERROR(OFFSET('Initial Results'!$U$1,MATCH($B95,'Initial Results'!$R:$R,0)-1,0,1,1)),NA(),OFFSET('Initial Results'!$U$1,MATCH($B95,'Initial Results'!$R:$R,0)-1,0,1,1))))</f>
        <v>#N/A</v>
      </c>
      <c r="D95" s="103" t="str">
        <f t="shared" si="19"/>
        <v/>
      </c>
      <c r="E95" s="199" t="e">
        <f ca="1">IF(B95=0, NA(), (IF(ISERROR(OFFSET('Confirm Results'!$U$1,MATCH($B95,'Confirm Results'!$R:$R,0)-1,0,1,1)),NA(),OFFSET('Confirm Results'!$U$1,MATCH($B95,'Confirm Results'!$R:$R,0)-1,0,1,1))))</f>
        <v>#N/A</v>
      </c>
      <c r="F95" s="103" t="str">
        <f t="shared" si="10"/>
        <v/>
      </c>
      <c r="G95" s="103" t="str">
        <f t="shared" ca="1" si="11"/>
        <v/>
      </c>
      <c r="H95" s="300"/>
      <c r="I95" s="103" t="str">
        <f t="shared" si="12"/>
        <v/>
      </c>
      <c r="J95" s="1" t="str">
        <f t="shared" si="13"/>
        <v/>
      </c>
      <c r="K95" s="1" t="str">
        <f t="shared" si="14"/>
        <v/>
      </c>
      <c r="L95" s="177"/>
      <c r="M95" s="299" t="str">
        <f t="shared" si="15"/>
        <v/>
      </c>
      <c r="N95" s="177"/>
      <c r="O95" s="177" t="str">
        <f t="shared" si="16"/>
        <v/>
      </c>
      <c r="P95" s="1" t="str">
        <f t="shared" si="17"/>
        <v/>
      </c>
      <c r="Q95" s="199" t="str">
        <f ca="1">IF(B95=0,"",(IF(ISERROR(OFFSET('Specs and Initial PMs'!$E$1,MATCH($B95,'Specs and Initial PMs'!$D:$D,0)-1,0,1,1)),"",OFFSET('Specs and Initial PMs'!$E$1,MATCH($B95,'Specs and Initial PMs'!$D:$D,0)-1,0,1,1))))</f>
        <v/>
      </c>
      <c r="R95" s="103" t="str">
        <f t="shared" ca="1" si="18"/>
        <v/>
      </c>
      <c r="S95" s="241"/>
    </row>
    <row r="96" spans="1:19" x14ac:dyDescent="0.3">
      <c r="A96" s="1">
        <f>'Specs and Initial PMs'!A108</f>
        <v>92</v>
      </c>
      <c r="B96" s="1">
        <f>'Specs and Initial PMs'!D108</f>
        <v>0</v>
      </c>
      <c r="C96" s="103" t="e">
        <f ca="1">IF(B96=0, NA(), (IF(ISERROR(OFFSET('Initial Results'!$U$1,MATCH($B96,'Initial Results'!$R:$R,0)-1,0,1,1)),NA(),OFFSET('Initial Results'!$U$1,MATCH($B96,'Initial Results'!$R:$R,0)-1,0,1,1))))</f>
        <v>#N/A</v>
      </c>
      <c r="D96" s="103" t="str">
        <f t="shared" si="19"/>
        <v/>
      </c>
      <c r="E96" s="199" t="e">
        <f ca="1">IF(B96=0, NA(), (IF(ISERROR(OFFSET('Confirm Results'!$U$1,MATCH($B96,'Confirm Results'!$R:$R,0)-1,0,1,1)),NA(),OFFSET('Confirm Results'!$U$1,MATCH($B96,'Confirm Results'!$R:$R,0)-1,0,1,1))))</f>
        <v>#N/A</v>
      </c>
      <c r="F96" s="103" t="str">
        <f t="shared" si="10"/>
        <v/>
      </c>
      <c r="G96" s="103" t="str">
        <f t="shared" ca="1" si="11"/>
        <v/>
      </c>
      <c r="H96" s="300"/>
      <c r="I96" s="103" t="str">
        <f t="shared" si="12"/>
        <v/>
      </c>
      <c r="J96" s="1" t="str">
        <f t="shared" si="13"/>
        <v/>
      </c>
      <c r="K96" s="1" t="str">
        <f t="shared" si="14"/>
        <v/>
      </c>
      <c r="L96" s="177"/>
      <c r="M96" s="299" t="str">
        <f t="shared" si="15"/>
        <v/>
      </c>
      <c r="N96" s="177"/>
      <c r="O96" s="177" t="str">
        <f t="shared" si="16"/>
        <v/>
      </c>
      <c r="P96" s="1" t="str">
        <f t="shared" si="17"/>
        <v/>
      </c>
      <c r="Q96" s="199" t="str">
        <f ca="1">IF(B96=0,"",(IF(ISERROR(OFFSET('Specs and Initial PMs'!$E$1,MATCH($B96,'Specs and Initial PMs'!$D:$D,0)-1,0,1,1)),"",OFFSET('Specs and Initial PMs'!$E$1,MATCH($B96,'Specs and Initial PMs'!$D:$D,0)-1,0,1,1))))</f>
        <v/>
      </c>
      <c r="R96" s="103" t="str">
        <f t="shared" ca="1" si="18"/>
        <v/>
      </c>
      <c r="S96" s="241"/>
    </row>
    <row r="97" spans="1:19" x14ac:dyDescent="0.3">
      <c r="A97" s="1">
        <f>'Specs and Initial PMs'!A109</f>
        <v>93</v>
      </c>
      <c r="B97" s="1">
        <f>'Specs and Initial PMs'!D109</f>
        <v>0</v>
      </c>
      <c r="C97" s="103" t="e">
        <f ca="1">IF(B97=0, NA(), (IF(ISERROR(OFFSET('Initial Results'!$U$1,MATCH($B97,'Initial Results'!$R:$R,0)-1,0,1,1)),NA(),OFFSET('Initial Results'!$U$1,MATCH($B97,'Initial Results'!$R:$R,0)-1,0,1,1))))</f>
        <v>#N/A</v>
      </c>
      <c r="D97" s="103" t="str">
        <f t="shared" si="19"/>
        <v/>
      </c>
      <c r="E97" s="199" t="e">
        <f ca="1">IF(B97=0, NA(), (IF(ISERROR(OFFSET('Confirm Results'!$U$1,MATCH($B97,'Confirm Results'!$R:$R,0)-1,0,1,1)),NA(),OFFSET('Confirm Results'!$U$1,MATCH($B97,'Confirm Results'!$R:$R,0)-1,0,1,1))))</f>
        <v>#N/A</v>
      </c>
      <c r="F97" s="103" t="str">
        <f t="shared" si="10"/>
        <v/>
      </c>
      <c r="G97" s="103" t="str">
        <f t="shared" ca="1" si="11"/>
        <v/>
      </c>
      <c r="H97" s="300"/>
      <c r="I97" s="103" t="str">
        <f t="shared" si="12"/>
        <v/>
      </c>
      <c r="J97" s="1" t="str">
        <f t="shared" si="13"/>
        <v/>
      </c>
      <c r="K97" s="1" t="str">
        <f t="shared" si="14"/>
        <v/>
      </c>
      <c r="L97" s="177"/>
      <c r="M97" s="299" t="str">
        <f t="shared" si="15"/>
        <v/>
      </c>
      <c r="N97" s="177"/>
      <c r="O97" s="177" t="str">
        <f t="shared" si="16"/>
        <v/>
      </c>
      <c r="P97" s="1" t="str">
        <f t="shared" si="17"/>
        <v/>
      </c>
      <c r="Q97" s="199" t="str">
        <f ca="1">IF(B97=0,"",(IF(ISERROR(OFFSET('Specs and Initial PMs'!$E$1,MATCH($B97,'Specs and Initial PMs'!$D:$D,0)-1,0,1,1)),"",OFFSET('Specs and Initial PMs'!$E$1,MATCH($B97,'Specs and Initial PMs'!$D:$D,0)-1,0,1,1))))</f>
        <v/>
      </c>
      <c r="R97" s="103" t="str">
        <f t="shared" ca="1" si="18"/>
        <v/>
      </c>
      <c r="S97" s="241"/>
    </row>
    <row r="98" spans="1:19" x14ac:dyDescent="0.3">
      <c r="A98" s="1">
        <f>'Specs and Initial PMs'!A110</f>
        <v>94</v>
      </c>
      <c r="B98" s="1">
        <f>'Specs and Initial PMs'!D110</f>
        <v>0</v>
      </c>
      <c r="C98" s="103" t="e">
        <f ca="1">IF(B98=0, NA(), (IF(ISERROR(OFFSET('Initial Results'!$U$1,MATCH($B98,'Initial Results'!$R:$R,0)-1,0,1,1)),NA(),OFFSET('Initial Results'!$U$1,MATCH($B98,'Initial Results'!$R:$R,0)-1,0,1,1))))</f>
        <v>#N/A</v>
      </c>
      <c r="D98" s="103" t="str">
        <f t="shared" si="19"/>
        <v/>
      </c>
      <c r="E98" s="199" t="e">
        <f ca="1">IF(B98=0, NA(), (IF(ISERROR(OFFSET('Confirm Results'!$U$1,MATCH($B98,'Confirm Results'!$R:$R,0)-1,0,1,1)),NA(),OFFSET('Confirm Results'!$U$1,MATCH($B98,'Confirm Results'!$R:$R,0)-1,0,1,1))))</f>
        <v>#N/A</v>
      </c>
      <c r="F98" s="103" t="str">
        <f t="shared" si="10"/>
        <v/>
      </c>
      <c r="G98" s="103" t="str">
        <f t="shared" ca="1" si="11"/>
        <v/>
      </c>
      <c r="H98" s="300"/>
      <c r="I98" s="103" t="str">
        <f t="shared" si="12"/>
        <v/>
      </c>
      <c r="J98" s="1" t="str">
        <f t="shared" si="13"/>
        <v/>
      </c>
      <c r="K98" s="1" t="str">
        <f t="shared" si="14"/>
        <v/>
      </c>
      <c r="L98" s="177"/>
      <c r="M98" s="299" t="str">
        <f t="shared" si="15"/>
        <v/>
      </c>
      <c r="N98" s="177"/>
      <c r="O98" s="177" t="str">
        <f t="shared" si="16"/>
        <v/>
      </c>
      <c r="P98" s="1" t="str">
        <f t="shared" si="17"/>
        <v/>
      </c>
      <c r="Q98" s="199" t="str">
        <f ca="1">IF(B98=0,"",(IF(ISERROR(OFFSET('Specs and Initial PMs'!$E$1,MATCH($B98,'Specs and Initial PMs'!$D:$D,0)-1,0,1,1)),"",OFFSET('Specs and Initial PMs'!$E$1,MATCH($B98,'Specs and Initial PMs'!$D:$D,0)-1,0,1,1))))</f>
        <v/>
      </c>
      <c r="R98" s="103" t="str">
        <f t="shared" ca="1" si="18"/>
        <v/>
      </c>
      <c r="S98" s="241"/>
    </row>
    <row r="99" spans="1:19" x14ac:dyDescent="0.3">
      <c r="A99" s="1">
        <f>'Specs and Initial PMs'!A111</f>
        <v>95</v>
      </c>
      <c r="B99" s="1">
        <f>'Specs and Initial PMs'!D111</f>
        <v>0</v>
      </c>
      <c r="C99" s="103" t="e">
        <f ca="1">IF(B99=0, NA(), (IF(ISERROR(OFFSET('Initial Results'!$U$1,MATCH($B99,'Initial Results'!$R:$R,0)-1,0,1,1)),NA(),OFFSET('Initial Results'!$U$1,MATCH($B99,'Initial Results'!$R:$R,0)-1,0,1,1))))</f>
        <v>#N/A</v>
      </c>
      <c r="D99" s="103" t="str">
        <f t="shared" si="19"/>
        <v/>
      </c>
      <c r="E99" s="199" t="e">
        <f ca="1">IF(B99=0, NA(), (IF(ISERROR(OFFSET('Confirm Results'!$U$1,MATCH($B99,'Confirm Results'!$R:$R,0)-1,0,1,1)),NA(),OFFSET('Confirm Results'!$U$1,MATCH($B99,'Confirm Results'!$R:$R,0)-1,0,1,1))))</f>
        <v>#N/A</v>
      </c>
      <c r="F99" s="103" t="str">
        <f t="shared" si="10"/>
        <v/>
      </c>
      <c r="G99" s="103" t="str">
        <f t="shared" ca="1" si="11"/>
        <v/>
      </c>
      <c r="H99" s="300"/>
      <c r="I99" s="103" t="str">
        <f t="shared" si="12"/>
        <v/>
      </c>
      <c r="J99" s="1" t="str">
        <f t="shared" si="13"/>
        <v/>
      </c>
      <c r="K99" s="1" t="str">
        <f t="shared" si="14"/>
        <v/>
      </c>
      <c r="L99" s="177"/>
      <c r="M99" s="299" t="str">
        <f t="shared" si="15"/>
        <v/>
      </c>
      <c r="N99" s="177"/>
      <c r="O99" s="177" t="str">
        <f t="shared" si="16"/>
        <v/>
      </c>
      <c r="P99" s="1" t="str">
        <f t="shared" si="17"/>
        <v/>
      </c>
      <c r="Q99" s="199" t="str">
        <f ca="1">IF(B99=0,"",(IF(ISERROR(OFFSET('Specs and Initial PMs'!$E$1,MATCH($B99,'Specs and Initial PMs'!$D:$D,0)-1,0,1,1)),"",OFFSET('Specs and Initial PMs'!$E$1,MATCH($B99,'Specs and Initial PMs'!$D:$D,0)-1,0,1,1))))</f>
        <v/>
      </c>
      <c r="R99" s="103" t="str">
        <f t="shared" ca="1" si="18"/>
        <v/>
      </c>
      <c r="S99" s="241"/>
    </row>
    <row r="100" spans="1:19" x14ac:dyDescent="0.3">
      <c r="A100" s="1">
        <f>'Specs and Initial PMs'!A112</f>
        <v>96</v>
      </c>
      <c r="B100" s="1">
        <f>'Specs and Initial PMs'!D112</f>
        <v>0</v>
      </c>
      <c r="C100" s="103" t="e">
        <f ca="1">IF(B100=0, NA(), (IF(ISERROR(OFFSET('Initial Results'!$U$1,MATCH($B100,'Initial Results'!$R:$R,0)-1,0,1,1)),NA(),OFFSET('Initial Results'!$U$1,MATCH($B100,'Initial Results'!$R:$R,0)-1,0,1,1))))</f>
        <v>#N/A</v>
      </c>
      <c r="D100" s="103" t="str">
        <f t="shared" si="19"/>
        <v/>
      </c>
      <c r="E100" s="199" t="e">
        <f ca="1">IF(B100=0, NA(), (IF(ISERROR(OFFSET('Confirm Results'!$U$1,MATCH($B100,'Confirm Results'!$R:$R,0)-1,0,1,1)),NA(),OFFSET('Confirm Results'!$U$1,MATCH($B100,'Confirm Results'!$R:$R,0)-1,0,1,1))))</f>
        <v>#N/A</v>
      </c>
      <c r="F100" s="103" t="str">
        <f t="shared" si="10"/>
        <v/>
      </c>
      <c r="G100" s="103" t="str">
        <f t="shared" ca="1" si="11"/>
        <v/>
      </c>
      <c r="H100" s="300"/>
      <c r="I100" s="103" t="str">
        <f t="shared" si="12"/>
        <v/>
      </c>
      <c r="J100" s="1" t="str">
        <f t="shared" si="13"/>
        <v/>
      </c>
      <c r="K100" s="1" t="str">
        <f t="shared" si="14"/>
        <v/>
      </c>
      <c r="L100" s="177"/>
      <c r="M100" s="299" t="str">
        <f t="shared" si="15"/>
        <v/>
      </c>
      <c r="N100" s="177"/>
      <c r="O100" s="177" t="str">
        <f t="shared" si="16"/>
        <v/>
      </c>
      <c r="P100" s="1" t="str">
        <f t="shared" si="17"/>
        <v/>
      </c>
      <c r="Q100" s="199" t="str">
        <f ca="1">IF(B100=0,"",(IF(ISERROR(OFFSET('Specs and Initial PMs'!$E$1,MATCH($B100,'Specs and Initial PMs'!$D:$D,0)-1,0,1,1)),"",OFFSET('Specs and Initial PMs'!$E$1,MATCH($B100,'Specs and Initial PMs'!$D:$D,0)-1,0,1,1))))</f>
        <v/>
      </c>
      <c r="R100" s="103" t="str">
        <f t="shared" ca="1" si="18"/>
        <v/>
      </c>
      <c r="S100" s="241"/>
    </row>
    <row r="101" spans="1:19" x14ac:dyDescent="0.3">
      <c r="A101" s="1">
        <f>'Specs and Initial PMs'!A113</f>
        <v>97</v>
      </c>
      <c r="B101" s="1">
        <f>'Specs and Initial PMs'!D113</f>
        <v>0</v>
      </c>
      <c r="C101" s="103" t="e">
        <f ca="1">IF(B101=0, NA(), (IF(ISERROR(OFFSET('Initial Results'!$U$1,MATCH($B101,'Initial Results'!$R:$R,0)-1,0,1,1)),NA(),OFFSET('Initial Results'!$U$1,MATCH($B101,'Initial Results'!$R:$R,0)-1,0,1,1))))</f>
        <v>#N/A</v>
      </c>
      <c r="D101" s="103" t="str">
        <f t="shared" si="19"/>
        <v/>
      </c>
      <c r="E101" s="199" t="e">
        <f ca="1">IF(B101=0, NA(), (IF(ISERROR(OFFSET('Confirm Results'!$U$1,MATCH($B101,'Confirm Results'!$R:$R,0)-1,0,1,1)),NA(),OFFSET('Confirm Results'!$U$1,MATCH($B101,'Confirm Results'!$R:$R,0)-1,0,1,1))))</f>
        <v>#N/A</v>
      </c>
      <c r="F101" s="103" t="str">
        <f t="shared" si="10"/>
        <v/>
      </c>
      <c r="G101" s="103" t="str">
        <f t="shared" ca="1" si="11"/>
        <v/>
      </c>
      <c r="H101" s="300"/>
      <c r="I101" s="103" t="str">
        <f t="shared" si="12"/>
        <v/>
      </c>
      <c r="J101" s="1" t="str">
        <f t="shared" si="13"/>
        <v/>
      </c>
      <c r="K101" s="1" t="str">
        <f t="shared" si="14"/>
        <v/>
      </c>
      <c r="L101" s="177"/>
      <c r="M101" s="299" t="str">
        <f t="shared" si="15"/>
        <v/>
      </c>
      <c r="N101" s="177"/>
      <c r="O101" s="177" t="str">
        <f t="shared" si="16"/>
        <v/>
      </c>
      <c r="P101" s="1" t="str">
        <f t="shared" si="17"/>
        <v/>
      </c>
      <c r="Q101" s="199" t="str">
        <f ca="1">IF(B101=0,"",(IF(ISERROR(OFFSET('Specs and Initial PMs'!$E$1,MATCH($B101,'Specs and Initial PMs'!$D:$D,0)-1,0,1,1)),"",OFFSET('Specs and Initial PMs'!$E$1,MATCH($B101,'Specs and Initial PMs'!$D:$D,0)-1,0,1,1))))</f>
        <v/>
      </c>
      <c r="R101" s="103" t="str">
        <f t="shared" ca="1" si="18"/>
        <v/>
      </c>
      <c r="S101" s="241"/>
    </row>
    <row r="102" spans="1:19" x14ac:dyDescent="0.3">
      <c r="A102" s="1">
        <f>'Specs and Initial PMs'!A114</f>
        <v>98</v>
      </c>
      <c r="B102" s="1">
        <f>'Specs and Initial PMs'!D114</f>
        <v>0</v>
      </c>
      <c r="C102" s="103" t="e">
        <f ca="1">IF(B102=0, NA(), (IF(ISERROR(OFFSET('Initial Results'!$U$1,MATCH($B102,'Initial Results'!$R:$R,0)-1,0,1,1)),NA(),OFFSET('Initial Results'!$U$1,MATCH($B102,'Initial Results'!$R:$R,0)-1,0,1,1))))</f>
        <v>#N/A</v>
      </c>
      <c r="D102" s="103" t="str">
        <f t="shared" si="19"/>
        <v/>
      </c>
      <c r="E102" s="199" t="e">
        <f ca="1">IF(B102=0, NA(), (IF(ISERROR(OFFSET('Confirm Results'!$U$1,MATCH($B102,'Confirm Results'!$R:$R,0)-1,0,1,1)),NA(),OFFSET('Confirm Results'!$U$1,MATCH($B102,'Confirm Results'!$R:$R,0)-1,0,1,1))))</f>
        <v>#N/A</v>
      </c>
      <c r="F102" s="103" t="str">
        <f t="shared" si="10"/>
        <v/>
      </c>
      <c r="G102" s="103" t="str">
        <f t="shared" ca="1" si="11"/>
        <v/>
      </c>
      <c r="H102" s="300"/>
      <c r="I102" s="103" t="str">
        <f t="shared" si="12"/>
        <v/>
      </c>
      <c r="J102" s="1" t="str">
        <f t="shared" si="13"/>
        <v/>
      </c>
      <c r="K102" s="1" t="str">
        <f t="shared" si="14"/>
        <v/>
      </c>
      <c r="L102" s="177"/>
      <c r="M102" s="299" t="str">
        <f t="shared" si="15"/>
        <v/>
      </c>
      <c r="N102" s="177"/>
      <c r="O102" s="177" t="str">
        <f t="shared" si="16"/>
        <v/>
      </c>
      <c r="P102" s="1" t="str">
        <f t="shared" si="17"/>
        <v/>
      </c>
      <c r="Q102" s="199" t="str">
        <f ca="1">IF(B102=0,"",(IF(ISERROR(OFFSET('Specs and Initial PMs'!$E$1,MATCH($B102,'Specs and Initial PMs'!$D:$D,0)-1,0,1,1)),"",OFFSET('Specs and Initial PMs'!$E$1,MATCH($B102,'Specs and Initial PMs'!$D:$D,0)-1,0,1,1))))</f>
        <v/>
      </c>
      <c r="R102" s="103" t="str">
        <f t="shared" ca="1" si="18"/>
        <v/>
      </c>
      <c r="S102" s="241"/>
    </row>
    <row r="103" spans="1:19" x14ac:dyDescent="0.3">
      <c r="A103" s="1">
        <f>'Specs and Initial PMs'!A115</f>
        <v>99</v>
      </c>
      <c r="B103" s="1">
        <f>'Specs and Initial PMs'!D115</f>
        <v>0</v>
      </c>
      <c r="C103" s="103" t="e">
        <f ca="1">IF(B103=0, NA(), (IF(ISERROR(OFFSET('Initial Results'!$U$1,MATCH($B103,'Initial Results'!$R:$R,0)-1,0,1,1)),NA(),OFFSET('Initial Results'!$U$1,MATCH($B103,'Initial Results'!$R:$R,0)-1,0,1,1))))</f>
        <v>#N/A</v>
      </c>
      <c r="D103" s="103" t="str">
        <f t="shared" si="19"/>
        <v/>
      </c>
      <c r="E103" s="199" t="e">
        <f ca="1">IF(B103=0, NA(), (IF(ISERROR(OFFSET('Confirm Results'!$U$1,MATCH($B103,'Confirm Results'!$R:$R,0)-1,0,1,1)),NA(),OFFSET('Confirm Results'!$U$1,MATCH($B103,'Confirm Results'!$R:$R,0)-1,0,1,1))))</f>
        <v>#N/A</v>
      </c>
      <c r="F103" s="103" t="str">
        <f t="shared" si="10"/>
        <v/>
      </c>
      <c r="G103" s="103" t="str">
        <f t="shared" ca="1" si="11"/>
        <v/>
      </c>
      <c r="H103" s="300"/>
      <c r="I103" s="103" t="str">
        <f t="shared" si="12"/>
        <v/>
      </c>
      <c r="J103" s="1" t="str">
        <f t="shared" si="13"/>
        <v/>
      </c>
      <c r="K103" s="1" t="str">
        <f t="shared" si="14"/>
        <v/>
      </c>
      <c r="L103" s="177"/>
      <c r="M103" s="299" t="str">
        <f t="shared" si="15"/>
        <v/>
      </c>
      <c r="N103" s="177"/>
      <c r="O103" s="177" t="str">
        <f t="shared" si="16"/>
        <v/>
      </c>
      <c r="P103" s="1" t="str">
        <f t="shared" si="17"/>
        <v/>
      </c>
      <c r="Q103" s="199" t="str">
        <f ca="1">IF(B103=0,"",(IF(ISERROR(OFFSET('Specs and Initial PMs'!$E$1,MATCH($B103,'Specs and Initial PMs'!$D:$D,0)-1,0,1,1)),"",OFFSET('Specs and Initial PMs'!$E$1,MATCH($B103,'Specs and Initial PMs'!$D:$D,0)-1,0,1,1))))</f>
        <v/>
      </c>
      <c r="R103" s="103" t="str">
        <f t="shared" ca="1" si="18"/>
        <v/>
      </c>
      <c r="S103" s="241"/>
    </row>
    <row r="104" spans="1:19" x14ac:dyDescent="0.3">
      <c r="A104" s="1">
        <f>'Specs and Initial PMs'!A116</f>
        <v>100</v>
      </c>
      <c r="B104" s="1">
        <f>'Specs and Initial PMs'!D116</f>
        <v>0</v>
      </c>
      <c r="C104" s="103" t="e">
        <f ca="1">IF(B104=0, NA(), (IF(ISERROR(OFFSET('Initial Results'!$U$1,MATCH($B104,'Initial Results'!$R:$R,0)-1,0,1,1)),NA(),OFFSET('Initial Results'!$U$1,MATCH($B104,'Initial Results'!$R:$R,0)-1,0,1,1))))</f>
        <v>#N/A</v>
      </c>
      <c r="D104" s="103" t="str">
        <f t="shared" si="19"/>
        <v/>
      </c>
      <c r="E104" s="199" t="e">
        <f ca="1">IF(B104=0, NA(), (IF(ISERROR(OFFSET('Confirm Results'!$U$1,MATCH($B104,'Confirm Results'!$R:$R,0)-1,0,1,1)),NA(),OFFSET('Confirm Results'!$U$1,MATCH($B104,'Confirm Results'!$R:$R,0)-1,0,1,1))))</f>
        <v>#N/A</v>
      </c>
      <c r="F104" s="103" t="str">
        <f t="shared" si="10"/>
        <v/>
      </c>
      <c r="G104" s="103" t="str">
        <f t="shared" ca="1" si="11"/>
        <v/>
      </c>
      <c r="H104" s="300"/>
      <c r="I104" s="103" t="str">
        <f t="shared" si="12"/>
        <v/>
      </c>
      <c r="J104" s="1" t="str">
        <f t="shared" si="13"/>
        <v/>
      </c>
      <c r="K104" s="1" t="str">
        <f t="shared" si="14"/>
        <v/>
      </c>
      <c r="L104" s="177"/>
      <c r="M104" s="299" t="str">
        <f t="shared" si="15"/>
        <v/>
      </c>
      <c r="N104" s="177"/>
      <c r="O104" s="177" t="str">
        <f t="shared" si="16"/>
        <v/>
      </c>
      <c r="P104" s="1" t="str">
        <f t="shared" si="17"/>
        <v/>
      </c>
      <c r="Q104" s="199" t="str">
        <f ca="1">IF(B104=0,"",(IF(ISERROR(OFFSET('Specs and Initial PMs'!$E$1,MATCH($B104,'Specs and Initial PMs'!$D:$D,0)-1,0,1,1)),"",OFFSET('Specs and Initial PMs'!$E$1,MATCH($B104,'Specs and Initial PMs'!$D:$D,0)-1,0,1,1))))</f>
        <v/>
      </c>
      <c r="R104" s="103" t="str">
        <f t="shared" ca="1" si="18"/>
        <v/>
      </c>
      <c r="S104" s="241"/>
    </row>
    <row r="105" spans="1:19" x14ac:dyDescent="0.3">
      <c r="A105" s="1">
        <f>'Specs and Initial PMs'!A117</f>
        <v>101</v>
      </c>
      <c r="B105" s="1">
        <f>'Specs and Initial PMs'!D117</f>
        <v>0</v>
      </c>
      <c r="C105" s="103" t="e">
        <f ca="1">IF(B105=0, NA(), (IF(ISERROR(OFFSET('Initial Results'!$U$1,MATCH($B105,'Initial Results'!$R:$R,0)-1,0,1,1)),NA(),OFFSET('Initial Results'!$U$1,MATCH($B105,'Initial Results'!$R:$R,0)-1,0,1,1))))</f>
        <v>#N/A</v>
      </c>
      <c r="D105" s="103" t="str">
        <f t="shared" si="19"/>
        <v/>
      </c>
      <c r="E105" s="199" t="e">
        <f ca="1">IF(B105=0, NA(), (IF(ISERROR(OFFSET('Confirm Results'!$U$1,MATCH($B105,'Confirm Results'!$R:$R,0)-1,0,1,1)),NA(),OFFSET('Confirm Results'!$U$1,MATCH($B105,'Confirm Results'!$R:$R,0)-1,0,1,1))))</f>
        <v>#N/A</v>
      </c>
      <c r="F105" s="103" t="str">
        <f t="shared" si="10"/>
        <v/>
      </c>
      <c r="G105" s="103" t="str">
        <f t="shared" ca="1" si="11"/>
        <v/>
      </c>
      <c r="H105" s="300"/>
      <c r="I105" s="103" t="str">
        <f t="shared" si="12"/>
        <v/>
      </c>
      <c r="J105" s="1" t="str">
        <f t="shared" si="13"/>
        <v/>
      </c>
      <c r="K105" s="1" t="str">
        <f t="shared" si="14"/>
        <v/>
      </c>
      <c r="L105" s="177"/>
      <c r="M105" s="299" t="str">
        <f t="shared" si="15"/>
        <v/>
      </c>
      <c r="N105" s="177"/>
      <c r="O105" s="177" t="str">
        <f t="shared" si="16"/>
        <v/>
      </c>
      <c r="P105" s="1" t="str">
        <f t="shared" si="17"/>
        <v/>
      </c>
      <c r="Q105" s="199" t="str">
        <f ca="1">IF(B105=0,"",(IF(ISERROR(OFFSET('Specs and Initial PMs'!$E$1,MATCH($B105,'Specs and Initial PMs'!$D:$D,0)-1,0,1,1)),"",OFFSET('Specs and Initial PMs'!$E$1,MATCH($B105,'Specs and Initial PMs'!$D:$D,0)-1,0,1,1))))</f>
        <v/>
      </c>
      <c r="R105" s="103" t="str">
        <f t="shared" ca="1" si="18"/>
        <v/>
      </c>
      <c r="S105" s="241"/>
    </row>
    <row r="106" spans="1:19" x14ac:dyDescent="0.3">
      <c r="A106" s="1">
        <f>'Specs and Initial PMs'!A118</f>
        <v>102</v>
      </c>
      <c r="B106" s="1">
        <f>'Specs and Initial PMs'!D118</f>
        <v>0</v>
      </c>
      <c r="C106" s="103" t="e">
        <f ca="1">IF(B106=0, NA(), (IF(ISERROR(OFFSET('Initial Results'!$U$1,MATCH($B106,'Initial Results'!$R:$R,0)-1,0,1,1)),NA(),OFFSET('Initial Results'!$U$1,MATCH($B106,'Initial Results'!$R:$R,0)-1,0,1,1))))</f>
        <v>#N/A</v>
      </c>
      <c r="D106" s="103" t="str">
        <f t="shared" si="19"/>
        <v/>
      </c>
      <c r="E106" s="199" t="e">
        <f ca="1">IF(B106=0, NA(), (IF(ISERROR(OFFSET('Confirm Results'!$U$1,MATCH($B106,'Confirm Results'!$R:$R,0)-1,0,1,1)),NA(),OFFSET('Confirm Results'!$U$1,MATCH($B106,'Confirm Results'!$R:$R,0)-1,0,1,1))))</f>
        <v>#N/A</v>
      </c>
      <c r="F106" s="103" t="str">
        <f t="shared" si="10"/>
        <v/>
      </c>
      <c r="G106" s="103" t="str">
        <f t="shared" ca="1" si="11"/>
        <v/>
      </c>
      <c r="H106" s="300"/>
      <c r="I106" s="103" t="str">
        <f t="shared" si="12"/>
        <v/>
      </c>
      <c r="J106" s="1" t="str">
        <f t="shared" si="13"/>
        <v/>
      </c>
      <c r="K106" s="1" t="str">
        <f t="shared" si="14"/>
        <v/>
      </c>
      <c r="L106" s="177"/>
      <c r="M106" s="299" t="str">
        <f t="shared" si="15"/>
        <v/>
      </c>
      <c r="N106" s="177"/>
      <c r="O106" s="177" t="str">
        <f t="shared" si="16"/>
        <v/>
      </c>
      <c r="P106" s="1" t="str">
        <f t="shared" si="17"/>
        <v/>
      </c>
      <c r="Q106" s="199" t="str">
        <f ca="1">IF(B106=0,"",(IF(ISERROR(OFFSET('Specs and Initial PMs'!$E$1,MATCH($B106,'Specs and Initial PMs'!$D:$D,0)-1,0,1,1)),"",OFFSET('Specs and Initial PMs'!$E$1,MATCH($B106,'Specs and Initial PMs'!$D:$D,0)-1,0,1,1))))</f>
        <v/>
      </c>
      <c r="R106" s="103" t="str">
        <f t="shared" ca="1" si="18"/>
        <v/>
      </c>
      <c r="S106" s="241"/>
    </row>
    <row r="107" spans="1:19" x14ac:dyDescent="0.3">
      <c r="A107" s="1">
        <f>'Specs and Initial PMs'!A119</f>
        <v>103</v>
      </c>
      <c r="B107" s="1">
        <f>'Specs and Initial PMs'!D119</f>
        <v>0</v>
      </c>
      <c r="C107" s="103" t="e">
        <f ca="1">IF(B107=0, NA(), (IF(ISERROR(OFFSET('Initial Results'!$U$1,MATCH($B107,'Initial Results'!$R:$R,0)-1,0,1,1)),NA(),OFFSET('Initial Results'!$U$1,MATCH($B107,'Initial Results'!$R:$R,0)-1,0,1,1))))</f>
        <v>#N/A</v>
      </c>
      <c r="D107" s="103" t="str">
        <f t="shared" si="19"/>
        <v/>
      </c>
      <c r="E107" s="199" t="e">
        <f ca="1">IF(B107=0, NA(), (IF(ISERROR(OFFSET('Confirm Results'!$U$1,MATCH($B107,'Confirm Results'!$R:$R,0)-1,0,1,1)),NA(),OFFSET('Confirm Results'!$U$1,MATCH($B107,'Confirm Results'!$R:$R,0)-1,0,1,1))))</f>
        <v>#N/A</v>
      </c>
      <c r="F107" s="103" t="str">
        <f t="shared" si="10"/>
        <v/>
      </c>
      <c r="G107" s="103" t="str">
        <f t="shared" ca="1" si="11"/>
        <v/>
      </c>
      <c r="H107" s="300"/>
      <c r="I107" s="103" t="str">
        <f t="shared" si="12"/>
        <v/>
      </c>
      <c r="J107" s="1" t="str">
        <f t="shared" si="13"/>
        <v/>
      </c>
      <c r="K107" s="1" t="str">
        <f t="shared" si="14"/>
        <v/>
      </c>
      <c r="L107" s="177"/>
      <c r="M107" s="299" t="str">
        <f t="shared" si="15"/>
        <v/>
      </c>
      <c r="N107" s="177"/>
      <c r="O107" s="177" t="str">
        <f t="shared" si="16"/>
        <v/>
      </c>
      <c r="P107" s="1" t="str">
        <f t="shared" si="17"/>
        <v/>
      </c>
      <c r="Q107" s="199" t="str">
        <f ca="1">IF(B107=0,"",(IF(ISERROR(OFFSET('Specs and Initial PMs'!$E$1,MATCH($B107,'Specs and Initial PMs'!$D:$D,0)-1,0,1,1)),"",OFFSET('Specs and Initial PMs'!$E$1,MATCH($B107,'Specs and Initial PMs'!$D:$D,0)-1,0,1,1))))</f>
        <v/>
      </c>
      <c r="R107" s="103" t="str">
        <f t="shared" ca="1" si="18"/>
        <v/>
      </c>
      <c r="S107" s="241"/>
    </row>
    <row r="108" spans="1:19" x14ac:dyDescent="0.3">
      <c r="A108" s="1">
        <f>'Specs and Initial PMs'!A120</f>
        <v>104</v>
      </c>
      <c r="B108" s="1">
        <f>'Specs and Initial PMs'!D120</f>
        <v>0</v>
      </c>
      <c r="C108" s="103" t="e">
        <f ca="1">IF(B108=0, NA(), (IF(ISERROR(OFFSET('Initial Results'!$U$1,MATCH($B108,'Initial Results'!$R:$R,0)-1,0,1,1)),NA(),OFFSET('Initial Results'!$U$1,MATCH($B108,'Initial Results'!$R:$R,0)-1,0,1,1))))</f>
        <v>#N/A</v>
      </c>
      <c r="D108" s="103" t="str">
        <f t="shared" si="19"/>
        <v/>
      </c>
      <c r="E108" s="199" t="e">
        <f ca="1">IF(B108=0, NA(), (IF(ISERROR(OFFSET('Confirm Results'!$U$1,MATCH($B108,'Confirm Results'!$R:$R,0)-1,0,1,1)),NA(),OFFSET('Confirm Results'!$U$1,MATCH($B108,'Confirm Results'!$R:$R,0)-1,0,1,1))))</f>
        <v>#N/A</v>
      </c>
      <c r="F108" s="103" t="str">
        <f t="shared" si="10"/>
        <v/>
      </c>
      <c r="G108" s="103" t="str">
        <f t="shared" ca="1" si="11"/>
        <v/>
      </c>
      <c r="H108" s="300"/>
      <c r="I108" s="103" t="str">
        <f t="shared" si="12"/>
        <v/>
      </c>
      <c r="J108" s="1" t="str">
        <f t="shared" si="13"/>
        <v/>
      </c>
      <c r="K108" s="1" t="str">
        <f t="shared" si="14"/>
        <v/>
      </c>
      <c r="L108" s="177"/>
      <c r="M108" s="299" t="str">
        <f t="shared" si="15"/>
        <v/>
      </c>
      <c r="N108" s="177"/>
      <c r="O108" s="177" t="str">
        <f t="shared" si="16"/>
        <v/>
      </c>
      <c r="P108" s="1" t="str">
        <f t="shared" si="17"/>
        <v/>
      </c>
      <c r="Q108" s="199" t="str">
        <f ca="1">IF(B108=0,"",(IF(ISERROR(OFFSET('Specs and Initial PMs'!$E$1,MATCH($B108,'Specs and Initial PMs'!$D:$D,0)-1,0,1,1)),"",OFFSET('Specs and Initial PMs'!$E$1,MATCH($B108,'Specs and Initial PMs'!$D:$D,0)-1,0,1,1))))</f>
        <v/>
      </c>
      <c r="R108" s="103" t="str">
        <f t="shared" ca="1" si="18"/>
        <v/>
      </c>
      <c r="S108" s="241"/>
    </row>
    <row r="109" spans="1:19" x14ac:dyDescent="0.3">
      <c r="A109" s="1">
        <f>'Specs and Initial PMs'!A121</f>
        <v>105</v>
      </c>
      <c r="B109" s="1">
        <f>'Specs and Initial PMs'!D121</f>
        <v>0</v>
      </c>
      <c r="C109" s="103" t="e">
        <f ca="1">IF(B109=0, NA(), (IF(ISERROR(OFFSET('Initial Results'!$U$1,MATCH($B109,'Initial Results'!$R:$R,0)-1,0,1,1)),NA(),OFFSET('Initial Results'!$U$1,MATCH($B109,'Initial Results'!$R:$R,0)-1,0,1,1))))</f>
        <v>#N/A</v>
      </c>
      <c r="D109" s="103" t="str">
        <f t="shared" si="19"/>
        <v/>
      </c>
      <c r="E109" s="199" t="e">
        <f ca="1">IF(B109=0, NA(), (IF(ISERROR(OFFSET('Confirm Results'!$U$1,MATCH($B109,'Confirm Results'!$R:$R,0)-1,0,1,1)),NA(),OFFSET('Confirm Results'!$U$1,MATCH($B109,'Confirm Results'!$R:$R,0)-1,0,1,1))))</f>
        <v>#N/A</v>
      </c>
      <c r="F109" s="103" t="str">
        <f t="shared" si="10"/>
        <v/>
      </c>
      <c r="G109" s="103" t="str">
        <f t="shared" ca="1" si="11"/>
        <v/>
      </c>
      <c r="H109" s="300"/>
      <c r="I109" s="103" t="str">
        <f t="shared" si="12"/>
        <v/>
      </c>
      <c r="J109" s="1" t="str">
        <f t="shared" si="13"/>
        <v/>
      </c>
      <c r="K109" s="1" t="str">
        <f t="shared" si="14"/>
        <v/>
      </c>
      <c r="L109" s="177"/>
      <c r="M109" s="299" t="str">
        <f t="shared" si="15"/>
        <v/>
      </c>
      <c r="N109" s="177"/>
      <c r="O109" s="177" t="str">
        <f t="shared" si="16"/>
        <v/>
      </c>
      <c r="P109" s="1" t="str">
        <f t="shared" si="17"/>
        <v/>
      </c>
      <c r="Q109" s="199" t="str">
        <f ca="1">IF(B109=0,"",(IF(ISERROR(OFFSET('Specs and Initial PMs'!$E$1,MATCH($B109,'Specs and Initial PMs'!$D:$D,0)-1,0,1,1)),"",OFFSET('Specs and Initial PMs'!$E$1,MATCH($B109,'Specs and Initial PMs'!$D:$D,0)-1,0,1,1))))</f>
        <v/>
      </c>
      <c r="R109" s="103" t="str">
        <f t="shared" ca="1" si="18"/>
        <v/>
      </c>
      <c r="S109" s="241"/>
    </row>
    <row r="110" spans="1:19" x14ac:dyDescent="0.3">
      <c r="A110" s="1">
        <f>'Specs and Initial PMs'!A122</f>
        <v>106</v>
      </c>
      <c r="B110" s="1">
        <f>'Specs and Initial PMs'!D122</f>
        <v>0</v>
      </c>
      <c r="C110" s="103" t="e">
        <f ca="1">IF(B110=0, NA(), (IF(ISERROR(OFFSET('Initial Results'!$U$1,MATCH($B110,'Initial Results'!$R:$R,0)-1,0,1,1)),NA(),OFFSET('Initial Results'!$U$1,MATCH($B110,'Initial Results'!$R:$R,0)-1,0,1,1))))</f>
        <v>#N/A</v>
      </c>
      <c r="D110" s="103" t="str">
        <f t="shared" si="19"/>
        <v/>
      </c>
      <c r="E110" s="199" t="e">
        <f ca="1">IF(B110=0, NA(), (IF(ISERROR(OFFSET('Confirm Results'!$U$1,MATCH($B110,'Confirm Results'!$R:$R,0)-1,0,1,1)),NA(),OFFSET('Confirm Results'!$U$1,MATCH($B110,'Confirm Results'!$R:$R,0)-1,0,1,1))))</f>
        <v>#N/A</v>
      </c>
      <c r="F110" s="103" t="str">
        <f t="shared" si="10"/>
        <v/>
      </c>
      <c r="G110" s="103" t="str">
        <f t="shared" ca="1" si="11"/>
        <v/>
      </c>
      <c r="H110" s="300"/>
      <c r="I110" s="103" t="str">
        <f t="shared" si="12"/>
        <v/>
      </c>
      <c r="J110" s="1" t="str">
        <f t="shared" si="13"/>
        <v/>
      </c>
      <c r="K110" s="1" t="str">
        <f t="shared" si="14"/>
        <v/>
      </c>
      <c r="L110" s="177"/>
      <c r="M110" s="299" t="str">
        <f t="shared" si="15"/>
        <v/>
      </c>
      <c r="N110" s="177"/>
      <c r="O110" s="177" t="str">
        <f t="shared" si="16"/>
        <v/>
      </c>
      <c r="P110" s="1" t="str">
        <f t="shared" si="17"/>
        <v/>
      </c>
      <c r="Q110" s="199" t="str">
        <f ca="1">IF(B110=0,"",(IF(ISERROR(OFFSET('Specs and Initial PMs'!$E$1,MATCH($B110,'Specs and Initial PMs'!$D:$D,0)-1,0,1,1)),"",OFFSET('Specs and Initial PMs'!$E$1,MATCH($B110,'Specs and Initial PMs'!$D:$D,0)-1,0,1,1))))</f>
        <v/>
      </c>
      <c r="R110" s="103" t="str">
        <f t="shared" ca="1" si="18"/>
        <v/>
      </c>
      <c r="S110" s="241"/>
    </row>
    <row r="111" spans="1:19" x14ac:dyDescent="0.3">
      <c r="A111" s="1">
        <f>'Specs and Initial PMs'!A123</f>
        <v>107</v>
      </c>
      <c r="B111" s="1">
        <f>'Specs and Initial PMs'!D123</f>
        <v>0</v>
      </c>
      <c r="C111" s="103" t="e">
        <f ca="1">IF(B111=0, NA(), (IF(ISERROR(OFFSET('Initial Results'!$U$1,MATCH($B111,'Initial Results'!$R:$R,0)-1,0,1,1)),NA(),OFFSET('Initial Results'!$U$1,MATCH($B111,'Initial Results'!$R:$R,0)-1,0,1,1))))</f>
        <v>#N/A</v>
      </c>
      <c r="D111" s="103" t="str">
        <f t="shared" si="19"/>
        <v/>
      </c>
      <c r="E111" s="199" t="e">
        <f ca="1">IF(B111=0, NA(), (IF(ISERROR(OFFSET('Confirm Results'!$U$1,MATCH($B111,'Confirm Results'!$R:$R,0)-1,0,1,1)),NA(),OFFSET('Confirm Results'!$U$1,MATCH($B111,'Confirm Results'!$R:$R,0)-1,0,1,1))))</f>
        <v>#N/A</v>
      </c>
      <c r="F111" s="103" t="str">
        <f t="shared" si="10"/>
        <v/>
      </c>
      <c r="G111" s="103" t="str">
        <f t="shared" ca="1" si="11"/>
        <v/>
      </c>
      <c r="H111" s="300"/>
      <c r="I111" s="103" t="str">
        <f t="shared" si="12"/>
        <v/>
      </c>
      <c r="J111" s="1" t="str">
        <f t="shared" si="13"/>
        <v/>
      </c>
      <c r="K111" s="1" t="str">
        <f t="shared" si="14"/>
        <v/>
      </c>
      <c r="L111" s="177"/>
      <c r="M111" s="299" t="str">
        <f t="shared" si="15"/>
        <v/>
      </c>
      <c r="N111" s="177"/>
      <c r="O111" s="177" t="str">
        <f t="shared" si="16"/>
        <v/>
      </c>
      <c r="P111" s="1" t="str">
        <f t="shared" si="17"/>
        <v/>
      </c>
      <c r="Q111" s="199" t="str">
        <f ca="1">IF(B111=0,"",(IF(ISERROR(OFFSET('Specs and Initial PMs'!$E$1,MATCH($B111,'Specs and Initial PMs'!$D:$D,0)-1,0,1,1)),"",OFFSET('Specs and Initial PMs'!$E$1,MATCH($B111,'Specs and Initial PMs'!$D:$D,0)-1,0,1,1))))</f>
        <v/>
      </c>
      <c r="R111" s="103" t="str">
        <f t="shared" ca="1" si="18"/>
        <v/>
      </c>
      <c r="S111" s="241"/>
    </row>
    <row r="112" spans="1:19" x14ac:dyDescent="0.3">
      <c r="A112" s="1">
        <f>'Specs and Initial PMs'!A124</f>
        <v>108</v>
      </c>
      <c r="B112" s="1">
        <f>'Specs and Initial PMs'!D124</f>
        <v>0</v>
      </c>
      <c r="C112" s="103" t="e">
        <f ca="1">IF(B112=0, NA(), (IF(ISERROR(OFFSET('Initial Results'!$U$1,MATCH($B112,'Initial Results'!$R:$R,0)-1,0,1,1)),NA(),OFFSET('Initial Results'!$U$1,MATCH($B112,'Initial Results'!$R:$R,0)-1,0,1,1))))</f>
        <v>#N/A</v>
      </c>
      <c r="D112" s="103" t="str">
        <f t="shared" si="19"/>
        <v/>
      </c>
      <c r="E112" s="199" t="e">
        <f ca="1">IF(B112=0, NA(), (IF(ISERROR(OFFSET('Confirm Results'!$U$1,MATCH($B112,'Confirm Results'!$R:$R,0)-1,0,1,1)),NA(),OFFSET('Confirm Results'!$U$1,MATCH($B112,'Confirm Results'!$R:$R,0)-1,0,1,1))))</f>
        <v>#N/A</v>
      </c>
      <c r="F112" s="103" t="str">
        <f t="shared" si="10"/>
        <v/>
      </c>
      <c r="G112" s="103" t="str">
        <f t="shared" ca="1" si="11"/>
        <v/>
      </c>
      <c r="H112" s="300"/>
      <c r="I112" s="103" t="str">
        <f t="shared" si="12"/>
        <v/>
      </c>
      <c r="J112" s="1" t="str">
        <f t="shared" si="13"/>
        <v/>
      </c>
      <c r="K112" s="1" t="str">
        <f t="shared" si="14"/>
        <v/>
      </c>
      <c r="L112" s="177"/>
      <c r="M112" s="299" t="str">
        <f t="shared" si="15"/>
        <v/>
      </c>
      <c r="N112" s="177"/>
      <c r="O112" s="177" t="str">
        <f t="shared" si="16"/>
        <v/>
      </c>
      <c r="P112" s="1" t="str">
        <f t="shared" si="17"/>
        <v/>
      </c>
      <c r="Q112" s="199" t="str">
        <f ca="1">IF(B112=0,"",(IF(ISERROR(OFFSET('Specs and Initial PMs'!$E$1,MATCH($B112,'Specs and Initial PMs'!$D:$D,0)-1,0,1,1)),"",OFFSET('Specs and Initial PMs'!$E$1,MATCH($B112,'Specs and Initial PMs'!$D:$D,0)-1,0,1,1))))</f>
        <v/>
      </c>
      <c r="R112" s="103" t="str">
        <f t="shared" ca="1" si="18"/>
        <v/>
      </c>
      <c r="S112" s="241"/>
    </row>
    <row r="113" spans="1:19" x14ac:dyDescent="0.3">
      <c r="A113" s="1">
        <f>'Specs and Initial PMs'!A125</f>
        <v>109</v>
      </c>
      <c r="B113" s="1">
        <f>'Specs and Initial PMs'!D125</f>
        <v>0</v>
      </c>
      <c r="C113" s="103" t="e">
        <f ca="1">IF(B113=0, NA(), (IF(ISERROR(OFFSET('Initial Results'!$U$1,MATCH($B113,'Initial Results'!$R:$R,0)-1,0,1,1)),NA(),OFFSET('Initial Results'!$U$1,MATCH($B113,'Initial Results'!$R:$R,0)-1,0,1,1))))</f>
        <v>#N/A</v>
      </c>
      <c r="D113" s="103" t="str">
        <f t="shared" si="19"/>
        <v/>
      </c>
      <c r="E113" s="199" t="e">
        <f ca="1">IF(B113=0, NA(), (IF(ISERROR(OFFSET('Confirm Results'!$U$1,MATCH($B113,'Confirm Results'!$R:$R,0)-1,0,1,1)),NA(),OFFSET('Confirm Results'!$U$1,MATCH($B113,'Confirm Results'!$R:$R,0)-1,0,1,1))))</f>
        <v>#N/A</v>
      </c>
      <c r="F113" s="103" t="str">
        <f t="shared" si="10"/>
        <v/>
      </c>
      <c r="G113" s="103" t="str">
        <f t="shared" ca="1" si="11"/>
        <v/>
      </c>
      <c r="H113" s="300"/>
      <c r="I113" s="103" t="str">
        <f t="shared" si="12"/>
        <v/>
      </c>
      <c r="J113" s="1" t="str">
        <f t="shared" si="13"/>
        <v/>
      </c>
      <c r="K113" s="1" t="str">
        <f t="shared" si="14"/>
        <v/>
      </c>
      <c r="L113" s="177"/>
      <c r="M113" s="299" t="str">
        <f t="shared" si="15"/>
        <v/>
      </c>
      <c r="N113" s="177"/>
      <c r="O113" s="177" t="str">
        <f t="shared" si="16"/>
        <v/>
      </c>
      <c r="P113" s="1" t="str">
        <f t="shared" si="17"/>
        <v/>
      </c>
      <c r="Q113" s="199" t="str">
        <f ca="1">IF(B113=0,"",(IF(ISERROR(OFFSET('Specs and Initial PMs'!$E$1,MATCH($B113,'Specs and Initial PMs'!$D:$D,0)-1,0,1,1)),"",OFFSET('Specs and Initial PMs'!$E$1,MATCH($B113,'Specs and Initial PMs'!$D:$D,0)-1,0,1,1))))</f>
        <v/>
      </c>
      <c r="R113" s="103" t="str">
        <f t="shared" ca="1" si="18"/>
        <v/>
      </c>
      <c r="S113" s="241"/>
    </row>
    <row r="114" spans="1:19" x14ac:dyDescent="0.3">
      <c r="A114" s="1">
        <f>'Specs and Initial PMs'!A126</f>
        <v>110</v>
      </c>
      <c r="B114" s="1">
        <f>'Specs and Initial PMs'!D126</f>
        <v>0</v>
      </c>
      <c r="C114" s="103" t="e">
        <f ca="1">IF(B114=0, NA(), (IF(ISERROR(OFFSET('Initial Results'!$U$1,MATCH($B114,'Initial Results'!$R:$R,0)-1,0,1,1)),NA(),OFFSET('Initial Results'!$U$1,MATCH($B114,'Initial Results'!$R:$R,0)-1,0,1,1))))</f>
        <v>#N/A</v>
      </c>
      <c r="D114" s="103" t="str">
        <f t="shared" si="19"/>
        <v/>
      </c>
      <c r="E114" s="199" t="e">
        <f ca="1">IF(B114=0, NA(), (IF(ISERROR(OFFSET('Confirm Results'!$U$1,MATCH($B114,'Confirm Results'!$R:$R,0)-1,0,1,1)),NA(),OFFSET('Confirm Results'!$U$1,MATCH($B114,'Confirm Results'!$R:$R,0)-1,0,1,1))))</f>
        <v>#N/A</v>
      </c>
      <c r="F114" s="103" t="str">
        <f t="shared" si="10"/>
        <v/>
      </c>
      <c r="G114" s="103" t="str">
        <f t="shared" ca="1" si="11"/>
        <v/>
      </c>
      <c r="H114" s="300"/>
      <c r="I114" s="103" t="str">
        <f t="shared" si="12"/>
        <v/>
      </c>
      <c r="J114" s="1" t="str">
        <f t="shared" si="13"/>
        <v/>
      </c>
      <c r="K114" s="1" t="str">
        <f t="shared" si="14"/>
        <v/>
      </c>
      <c r="L114" s="177"/>
      <c r="M114" s="299" t="str">
        <f t="shared" si="15"/>
        <v/>
      </c>
      <c r="N114" s="177"/>
      <c r="O114" s="177" t="str">
        <f t="shared" si="16"/>
        <v/>
      </c>
      <c r="P114" s="1" t="str">
        <f t="shared" si="17"/>
        <v/>
      </c>
      <c r="Q114" s="199" t="str">
        <f ca="1">IF(B114=0,"",(IF(ISERROR(OFFSET('Specs and Initial PMs'!$E$1,MATCH($B114,'Specs and Initial PMs'!$D:$D,0)-1,0,1,1)),"",OFFSET('Specs and Initial PMs'!$E$1,MATCH($B114,'Specs and Initial PMs'!$D:$D,0)-1,0,1,1))))</f>
        <v/>
      </c>
      <c r="R114" s="103" t="str">
        <f t="shared" ca="1" si="18"/>
        <v/>
      </c>
      <c r="S114" s="241"/>
    </row>
    <row r="115" spans="1:19" x14ac:dyDescent="0.3">
      <c r="A115" s="1">
        <f>'Specs and Initial PMs'!A127</f>
        <v>111</v>
      </c>
      <c r="B115" s="1">
        <f>'Specs and Initial PMs'!D127</f>
        <v>0</v>
      </c>
      <c r="C115" s="103" t="e">
        <f ca="1">IF(B115=0, NA(), (IF(ISERROR(OFFSET('Initial Results'!$U$1,MATCH($B115,'Initial Results'!$R:$R,0)-1,0,1,1)),NA(),OFFSET('Initial Results'!$U$1,MATCH($B115,'Initial Results'!$R:$R,0)-1,0,1,1))))</f>
        <v>#N/A</v>
      </c>
      <c r="D115" s="103" t="str">
        <f t="shared" si="19"/>
        <v/>
      </c>
      <c r="E115" s="199" t="e">
        <f ca="1">IF(B115=0, NA(), (IF(ISERROR(OFFSET('Confirm Results'!$U$1,MATCH($B115,'Confirm Results'!$R:$R,0)-1,0,1,1)),NA(),OFFSET('Confirm Results'!$U$1,MATCH($B115,'Confirm Results'!$R:$R,0)-1,0,1,1))))</f>
        <v>#N/A</v>
      </c>
      <c r="F115" s="103" t="str">
        <f t="shared" si="10"/>
        <v/>
      </c>
      <c r="G115" s="103" t="str">
        <f t="shared" ca="1" si="11"/>
        <v/>
      </c>
      <c r="H115" s="300"/>
      <c r="I115" s="103" t="str">
        <f t="shared" si="12"/>
        <v/>
      </c>
      <c r="J115" s="1" t="str">
        <f t="shared" si="13"/>
        <v/>
      </c>
      <c r="K115" s="1" t="str">
        <f t="shared" si="14"/>
        <v/>
      </c>
      <c r="L115" s="177"/>
      <c r="M115" s="299" t="str">
        <f t="shared" si="15"/>
        <v/>
      </c>
      <c r="N115" s="177"/>
      <c r="O115" s="177" t="str">
        <f t="shared" si="16"/>
        <v/>
      </c>
      <c r="P115" s="1" t="str">
        <f t="shared" si="17"/>
        <v/>
      </c>
      <c r="Q115" s="199" t="str">
        <f ca="1">IF(B115=0,"",(IF(ISERROR(OFFSET('Specs and Initial PMs'!$E$1,MATCH($B115,'Specs and Initial PMs'!$D:$D,0)-1,0,1,1)),"",OFFSET('Specs and Initial PMs'!$E$1,MATCH($B115,'Specs and Initial PMs'!$D:$D,0)-1,0,1,1))))</f>
        <v/>
      </c>
      <c r="R115" s="103" t="str">
        <f t="shared" ca="1" si="18"/>
        <v/>
      </c>
      <c r="S115" s="241"/>
    </row>
    <row r="116" spans="1:19" x14ac:dyDescent="0.3">
      <c r="A116" s="1">
        <f>'Specs and Initial PMs'!A128</f>
        <v>112</v>
      </c>
      <c r="B116" s="1">
        <f>'Specs and Initial PMs'!D128</f>
        <v>0</v>
      </c>
      <c r="C116" s="103" t="e">
        <f ca="1">IF(B116=0, NA(), (IF(ISERROR(OFFSET('Initial Results'!$U$1,MATCH($B116,'Initial Results'!$R:$R,0)-1,0,1,1)),NA(),OFFSET('Initial Results'!$U$1,MATCH($B116,'Initial Results'!$R:$R,0)-1,0,1,1))))</f>
        <v>#N/A</v>
      </c>
      <c r="D116" s="103" t="str">
        <f t="shared" si="19"/>
        <v/>
      </c>
      <c r="E116" s="199" t="e">
        <f ca="1">IF(B116=0, NA(), (IF(ISERROR(OFFSET('Confirm Results'!$U$1,MATCH($B116,'Confirm Results'!$R:$R,0)-1,0,1,1)),NA(),OFFSET('Confirm Results'!$U$1,MATCH($B116,'Confirm Results'!$R:$R,0)-1,0,1,1))))</f>
        <v>#N/A</v>
      </c>
      <c r="F116" s="103" t="str">
        <f t="shared" si="10"/>
        <v/>
      </c>
      <c r="G116" s="103" t="str">
        <f t="shared" ca="1" si="11"/>
        <v/>
      </c>
      <c r="H116" s="300"/>
      <c r="I116" s="103" t="str">
        <f t="shared" si="12"/>
        <v/>
      </c>
      <c r="J116" s="1" t="str">
        <f t="shared" si="13"/>
        <v/>
      </c>
      <c r="K116" s="1" t="str">
        <f t="shared" si="14"/>
        <v/>
      </c>
      <c r="L116" s="177"/>
      <c r="M116" s="299" t="str">
        <f t="shared" si="15"/>
        <v/>
      </c>
      <c r="N116" s="177"/>
      <c r="O116" s="177" t="str">
        <f t="shared" si="16"/>
        <v/>
      </c>
      <c r="P116" s="1" t="str">
        <f t="shared" si="17"/>
        <v/>
      </c>
      <c r="Q116" s="199" t="str">
        <f ca="1">IF(B116=0,"",(IF(ISERROR(OFFSET('Specs and Initial PMs'!$E$1,MATCH($B116,'Specs and Initial PMs'!$D:$D,0)-1,0,1,1)),"",OFFSET('Specs and Initial PMs'!$E$1,MATCH($B116,'Specs and Initial PMs'!$D:$D,0)-1,0,1,1))))</f>
        <v/>
      </c>
      <c r="R116" s="103" t="str">
        <f t="shared" ca="1" si="18"/>
        <v/>
      </c>
      <c r="S116" s="241"/>
    </row>
    <row r="117" spans="1:19" x14ac:dyDescent="0.3">
      <c r="A117" s="1">
        <f>'Specs and Initial PMs'!A129</f>
        <v>113</v>
      </c>
      <c r="B117" s="1">
        <f>'Specs and Initial PMs'!D129</f>
        <v>0</v>
      </c>
      <c r="C117" s="103" t="e">
        <f ca="1">IF(B117=0, NA(), (IF(ISERROR(OFFSET('Initial Results'!$U$1,MATCH($B117,'Initial Results'!$R:$R,0)-1,0,1,1)),NA(),OFFSET('Initial Results'!$U$1,MATCH($B117,'Initial Results'!$R:$R,0)-1,0,1,1))))</f>
        <v>#N/A</v>
      </c>
      <c r="D117" s="103" t="str">
        <f t="shared" si="19"/>
        <v/>
      </c>
      <c r="E117" s="199" t="e">
        <f ca="1">IF(B117=0, NA(), (IF(ISERROR(OFFSET('Confirm Results'!$U$1,MATCH($B117,'Confirm Results'!$R:$R,0)-1,0,1,1)),NA(),OFFSET('Confirm Results'!$U$1,MATCH($B117,'Confirm Results'!$R:$R,0)-1,0,1,1))))</f>
        <v>#N/A</v>
      </c>
      <c r="F117" s="103" t="str">
        <f t="shared" si="10"/>
        <v/>
      </c>
      <c r="G117" s="103" t="str">
        <f t="shared" ca="1" si="11"/>
        <v/>
      </c>
      <c r="H117" s="300"/>
      <c r="I117" s="103" t="str">
        <f t="shared" si="12"/>
        <v/>
      </c>
      <c r="J117" s="1" t="str">
        <f t="shared" si="13"/>
        <v/>
      </c>
      <c r="K117" s="1" t="str">
        <f t="shared" si="14"/>
        <v/>
      </c>
      <c r="L117" s="177"/>
      <c r="M117" s="299" t="str">
        <f t="shared" si="15"/>
        <v/>
      </c>
      <c r="N117" s="177"/>
      <c r="O117" s="177" t="str">
        <f t="shared" si="16"/>
        <v/>
      </c>
      <c r="P117" s="1" t="str">
        <f t="shared" si="17"/>
        <v/>
      </c>
      <c r="Q117" s="199" t="str">
        <f ca="1">IF(B117=0,"",(IF(ISERROR(OFFSET('Specs and Initial PMs'!$E$1,MATCH($B117,'Specs and Initial PMs'!$D:$D,0)-1,0,1,1)),"",OFFSET('Specs and Initial PMs'!$E$1,MATCH($B117,'Specs and Initial PMs'!$D:$D,0)-1,0,1,1))))</f>
        <v/>
      </c>
      <c r="R117" s="103" t="str">
        <f t="shared" ca="1" si="18"/>
        <v/>
      </c>
      <c r="S117" s="241"/>
    </row>
    <row r="118" spans="1:19" x14ac:dyDescent="0.3">
      <c r="A118" s="1">
        <f>'Specs and Initial PMs'!A130</f>
        <v>114</v>
      </c>
      <c r="B118" s="1">
        <f>'Specs and Initial PMs'!D130</f>
        <v>0</v>
      </c>
      <c r="C118" s="103" t="e">
        <f ca="1">IF(B118=0, NA(), (IF(ISERROR(OFFSET('Initial Results'!$U$1,MATCH($B118,'Initial Results'!$R:$R,0)-1,0,1,1)),NA(),OFFSET('Initial Results'!$U$1,MATCH($B118,'Initial Results'!$R:$R,0)-1,0,1,1))))</f>
        <v>#N/A</v>
      </c>
      <c r="D118" s="103" t="str">
        <f t="shared" si="19"/>
        <v/>
      </c>
      <c r="E118" s="199" t="e">
        <f ca="1">IF(B118=0, NA(), (IF(ISERROR(OFFSET('Confirm Results'!$U$1,MATCH($B118,'Confirm Results'!$R:$R,0)-1,0,1,1)),NA(),OFFSET('Confirm Results'!$U$1,MATCH($B118,'Confirm Results'!$R:$R,0)-1,0,1,1))))</f>
        <v>#N/A</v>
      </c>
      <c r="F118" s="103" t="str">
        <f t="shared" si="10"/>
        <v/>
      </c>
      <c r="G118" s="103" t="str">
        <f t="shared" ca="1" si="11"/>
        <v/>
      </c>
      <c r="H118" s="300"/>
      <c r="I118" s="103" t="str">
        <f t="shared" si="12"/>
        <v/>
      </c>
      <c r="J118" s="1" t="str">
        <f t="shared" si="13"/>
        <v/>
      </c>
      <c r="K118" s="1" t="str">
        <f t="shared" si="14"/>
        <v/>
      </c>
      <c r="L118" s="177"/>
      <c r="M118" s="299" t="str">
        <f t="shared" si="15"/>
        <v/>
      </c>
      <c r="N118" s="177"/>
      <c r="O118" s="177" t="str">
        <f t="shared" si="16"/>
        <v/>
      </c>
      <c r="P118" s="1" t="str">
        <f t="shared" si="17"/>
        <v/>
      </c>
      <c r="Q118" s="199" t="str">
        <f ca="1">IF(B118=0,"",(IF(ISERROR(OFFSET('Specs and Initial PMs'!$E$1,MATCH($B118,'Specs and Initial PMs'!$D:$D,0)-1,0,1,1)),"",OFFSET('Specs and Initial PMs'!$E$1,MATCH($B118,'Specs and Initial PMs'!$D:$D,0)-1,0,1,1))))</f>
        <v/>
      </c>
      <c r="R118" s="103" t="str">
        <f t="shared" ca="1" si="18"/>
        <v/>
      </c>
      <c r="S118" s="241"/>
    </row>
    <row r="119" spans="1:19" x14ac:dyDescent="0.3">
      <c r="A119" s="1">
        <f>'Specs and Initial PMs'!A131</f>
        <v>115</v>
      </c>
      <c r="B119" s="1">
        <f>'Specs and Initial PMs'!D131</f>
        <v>0</v>
      </c>
      <c r="C119" s="103" t="e">
        <f ca="1">IF(B119=0, NA(), (IF(ISERROR(OFFSET('Initial Results'!$U$1,MATCH($B119,'Initial Results'!$R:$R,0)-1,0,1,1)),NA(),OFFSET('Initial Results'!$U$1,MATCH($B119,'Initial Results'!$R:$R,0)-1,0,1,1))))</f>
        <v>#N/A</v>
      </c>
      <c r="D119" s="103" t="str">
        <f t="shared" si="19"/>
        <v/>
      </c>
      <c r="E119" s="199" t="e">
        <f ca="1">IF(B119=0, NA(), (IF(ISERROR(OFFSET('Confirm Results'!$U$1,MATCH($B119,'Confirm Results'!$R:$R,0)-1,0,1,1)),NA(),OFFSET('Confirm Results'!$U$1,MATCH($B119,'Confirm Results'!$R:$R,0)-1,0,1,1))))</f>
        <v>#N/A</v>
      </c>
      <c r="F119" s="103" t="str">
        <f t="shared" si="10"/>
        <v/>
      </c>
      <c r="G119" s="103" t="str">
        <f t="shared" ca="1" si="11"/>
        <v/>
      </c>
      <c r="H119" s="300"/>
      <c r="I119" s="103" t="str">
        <f t="shared" si="12"/>
        <v/>
      </c>
      <c r="J119" s="1" t="str">
        <f t="shared" si="13"/>
        <v/>
      </c>
      <c r="K119" s="1" t="str">
        <f t="shared" si="14"/>
        <v/>
      </c>
      <c r="L119" s="177"/>
      <c r="M119" s="299" t="str">
        <f t="shared" si="15"/>
        <v/>
      </c>
      <c r="N119" s="177"/>
      <c r="O119" s="177" t="str">
        <f t="shared" si="16"/>
        <v/>
      </c>
      <c r="P119" s="1" t="str">
        <f t="shared" si="17"/>
        <v/>
      </c>
      <c r="Q119" s="199" t="str">
        <f ca="1">IF(B119=0,"",(IF(ISERROR(OFFSET('Specs and Initial PMs'!$E$1,MATCH($B119,'Specs and Initial PMs'!$D:$D,0)-1,0,1,1)),"",OFFSET('Specs and Initial PMs'!$E$1,MATCH($B119,'Specs and Initial PMs'!$D:$D,0)-1,0,1,1))))</f>
        <v/>
      </c>
      <c r="R119" s="103" t="str">
        <f t="shared" ca="1" si="18"/>
        <v/>
      </c>
      <c r="S119" s="241"/>
    </row>
    <row r="120" spans="1:19" x14ac:dyDescent="0.3">
      <c r="A120" s="1">
        <f>'Specs and Initial PMs'!A132</f>
        <v>116</v>
      </c>
      <c r="B120" s="1">
        <f>'Specs and Initial PMs'!D132</f>
        <v>0</v>
      </c>
      <c r="C120" s="103" t="e">
        <f ca="1">IF(B120=0, NA(), (IF(ISERROR(OFFSET('Initial Results'!$U$1,MATCH($B120,'Initial Results'!$R:$R,0)-1,0,1,1)),NA(),OFFSET('Initial Results'!$U$1,MATCH($B120,'Initial Results'!$R:$R,0)-1,0,1,1))))</f>
        <v>#N/A</v>
      </c>
      <c r="D120" s="103" t="str">
        <f t="shared" si="19"/>
        <v/>
      </c>
      <c r="E120" s="199" t="e">
        <f ca="1">IF(B120=0, NA(), (IF(ISERROR(OFFSET('Confirm Results'!$U$1,MATCH($B120,'Confirm Results'!$R:$R,0)-1,0,1,1)),NA(),OFFSET('Confirm Results'!$U$1,MATCH($B120,'Confirm Results'!$R:$R,0)-1,0,1,1))))</f>
        <v>#N/A</v>
      </c>
      <c r="F120" s="103" t="str">
        <f t="shared" si="10"/>
        <v/>
      </c>
      <c r="G120" s="103" t="str">
        <f t="shared" ca="1" si="11"/>
        <v/>
      </c>
      <c r="H120" s="300"/>
      <c r="I120" s="103" t="str">
        <f t="shared" si="12"/>
        <v/>
      </c>
      <c r="J120" s="1" t="str">
        <f t="shared" si="13"/>
        <v/>
      </c>
      <c r="K120" s="1" t="str">
        <f t="shared" si="14"/>
        <v/>
      </c>
      <c r="L120" s="177"/>
      <c r="M120" s="299" t="str">
        <f t="shared" si="15"/>
        <v/>
      </c>
      <c r="N120" s="177"/>
      <c r="O120" s="177" t="str">
        <f t="shared" si="16"/>
        <v/>
      </c>
      <c r="P120" s="1" t="str">
        <f t="shared" si="17"/>
        <v/>
      </c>
      <c r="Q120" s="199" t="str">
        <f ca="1">IF(B120=0,"",(IF(ISERROR(OFFSET('Specs and Initial PMs'!$E$1,MATCH($B120,'Specs and Initial PMs'!$D:$D,0)-1,0,1,1)),"",OFFSET('Specs and Initial PMs'!$E$1,MATCH($B120,'Specs and Initial PMs'!$D:$D,0)-1,0,1,1))))</f>
        <v/>
      </c>
      <c r="R120" s="103" t="str">
        <f t="shared" ca="1" si="18"/>
        <v/>
      </c>
      <c r="S120" s="241"/>
    </row>
    <row r="121" spans="1:19" x14ac:dyDescent="0.3">
      <c r="A121" s="1">
        <f>'Specs and Initial PMs'!A133</f>
        <v>117</v>
      </c>
      <c r="B121" s="1">
        <f>'Specs and Initial PMs'!D133</f>
        <v>0</v>
      </c>
      <c r="C121" s="103" t="e">
        <f ca="1">IF(B121=0, NA(), (IF(ISERROR(OFFSET('Initial Results'!$U$1,MATCH($B121,'Initial Results'!$R:$R,0)-1,0,1,1)),NA(),OFFSET('Initial Results'!$U$1,MATCH($B121,'Initial Results'!$R:$R,0)-1,0,1,1))))</f>
        <v>#N/A</v>
      </c>
      <c r="D121" s="103" t="str">
        <f t="shared" si="19"/>
        <v/>
      </c>
      <c r="E121" s="199" t="e">
        <f ca="1">IF(B121=0, NA(), (IF(ISERROR(OFFSET('Confirm Results'!$U$1,MATCH($B121,'Confirm Results'!$R:$R,0)-1,0,1,1)),NA(),OFFSET('Confirm Results'!$U$1,MATCH($B121,'Confirm Results'!$R:$R,0)-1,0,1,1))))</f>
        <v>#N/A</v>
      </c>
      <c r="F121" s="103" t="str">
        <f t="shared" si="10"/>
        <v/>
      </c>
      <c r="G121" s="103" t="str">
        <f t="shared" ca="1" si="11"/>
        <v/>
      </c>
      <c r="H121" s="300"/>
      <c r="I121" s="103" t="str">
        <f t="shared" si="12"/>
        <v/>
      </c>
      <c r="J121" s="1" t="str">
        <f t="shared" si="13"/>
        <v/>
      </c>
      <c r="K121" s="1" t="str">
        <f t="shared" si="14"/>
        <v/>
      </c>
      <c r="L121" s="177"/>
      <c r="M121" s="299" t="str">
        <f t="shared" si="15"/>
        <v/>
      </c>
      <c r="N121" s="177"/>
      <c r="O121" s="177" t="str">
        <f t="shared" si="16"/>
        <v/>
      </c>
      <c r="P121" s="1" t="str">
        <f t="shared" si="17"/>
        <v/>
      </c>
      <c r="Q121" s="199" t="str">
        <f ca="1">IF(B121=0,"",(IF(ISERROR(OFFSET('Specs and Initial PMs'!$E$1,MATCH($B121,'Specs and Initial PMs'!$D:$D,0)-1,0,1,1)),"",OFFSET('Specs and Initial PMs'!$E$1,MATCH($B121,'Specs and Initial PMs'!$D:$D,0)-1,0,1,1))))</f>
        <v/>
      </c>
      <c r="R121" s="103" t="str">
        <f t="shared" ca="1" si="18"/>
        <v/>
      </c>
      <c r="S121" s="241"/>
    </row>
    <row r="122" spans="1:19" x14ac:dyDescent="0.3">
      <c r="A122" s="1">
        <f>'Specs and Initial PMs'!A134</f>
        <v>118</v>
      </c>
      <c r="B122" s="1">
        <f>'Specs and Initial PMs'!D134</f>
        <v>0</v>
      </c>
      <c r="C122" s="103" t="e">
        <f ca="1">IF(B122=0, NA(), (IF(ISERROR(OFFSET('Initial Results'!$U$1,MATCH($B122,'Initial Results'!$R:$R,0)-1,0,1,1)),NA(),OFFSET('Initial Results'!$U$1,MATCH($B122,'Initial Results'!$R:$R,0)-1,0,1,1))))</f>
        <v>#N/A</v>
      </c>
      <c r="D122" s="103" t="str">
        <f t="shared" si="19"/>
        <v/>
      </c>
      <c r="E122" s="199" t="e">
        <f ca="1">IF(B122=0, NA(), (IF(ISERROR(OFFSET('Confirm Results'!$U$1,MATCH($B122,'Confirm Results'!$R:$R,0)-1,0,1,1)),NA(),OFFSET('Confirm Results'!$U$1,MATCH($B122,'Confirm Results'!$R:$R,0)-1,0,1,1))))</f>
        <v>#N/A</v>
      </c>
      <c r="F122" s="103" t="str">
        <f t="shared" si="10"/>
        <v/>
      </c>
      <c r="G122" s="103" t="str">
        <f t="shared" ca="1" si="11"/>
        <v/>
      </c>
      <c r="H122" s="300"/>
      <c r="I122" s="103" t="str">
        <f t="shared" si="12"/>
        <v/>
      </c>
      <c r="J122" s="1" t="str">
        <f t="shared" si="13"/>
        <v/>
      </c>
      <c r="K122" s="1" t="str">
        <f t="shared" si="14"/>
        <v/>
      </c>
      <c r="L122" s="177"/>
      <c r="M122" s="299" t="str">
        <f t="shared" si="15"/>
        <v/>
      </c>
      <c r="N122" s="177"/>
      <c r="O122" s="177" t="str">
        <f t="shared" si="16"/>
        <v/>
      </c>
      <c r="P122" s="1" t="str">
        <f t="shared" si="17"/>
        <v/>
      </c>
      <c r="Q122" s="199" t="str">
        <f ca="1">IF(B122=0,"",(IF(ISERROR(OFFSET('Specs and Initial PMs'!$E$1,MATCH($B122,'Specs and Initial PMs'!$D:$D,0)-1,0,1,1)),"",OFFSET('Specs and Initial PMs'!$E$1,MATCH($B122,'Specs and Initial PMs'!$D:$D,0)-1,0,1,1))))</f>
        <v/>
      </c>
      <c r="R122" s="103" t="str">
        <f t="shared" ca="1" si="18"/>
        <v/>
      </c>
      <c r="S122" s="241"/>
    </row>
    <row r="123" spans="1:19" x14ac:dyDescent="0.3">
      <c r="A123" s="1">
        <f>'Specs and Initial PMs'!A135</f>
        <v>119</v>
      </c>
      <c r="B123" s="1">
        <f>'Specs and Initial PMs'!D135</f>
        <v>0</v>
      </c>
      <c r="C123" s="103" t="e">
        <f ca="1">IF(B123=0, NA(), (IF(ISERROR(OFFSET('Initial Results'!$U$1,MATCH($B123,'Initial Results'!$R:$R,0)-1,0,1,1)),NA(),OFFSET('Initial Results'!$U$1,MATCH($B123,'Initial Results'!$R:$R,0)-1,0,1,1))))</f>
        <v>#N/A</v>
      </c>
      <c r="D123" s="103" t="str">
        <f t="shared" si="19"/>
        <v/>
      </c>
      <c r="E123" s="199" t="e">
        <f ca="1">IF(B123=0, NA(), (IF(ISERROR(OFFSET('Confirm Results'!$U$1,MATCH($B123,'Confirm Results'!$R:$R,0)-1,0,1,1)),NA(),OFFSET('Confirm Results'!$U$1,MATCH($B123,'Confirm Results'!$R:$R,0)-1,0,1,1))))</f>
        <v>#N/A</v>
      </c>
      <c r="F123" s="103" t="str">
        <f t="shared" si="10"/>
        <v/>
      </c>
      <c r="G123" s="103" t="str">
        <f t="shared" ca="1" si="11"/>
        <v/>
      </c>
      <c r="H123" s="300"/>
      <c r="I123" s="103" t="str">
        <f t="shared" si="12"/>
        <v/>
      </c>
      <c r="J123" s="1" t="str">
        <f t="shared" si="13"/>
        <v/>
      </c>
      <c r="K123" s="1" t="str">
        <f t="shared" si="14"/>
        <v/>
      </c>
      <c r="L123" s="177"/>
      <c r="M123" s="299" t="str">
        <f t="shared" si="15"/>
        <v/>
      </c>
      <c r="N123" s="177"/>
      <c r="O123" s="177" t="str">
        <f t="shared" si="16"/>
        <v/>
      </c>
      <c r="P123" s="1" t="str">
        <f t="shared" si="17"/>
        <v/>
      </c>
      <c r="Q123" s="199" t="str">
        <f ca="1">IF(B123=0,"",(IF(ISERROR(OFFSET('Specs and Initial PMs'!$E$1,MATCH($B123,'Specs and Initial PMs'!$D:$D,0)-1,0,1,1)),"",OFFSET('Specs and Initial PMs'!$E$1,MATCH($B123,'Specs and Initial PMs'!$D:$D,0)-1,0,1,1))))</f>
        <v/>
      </c>
      <c r="R123" s="103" t="str">
        <f t="shared" ca="1" si="18"/>
        <v/>
      </c>
      <c r="S123" s="241"/>
    </row>
    <row r="124" spans="1:19" x14ac:dyDescent="0.3">
      <c r="A124" s="1">
        <f>'Specs and Initial PMs'!A136</f>
        <v>120</v>
      </c>
      <c r="B124" s="1">
        <f>'Specs and Initial PMs'!D136</f>
        <v>0</v>
      </c>
      <c r="C124" s="103" t="e">
        <f ca="1">IF(B124=0, NA(), (IF(ISERROR(OFFSET('Initial Results'!$U$1,MATCH($B124,'Initial Results'!$R:$R,0)-1,0,1,1)),NA(),OFFSET('Initial Results'!$U$1,MATCH($B124,'Initial Results'!$R:$R,0)-1,0,1,1))))</f>
        <v>#N/A</v>
      </c>
      <c r="D124" s="103" t="str">
        <f t="shared" si="19"/>
        <v/>
      </c>
      <c r="E124" s="199" t="e">
        <f ca="1">IF(B124=0, NA(), (IF(ISERROR(OFFSET('Confirm Results'!$U$1,MATCH($B124,'Confirm Results'!$R:$R,0)-1,0,1,1)),NA(),OFFSET('Confirm Results'!$U$1,MATCH($B124,'Confirm Results'!$R:$R,0)-1,0,1,1))))</f>
        <v>#N/A</v>
      </c>
      <c r="F124" s="103" t="str">
        <f t="shared" si="10"/>
        <v/>
      </c>
      <c r="G124" s="103" t="str">
        <f t="shared" ca="1" si="11"/>
        <v/>
      </c>
      <c r="H124" s="300"/>
      <c r="I124" s="103" t="str">
        <f t="shared" si="12"/>
        <v/>
      </c>
      <c r="J124" s="1" t="str">
        <f t="shared" si="13"/>
        <v/>
      </c>
      <c r="K124" s="1" t="str">
        <f t="shared" si="14"/>
        <v/>
      </c>
      <c r="L124" s="177"/>
      <c r="M124" s="299" t="str">
        <f t="shared" si="15"/>
        <v/>
      </c>
      <c r="N124" s="177"/>
      <c r="O124" s="177" t="str">
        <f t="shared" si="16"/>
        <v/>
      </c>
      <c r="P124" s="1" t="str">
        <f t="shared" si="17"/>
        <v/>
      </c>
      <c r="Q124" s="199" t="str">
        <f ca="1">IF(B124=0,"",(IF(ISERROR(OFFSET('Specs and Initial PMs'!$E$1,MATCH($B124,'Specs and Initial PMs'!$D:$D,0)-1,0,1,1)),"",OFFSET('Specs and Initial PMs'!$E$1,MATCH($B124,'Specs and Initial PMs'!$D:$D,0)-1,0,1,1))))</f>
        <v/>
      </c>
      <c r="R124" s="103" t="str">
        <f t="shared" ca="1" si="18"/>
        <v/>
      </c>
      <c r="S124" s="241"/>
    </row>
    <row r="125" spans="1:19" x14ac:dyDescent="0.3">
      <c r="A125" s="1">
        <f>'Specs and Initial PMs'!A137</f>
        <v>121</v>
      </c>
      <c r="B125" s="1">
        <f>'Specs and Initial PMs'!D137</f>
        <v>0</v>
      </c>
      <c r="C125" s="103" t="e">
        <f ca="1">IF(B125=0, NA(), (IF(ISERROR(OFFSET('Initial Results'!$U$1,MATCH($B125,'Initial Results'!$R:$R,0)-1,0,1,1)),NA(),OFFSET('Initial Results'!$U$1,MATCH($B125,'Initial Results'!$R:$R,0)-1,0,1,1))))</f>
        <v>#N/A</v>
      </c>
      <c r="D125" s="103" t="str">
        <f t="shared" si="19"/>
        <v/>
      </c>
      <c r="E125" s="199" t="e">
        <f ca="1">IF(B125=0, NA(), (IF(ISERROR(OFFSET('Confirm Results'!$U$1,MATCH($B125,'Confirm Results'!$R:$R,0)-1,0,1,1)),NA(),OFFSET('Confirm Results'!$U$1,MATCH($B125,'Confirm Results'!$R:$R,0)-1,0,1,1))))</f>
        <v>#N/A</v>
      </c>
      <c r="F125" s="103" t="str">
        <f t="shared" si="10"/>
        <v/>
      </c>
      <c r="G125" s="103" t="str">
        <f t="shared" ca="1" si="11"/>
        <v/>
      </c>
      <c r="H125" s="300"/>
      <c r="I125" s="103" t="str">
        <f t="shared" si="12"/>
        <v/>
      </c>
      <c r="J125" s="1" t="str">
        <f t="shared" si="13"/>
        <v/>
      </c>
      <c r="K125" s="1" t="str">
        <f t="shared" si="14"/>
        <v/>
      </c>
      <c r="L125" s="177"/>
      <c r="M125" s="299" t="str">
        <f t="shared" si="15"/>
        <v/>
      </c>
      <c r="N125" s="177"/>
      <c r="O125" s="177" t="str">
        <f t="shared" si="16"/>
        <v/>
      </c>
      <c r="P125" s="1" t="str">
        <f t="shared" si="17"/>
        <v/>
      </c>
      <c r="Q125" s="199" t="str">
        <f ca="1">IF(B125=0,"",(IF(ISERROR(OFFSET('Specs and Initial PMs'!$E$1,MATCH($B125,'Specs and Initial PMs'!$D:$D,0)-1,0,1,1)),"",OFFSET('Specs and Initial PMs'!$E$1,MATCH($B125,'Specs and Initial PMs'!$D:$D,0)-1,0,1,1))))</f>
        <v/>
      </c>
      <c r="R125" s="103" t="str">
        <f t="shared" ca="1" si="18"/>
        <v/>
      </c>
      <c r="S125" s="241"/>
    </row>
    <row r="126" spans="1:19" x14ac:dyDescent="0.3">
      <c r="A126" s="1">
        <f>'Specs and Initial PMs'!A138</f>
        <v>122</v>
      </c>
      <c r="B126" s="1">
        <f>'Specs and Initial PMs'!D138</f>
        <v>0</v>
      </c>
      <c r="C126" s="103" t="e">
        <f ca="1">IF(B126=0, NA(), (IF(ISERROR(OFFSET('Initial Results'!$U$1,MATCH($B126,'Initial Results'!$R:$R,0)-1,0,1,1)),NA(),OFFSET('Initial Results'!$U$1,MATCH($B126,'Initial Results'!$R:$R,0)-1,0,1,1))))</f>
        <v>#N/A</v>
      </c>
      <c r="D126" s="103" t="str">
        <f t="shared" si="19"/>
        <v/>
      </c>
      <c r="E126" s="199" t="e">
        <f ca="1">IF(B126=0, NA(), (IF(ISERROR(OFFSET('Confirm Results'!$U$1,MATCH($B126,'Confirm Results'!$R:$R,0)-1,0,1,1)),NA(),OFFSET('Confirm Results'!$U$1,MATCH($B126,'Confirm Results'!$R:$R,0)-1,0,1,1))))</f>
        <v>#N/A</v>
      </c>
      <c r="F126" s="103" t="str">
        <f t="shared" si="10"/>
        <v/>
      </c>
      <c r="G126" s="103" t="str">
        <f t="shared" ca="1" si="11"/>
        <v/>
      </c>
      <c r="H126" s="300"/>
      <c r="I126" s="103" t="str">
        <f t="shared" si="12"/>
        <v/>
      </c>
      <c r="J126" s="1" t="str">
        <f t="shared" si="13"/>
        <v/>
      </c>
      <c r="K126" s="1" t="str">
        <f t="shared" si="14"/>
        <v/>
      </c>
      <c r="L126" s="177"/>
      <c r="M126" s="299" t="str">
        <f t="shared" si="15"/>
        <v/>
      </c>
      <c r="N126" s="177"/>
      <c r="O126" s="177" t="str">
        <f t="shared" si="16"/>
        <v/>
      </c>
      <c r="P126" s="1" t="str">
        <f t="shared" si="17"/>
        <v/>
      </c>
      <c r="Q126" s="199" t="str">
        <f ca="1">IF(B126=0,"",(IF(ISERROR(OFFSET('Specs and Initial PMs'!$E$1,MATCH($B126,'Specs and Initial PMs'!$D:$D,0)-1,0,1,1)),"",OFFSET('Specs and Initial PMs'!$E$1,MATCH($B126,'Specs and Initial PMs'!$D:$D,0)-1,0,1,1))))</f>
        <v/>
      </c>
      <c r="R126" s="103" t="str">
        <f t="shared" ca="1" si="18"/>
        <v/>
      </c>
      <c r="S126" s="241"/>
    </row>
    <row r="127" spans="1:19" x14ac:dyDescent="0.3">
      <c r="A127" s="1">
        <f>'Specs and Initial PMs'!A139</f>
        <v>123</v>
      </c>
      <c r="B127" s="1">
        <f>'Specs and Initial PMs'!D139</f>
        <v>0</v>
      </c>
      <c r="C127" s="103" t="e">
        <f ca="1">IF(B127=0, NA(), (IF(ISERROR(OFFSET('Initial Results'!$U$1,MATCH($B127,'Initial Results'!$R:$R,0)-1,0,1,1)),NA(),OFFSET('Initial Results'!$U$1,MATCH($B127,'Initial Results'!$R:$R,0)-1,0,1,1))))</f>
        <v>#N/A</v>
      </c>
      <c r="D127" s="103" t="str">
        <f t="shared" si="19"/>
        <v/>
      </c>
      <c r="E127" s="199" t="e">
        <f ca="1">IF(B127=0, NA(), (IF(ISERROR(OFFSET('Confirm Results'!$U$1,MATCH($B127,'Confirm Results'!$R:$R,0)-1,0,1,1)),NA(),OFFSET('Confirm Results'!$U$1,MATCH($B127,'Confirm Results'!$R:$R,0)-1,0,1,1))))</f>
        <v>#N/A</v>
      </c>
      <c r="F127" s="103" t="str">
        <f t="shared" si="10"/>
        <v/>
      </c>
      <c r="G127" s="103" t="str">
        <f t="shared" ca="1" si="11"/>
        <v/>
      </c>
      <c r="H127" s="300"/>
      <c r="I127" s="103" t="str">
        <f t="shared" si="12"/>
        <v/>
      </c>
      <c r="J127" s="1" t="str">
        <f t="shared" si="13"/>
        <v/>
      </c>
      <c r="K127" s="1" t="str">
        <f t="shared" si="14"/>
        <v/>
      </c>
      <c r="L127" s="177"/>
      <c r="M127" s="299" t="str">
        <f t="shared" si="15"/>
        <v/>
      </c>
      <c r="N127" s="177"/>
      <c r="O127" s="177" t="str">
        <f t="shared" si="16"/>
        <v/>
      </c>
      <c r="P127" s="1" t="str">
        <f t="shared" si="17"/>
        <v/>
      </c>
      <c r="Q127" s="199" t="str">
        <f ca="1">IF(B127=0,"",(IF(ISERROR(OFFSET('Specs and Initial PMs'!$E$1,MATCH($B127,'Specs and Initial PMs'!$D:$D,0)-1,0,1,1)),"",OFFSET('Specs and Initial PMs'!$E$1,MATCH($B127,'Specs and Initial PMs'!$D:$D,0)-1,0,1,1))))</f>
        <v/>
      </c>
      <c r="R127" s="103" t="str">
        <f t="shared" ca="1" si="18"/>
        <v/>
      </c>
      <c r="S127" s="241"/>
    </row>
    <row r="128" spans="1:19" x14ac:dyDescent="0.3">
      <c r="A128" s="1">
        <f>'Specs and Initial PMs'!A140</f>
        <v>124</v>
      </c>
      <c r="B128" s="1">
        <f>'Specs and Initial PMs'!D140</f>
        <v>0</v>
      </c>
      <c r="C128" s="103" t="e">
        <f ca="1">IF(B128=0, NA(), (IF(ISERROR(OFFSET('Initial Results'!$U$1,MATCH($B128,'Initial Results'!$R:$R,0)-1,0,1,1)),NA(),OFFSET('Initial Results'!$U$1,MATCH($B128,'Initial Results'!$R:$R,0)-1,0,1,1))))</f>
        <v>#N/A</v>
      </c>
      <c r="D128" s="103" t="str">
        <f t="shared" si="19"/>
        <v/>
      </c>
      <c r="E128" s="199" t="e">
        <f ca="1">IF(B128=0, NA(), (IF(ISERROR(OFFSET('Confirm Results'!$U$1,MATCH($B128,'Confirm Results'!$R:$R,0)-1,0,1,1)),NA(),OFFSET('Confirm Results'!$U$1,MATCH($B128,'Confirm Results'!$R:$R,0)-1,0,1,1))))</f>
        <v>#N/A</v>
      </c>
      <c r="F128" s="103" t="str">
        <f t="shared" si="10"/>
        <v/>
      </c>
      <c r="G128" s="103" t="str">
        <f t="shared" ca="1" si="11"/>
        <v/>
      </c>
      <c r="H128" s="300"/>
      <c r="I128" s="103" t="str">
        <f t="shared" si="12"/>
        <v/>
      </c>
      <c r="J128" s="1" t="str">
        <f t="shared" si="13"/>
        <v/>
      </c>
      <c r="K128" s="1" t="str">
        <f t="shared" si="14"/>
        <v/>
      </c>
      <c r="L128" s="177"/>
      <c r="M128" s="299" t="str">
        <f t="shared" si="15"/>
        <v/>
      </c>
      <c r="N128" s="177"/>
      <c r="O128" s="177" t="str">
        <f t="shared" si="16"/>
        <v/>
      </c>
      <c r="P128" s="1" t="str">
        <f t="shared" si="17"/>
        <v/>
      </c>
      <c r="Q128" s="199" t="str">
        <f ca="1">IF(B128=0,"",(IF(ISERROR(OFFSET('Specs and Initial PMs'!$E$1,MATCH($B128,'Specs and Initial PMs'!$D:$D,0)-1,0,1,1)),"",OFFSET('Specs and Initial PMs'!$E$1,MATCH($B128,'Specs and Initial PMs'!$D:$D,0)-1,0,1,1))))</f>
        <v/>
      </c>
      <c r="R128" s="103" t="str">
        <f t="shared" ca="1" si="18"/>
        <v/>
      </c>
      <c r="S128" s="241"/>
    </row>
    <row r="129" spans="1:19" x14ac:dyDescent="0.3">
      <c r="A129" s="1">
        <f>'Specs and Initial PMs'!A141</f>
        <v>125</v>
      </c>
      <c r="B129" s="1">
        <f>'Specs and Initial PMs'!D141</f>
        <v>0</v>
      </c>
      <c r="C129" s="103" t="e">
        <f ca="1">IF(B129=0, NA(), (IF(ISERROR(OFFSET('Initial Results'!$U$1,MATCH($B129,'Initial Results'!$R:$R,0)-1,0,1,1)),NA(),OFFSET('Initial Results'!$U$1,MATCH($B129,'Initial Results'!$R:$R,0)-1,0,1,1))))</f>
        <v>#N/A</v>
      </c>
      <c r="D129" s="103" t="str">
        <f t="shared" si="19"/>
        <v/>
      </c>
      <c r="E129" s="199" t="e">
        <f ca="1">IF(B129=0, NA(), (IF(ISERROR(OFFSET('Confirm Results'!$U$1,MATCH($B129,'Confirm Results'!$R:$R,0)-1,0,1,1)),NA(),OFFSET('Confirm Results'!$U$1,MATCH($B129,'Confirm Results'!$R:$R,0)-1,0,1,1))))</f>
        <v>#N/A</v>
      </c>
      <c r="F129" s="103" t="str">
        <f t="shared" si="10"/>
        <v/>
      </c>
      <c r="G129" s="103" t="str">
        <f t="shared" ca="1" si="11"/>
        <v/>
      </c>
      <c r="H129" s="300"/>
      <c r="I129" s="103" t="str">
        <f t="shared" si="12"/>
        <v/>
      </c>
      <c r="J129" s="1" t="str">
        <f t="shared" si="13"/>
        <v/>
      </c>
      <c r="K129" s="1" t="str">
        <f t="shared" si="14"/>
        <v/>
      </c>
      <c r="L129" s="177"/>
      <c r="M129" s="299" t="str">
        <f t="shared" si="15"/>
        <v/>
      </c>
      <c r="N129" s="177"/>
      <c r="O129" s="177" t="str">
        <f t="shared" si="16"/>
        <v/>
      </c>
      <c r="P129" s="1" t="str">
        <f t="shared" si="17"/>
        <v/>
      </c>
      <c r="Q129" s="199" t="str">
        <f ca="1">IF(B129=0,"",(IF(ISERROR(OFFSET('Specs and Initial PMs'!$E$1,MATCH($B129,'Specs and Initial PMs'!$D:$D,0)-1,0,1,1)),"",OFFSET('Specs and Initial PMs'!$E$1,MATCH($B129,'Specs and Initial PMs'!$D:$D,0)-1,0,1,1))))</f>
        <v/>
      </c>
      <c r="R129" s="103" t="str">
        <f t="shared" ca="1" si="18"/>
        <v/>
      </c>
      <c r="S129" s="241"/>
    </row>
    <row r="130" spans="1:19" x14ac:dyDescent="0.3">
      <c r="A130" s="1">
        <f>'Specs and Initial PMs'!A142</f>
        <v>126</v>
      </c>
      <c r="B130" s="1">
        <f>'Specs and Initial PMs'!D142</f>
        <v>0</v>
      </c>
      <c r="C130" s="103" t="e">
        <f ca="1">IF(B130=0, NA(), (IF(ISERROR(OFFSET('Initial Results'!$U$1,MATCH($B130,'Initial Results'!$R:$R,0)-1,0,1,1)),NA(),OFFSET('Initial Results'!$U$1,MATCH($B130,'Initial Results'!$R:$R,0)-1,0,1,1))))</f>
        <v>#N/A</v>
      </c>
      <c r="D130" s="103" t="str">
        <f t="shared" si="19"/>
        <v/>
      </c>
      <c r="E130" s="199" t="e">
        <f ca="1">IF(B130=0, NA(), (IF(ISERROR(OFFSET('Confirm Results'!$U$1,MATCH($B130,'Confirm Results'!$R:$R,0)-1,0,1,1)),NA(),OFFSET('Confirm Results'!$U$1,MATCH($B130,'Confirm Results'!$R:$R,0)-1,0,1,1))))</f>
        <v>#N/A</v>
      </c>
      <c r="F130" s="103" t="str">
        <f t="shared" si="10"/>
        <v/>
      </c>
      <c r="G130" s="103" t="str">
        <f t="shared" ca="1" si="11"/>
        <v/>
      </c>
      <c r="H130" s="300"/>
      <c r="I130" s="103" t="str">
        <f t="shared" si="12"/>
        <v/>
      </c>
      <c r="J130" s="1" t="str">
        <f t="shared" si="13"/>
        <v/>
      </c>
      <c r="K130" s="1" t="str">
        <f t="shared" si="14"/>
        <v/>
      </c>
      <c r="L130" s="177"/>
      <c r="M130" s="299" t="str">
        <f t="shared" si="15"/>
        <v/>
      </c>
      <c r="N130" s="177"/>
      <c r="O130" s="177" t="str">
        <f t="shared" si="16"/>
        <v/>
      </c>
      <c r="P130" s="1" t="str">
        <f t="shared" si="17"/>
        <v/>
      </c>
      <c r="Q130" s="199" t="str">
        <f ca="1">IF(B130=0,"",(IF(ISERROR(OFFSET('Specs and Initial PMs'!$E$1,MATCH($B130,'Specs and Initial PMs'!$D:$D,0)-1,0,1,1)),"",OFFSET('Specs and Initial PMs'!$E$1,MATCH($B130,'Specs and Initial PMs'!$D:$D,0)-1,0,1,1))))</f>
        <v/>
      </c>
      <c r="R130" s="103" t="str">
        <f t="shared" ca="1" si="18"/>
        <v/>
      </c>
      <c r="S130" s="241"/>
    </row>
    <row r="131" spans="1:19" x14ac:dyDescent="0.3">
      <c r="A131" s="1">
        <f>'Specs and Initial PMs'!A143</f>
        <v>127</v>
      </c>
      <c r="B131" s="1">
        <f>'Specs and Initial PMs'!D143</f>
        <v>0</v>
      </c>
      <c r="C131" s="103" t="e">
        <f ca="1">IF(B131=0, NA(), (IF(ISERROR(OFFSET('Initial Results'!$U$1,MATCH($B131,'Initial Results'!$R:$R,0)-1,0,1,1)),NA(),OFFSET('Initial Results'!$U$1,MATCH($B131,'Initial Results'!$R:$R,0)-1,0,1,1))))</f>
        <v>#N/A</v>
      </c>
      <c r="D131" s="103" t="str">
        <f t="shared" si="19"/>
        <v/>
      </c>
      <c r="E131" s="199" t="e">
        <f ca="1">IF(B131=0, NA(), (IF(ISERROR(OFFSET('Confirm Results'!$U$1,MATCH($B131,'Confirm Results'!$R:$R,0)-1,0,1,1)),NA(),OFFSET('Confirm Results'!$U$1,MATCH($B131,'Confirm Results'!$R:$R,0)-1,0,1,1))))</f>
        <v>#N/A</v>
      </c>
      <c r="F131" s="103" t="str">
        <f t="shared" si="10"/>
        <v/>
      </c>
      <c r="G131" s="103" t="str">
        <f t="shared" ca="1" si="11"/>
        <v/>
      </c>
      <c r="H131" s="300"/>
      <c r="I131" s="103" t="str">
        <f t="shared" si="12"/>
        <v/>
      </c>
      <c r="J131" s="1" t="str">
        <f t="shared" si="13"/>
        <v/>
      </c>
      <c r="K131" s="1" t="str">
        <f t="shared" si="14"/>
        <v/>
      </c>
      <c r="L131" s="177"/>
      <c r="M131" s="299" t="str">
        <f t="shared" si="15"/>
        <v/>
      </c>
      <c r="N131" s="177"/>
      <c r="O131" s="177" t="str">
        <f t="shared" si="16"/>
        <v/>
      </c>
      <c r="P131" s="1" t="str">
        <f t="shared" si="17"/>
        <v/>
      </c>
      <c r="Q131" s="199" t="str">
        <f ca="1">IF(B131=0,"",(IF(ISERROR(OFFSET('Specs and Initial PMs'!$E$1,MATCH($B131,'Specs and Initial PMs'!$D:$D,0)-1,0,1,1)),"",OFFSET('Specs and Initial PMs'!$E$1,MATCH($B131,'Specs and Initial PMs'!$D:$D,0)-1,0,1,1))))</f>
        <v/>
      </c>
      <c r="R131" s="103" t="str">
        <f t="shared" ca="1" si="18"/>
        <v/>
      </c>
      <c r="S131" s="241"/>
    </row>
    <row r="132" spans="1:19" x14ac:dyDescent="0.3">
      <c r="A132" s="1">
        <f>'Specs and Initial PMs'!A144</f>
        <v>128</v>
      </c>
      <c r="B132" s="1">
        <f>'Specs and Initial PMs'!D144</f>
        <v>0</v>
      </c>
      <c r="C132" s="103" t="e">
        <f ca="1">IF(B132=0, NA(), (IF(ISERROR(OFFSET('Initial Results'!$U$1,MATCH($B132,'Initial Results'!$R:$R,0)-1,0,1,1)),NA(),OFFSET('Initial Results'!$U$1,MATCH($B132,'Initial Results'!$R:$R,0)-1,0,1,1))))</f>
        <v>#N/A</v>
      </c>
      <c r="D132" s="103" t="str">
        <f t="shared" si="19"/>
        <v/>
      </c>
      <c r="E132" s="199" t="e">
        <f ca="1">IF(B132=0, NA(), (IF(ISERROR(OFFSET('Confirm Results'!$U$1,MATCH($B132,'Confirm Results'!$R:$R,0)-1,0,1,1)),NA(),OFFSET('Confirm Results'!$U$1,MATCH($B132,'Confirm Results'!$R:$R,0)-1,0,1,1))))</f>
        <v>#N/A</v>
      </c>
      <c r="F132" s="103" t="str">
        <f t="shared" si="10"/>
        <v/>
      </c>
      <c r="G132" s="103" t="str">
        <f t="shared" ca="1" si="11"/>
        <v/>
      </c>
      <c r="H132" s="300"/>
      <c r="I132" s="103" t="str">
        <f t="shared" si="12"/>
        <v/>
      </c>
      <c r="J132" s="1" t="str">
        <f t="shared" si="13"/>
        <v/>
      </c>
      <c r="K132" s="1" t="str">
        <f t="shared" si="14"/>
        <v/>
      </c>
      <c r="L132" s="177"/>
      <c r="M132" s="299" t="str">
        <f t="shared" si="15"/>
        <v/>
      </c>
      <c r="N132" s="177"/>
      <c r="O132" s="177" t="str">
        <f t="shared" si="16"/>
        <v/>
      </c>
      <c r="P132" s="1" t="str">
        <f t="shared" si="17"/>
        <v/>
      </c>
      <c r="Q132" s="199" t="str">
        <f ca="1">IF(B132=0,"",(IF(ISERROR(OFFSET('Specs and Initial PMs'!$E$1,MATCH($B132,'Specs and Initial PMs'!$D:$D,0)-1,0,1,1)),"",OFFSET('Specs and Initial PMs'!$E$1,MATCH($B132,'Specs and Initial PMs'!$D:$D,0)-1,0,1,1))))</f>
        <v/>
      </c>
      <c r="R132" s="103" t="str">
        <f t="shared" ca="1" si="18"/>
        <v/>
      </c>
      <c r="S132" s="241"/>
    </row>
    <row r="133" spans="1:19" x14ac:dyDescent="0.3">
      <c r="A133" s="1">
        <f>'Specs and Initial PMs'!A145</f>
        <v>129</v>
      </c>
      <c r="B133" s="1">
        <f>'Specs and Initial PMs'!D145</f>
        <v>0</v>
      </c>
      <c r="C133" s="103" t="e">
        <f ca="1">IF(B133=0, NA(), (IF(ISERROR(OFFSET('Initial Results'!$U$1,MATCH($B133,'Initial Results'!$R:$R,0)-1,0,1,1)),NA(),OFFSET('Initial Results'!$U$1,MATCH($B133,'Initial Results'!$R:$R,0)-1,0,1,1))))</f>
        <v>#N/A</v>
      </c>
      <c r="D133" s="103" t="str">
        <f t="shared" si="19"/>
        <v/>
      </c>
      <c r="E133" s="199" t="e">
        <f ca="1">IF(B133=0, NA(), (IF(ISERROR(OFFSET('Confirm Results'!$U$1,MATCH($B133,'Confirm Results'!$R:$R,0)-1,0,1,1)),NA(),OFFSET('Confirm Results'!$U$1,MATCH($B133,'Confirm Results'!$R:$R,0)-1,0,1,1))))</f>
        <v>#N/A</v>
      </c>
      <c r="F133" s="103" t="str">
        <f t="shared" ref="F133:F196" si="20">IF($B133=0,"",IF(ISERROR($E133),"",$E133))</f>
        <v/>
      </c>
      <c r="G133" s="103" t="str">
        <f t="shared" ca="1" si="11"/>
        <v/>
      </c>
      <c r="H133" s="300"/>
      <c r="I133" s="103" t="str">
        <f t="shared" si="12"/>
        <v/>
      </c>
      <c r="J133" s="1" t="str">
        <f t="shared" si="13"/>
        <v/>
      </c>
      <c r="K133" s="1" t="str">
        <f t="shared" si="14"/>
        <v/>
      </c>
      <c r="L133" s="177"/>
      <c r="M133" s="299" t="str">
        <f t="shared" si="15"/>
        <v/>
      </c>
      <c r="N133" s="177"/>
      <c r="O133" s="177" t="str">
        <f t="shared" si="16"/>
        <v/>
      </c>
      <c r="P133" s="1" t="str">
        <f t="shared" si="17"/>
        <v/>
      </c>
      <c r="Q133" s="199" t="str">
        <f ca="1">IF(B133=0,"",(IF(ISERROR(OFFSET('Specs and Initial PMs'!$E$1,MATCH($B133,'Specs and Initial PMs'!$D:$D,0)-1,0,1,1)),"",OFFSET('Specs and Initial PMs'!$E$1,MATCH($B133,'Specs and Initial PMs'!$D:$D,0)-1,0,1,1))))</f>
        <v/>
      </c>
      <c r="R133" s="103" t="str">
        <f t="shared" ca="1" si="18"/>
        <v/>
      </c>
      <c r="S133" s="241"/>
    </row>
    <row r="134" spans="1:19" x14ac:dyDescent="0.3">
      <c r="A134" s="1">
        <f>'Specs and Initial PMs'!A146</f>
        <v>130</v>
      </c>
      <c r="B134" s="1">
        <f>'Specs and Initial PMs'!D146</f>
        <v>0</v>
      </c>
      <c r="C134" s="103" t="e">
        <f ca="1">IF(B134=0, NA(), (IF(ISERROR(OFFSET('Initial Results'!$U$1,MATCH($B134,'Initial Results'!$R:$R,0)-1,0,1,1)),NA(),OFFSET('Initial Results'!$U$1,MATCH($B134,'Initial Results'!$R:$R,0)-1,0,1,1))))</f>
        <v>#N/A</v>
      </c>
      <c r="D134" s="103" t="str">
        <f t="shared" si="19"/>
        <v/>
      </c>
      <c r="E134" s="199" t="e">
        <f ca="1">IF(B134=0, NA(), (IF(ISERROR(OFFSET('Confirm Results'!$U$1,MATCH($B134,'Confirm Results'!$R:$R,0)-1,0,1,1)),NA(),OFFSET('Confirm Results'!$U$1,MATCH($B134,'Confirm Results'!$R:$R,0)-1,0,1,1))))</f>
        <v>#N/A</v>
      </c>
      <c r="F134" s="103" t="str">
        <f t="shared" si="20"/>
        <v/>
      </c>
      <c r="G134" s="103" t="str">
        <f t="shared" ref="G134:G197" ca="1" si="21">IFERROR(IF(OR(AND(C134&lt;1.5,F134&gt;1.5),AND(C134&gt;1.5,F134&lt;1.5)),IF((STDEV(C134:F134)/AVERAGE(C134:F134))*100&gt;20,"Repeat",""),""),"")</f>
        <v/>
      </c>
      <c r="H134" s="300"/>
      <c r="I134" s="103" t="str">
        <f t="shared" ref="I134:I197" si="22">IF($B134=0,"",IF(ISERROR(IF(ISNUMBER($H134),$H134,IF(ISNUMBER($E134),$E134,$C134))),"FAILURE",IF(ISNUMBER($H134),$H134,IF(ISNUMBER($E134),$E134,$C134))))</f>
        <v/>
      </c>
      <c r="J134" s="1" t="str">
        <f t="shared" ref="J134:J197" si="23">IF(B134=0, "", (IF(ISNUMBER($I134),IF($I134&gt;1.5,"LT","RECENT"),"FAILURE")))</f>
        <v/>
      </c>
      <c r="K134" s="1" t="str">
        <f t="shared" ref="K134:K197" si="24">IF(I134&lt;0.4, "Perform Serology", "")</f>
        <v/>
      </c>
      <c r="L134" s="177"/>
      <c r="M134" s="299" t="str">
        <f t="shared" ref="M134:M197" si="25">IF(AND(J134="Recent",L134="Pos"),"Perform VL","")</f>
        <v/>
      </c>
      <c r="N134" s="177"/>
      <c r="O134" s="177" t="str">
        <f t="shared" ref="O134:O197" si="26">IF($B134=0,"",IF($I134&gt;0.4,$J134,IF($L134="Neg",$L134,IF($L134="HIV-2",$L134,IF($L134="Indeterminate", $L134,IF($L134="", "Pending Serology",$J134))))))</f>
        <v/>
      </c>
      <c r="P134" s="1" t="str">
        <f t="shared" ref="P134:P197" si="27">IF($B134=0,"",IF(AND($O134="RECENT",$N134="≥ 1000 copies/ml"),"RECENT",IF(AND($O134="RECENT",$N134="&lt; 1000 copies/ml"),"ART/EC (LT)",IF(AND($O134="RECENT",$N134=""),"Pending VL",$O134))))</f>
        <v/>
      </c>
      <c r="Q134" s="199" t="str">
        <f ca="1">IF(B134=0,"",(IF(ISERROR(OFFSET('Specs and Initial PMs'!$E$1,MATCH($B134,'Specs and Initial PMs'!$D:$D,0)-1,0,1,1)),"",OFFSET('Specs and Initial PMs'!$E$1,MATCH($B134,'Specs and Initial PMs'!$D:$D,0)-1,0,1,1))))</f>
        <v/>
      </c>
      <c r="R134" s="103" t="str">
        <f t="shared" ref="R134:R197" ca="1" si="28">IF($Q134=0,"",IF(ISERROR($Q134),"",$Q134))</f>
        <v/>
      </c>
      <c r="S134" s="241"/>
    </row>
    <row r="135" spans="1:19" x14ac:dyDescent="0.3">
      <c r="A135" s="1">
        <f>'Specs and Initial PMs'!A147</f>
        <v>131</v>
      </c>
      <c r="B135" s="1">
        <f>'Specs and Initial PMs'!D147</f>
        <v>0</v>
      </c>
      <c r="C135" s="103" t="e">
        <f ca="1">IF(B135=0, NA(), (IF(ISERROR(OFFSET('Initial Results'!$U$1,MATCH($B135,'Initial Results'!$R:$R,0)-1,0,1,1)),NA(),OFFSET('Initial Results'!$U$1,MATCH($B135,'Initial Results'!$R:$R,0)-1,0,1,1))))</f>
        <v>#N/A</v>
      </c>
      <c r="D135" s="103" t="str">
        <f t="shared" ref="D135:D198" si="29">IF($B135=0,"",IF(ISERROR($C135),"",$C135))</f>
        <v/>
      </c>
      <c r="E135" s="199" t="e">
        <f ca="1">IF(B135=0, NA(), (IF(ISERROR(OFFSET('Confirm Results'!$U$1,MATCH($B135,'Confirm Results'!$R:$R,0)-1,0,1,1)),NA(),OFFSET('Confirm Results'!$U$1,MATCH($B135,'Confirm Results'!$R:$R,0)-1,0,1,1))))</f>
        <v>#N/A</v>
      </c>
      <c r="F135" s="103" t="str">
        <f t="shared" si="20"/>
        <v/>
      </c>
      <c r="G135" s="103" t="str">
        <f t="shared" ca="1" si="21"/>
        <v/>
      </c>
      <c r="H135" s="300"/>
      <c r="I135" s="103" t="str">
        <f t="shared" si="22"/>
        <v/>
      </c>
      <c r="J135" s="1" t="str">
        <f t="shared" si="23"/>
        <v/>
      </c>
      <c r="K135" s="1" t="str">
        <f t="shared" si="24"/>
        <v/>
      </c>
      <c r="L135" s="177"/>
      <c r="M135" s="299" t="str">
        <f t="shared" si="25"/>
        <v/>
      </c>
      <c r="N135" s="177"/>
      <c r="O135" s="177" t="str">
        <f t="shared" si="26"/>
        <v/>
      </c>
      <c r="P135" s="1" t="str">
        <f t="shared" si="27"/>
        <v/>
      </c>
      <c r="Q135" s="199" t="str">
        <f ca="1">IF(B135=0,"",(IF(ISERROR(OFFSET('Specs and Initial PMs'!$E$1,MATCH($B135,'Specs and Initial PMs'!$D:$D,0)-1,0,1,1)),"",OFFSET('Specs and Initial PMs'!$E$1,MATCH($B135,'Specs and Initial PMs'!$D:$D,0)-1,0,1,1))))</f>
        <v/>
      </c>
      <c r="R135" s="103" t="str">
        <f t="shared" ca="1" si="28"/>
        <v/>
      </c>
      <c r="S135" s="241"/>
    </row>
    <row r="136" spans="1:19" x14ac:dyDescent="0.3">
      <c r="A136" s="1">
        <f>'Specs and Initial PMs'!A148</f>
        <v>132</v>
      </c>
      <c r="B136" s="1">
        <f>'Specs and Initial PMs'!D148</f>
        <v>0</v>
      </c>
      <c r="C136" s="103" t="e">
        <f ca="1">IF(B136=0, NA(), (IF(ISERROR(OFFSET('Initial Results'!$U$1,MATCH($B136,'Initial Results'!$R:$R,0)-1,0,1,1)),NA(),OFFSET('Initial Results'!$U$1,MATCH($B136,'Initial Results'!$R:$R,0)-1,0,1,1))))</f>
        <v>#N/A</v>
      </c>
      <c r="D136" s="103" t="str">
        <f t="shared" si="29"/>
        <v/>
      </c>
      <c r="E136" s="199" t="e">
        <f ca="1">IF(B136=0, NA(), (IF(ISERROR(OFFSET('Confirm Results'!$U$1,MATCH($B136,'Confirm Results'!$R:$R,0)-1,0,1,1)),NA(),OFFSET('Confirm Results'!$U$1,MATCH($B136,'Confirm Results'!$R:$R,0)-1,0,1,1))))</f>
        <v>#N/A</v>
      </c>
      <c r="F136" s="103" t="str">
        <f t="shared" si="20"/>
        <v/>
      </c>
      <c r="G136" s="103" t="str">
        <f t="shared" ca="1" si="21"/>
        <v/>
      </c>
      <c r="H136" s="300"/>
      <c r="I136" s="103" t="str">
        <f t="shared" si="22"/>
        <v/>
      </c>
      <c r="J136" s="1" t="str">
        <f t="shared" si="23"/>
        <v/>
      </c>
      <c r="K136" s="1" t="str">
        <f t="shared" si="24"/>
        <v/>
      </c>
      <c r="L136" s="177"/>
      <c r="M136" s="299" t="str">
        <f t="shared" si="25"/>
        <v/>
      </c>
      <c r="N136" s="177"/>
      <c r="O136" s="177" t="str">
        <f t="shared" si="26"/>
        <v/>
      </c>
      <c r="P136" s="1" t="str">
        <f t="shared" si="27"/>
        <v/>
      </c>
      <c r="Q136" s="199" t="str">
        <f ca="1">IF(B136=0,"",(IF(ISERROR(OFFSET('Specs and Initial PMs'!$E$1,MATCH($B136,'Specs and Initial PMs'!$D:$D,0)-1,0,1,1)),"",OFFSET('Specs and Initial PMs'!$E$1,MATCH($B136,'Specs and Initial PMs'!$D:$D,0)-1,0,1,1))))</f>
        <v/>
      </c>
      <c r="R136" s="103" t="str">
        <f t="shared" ca="1" si="28"/>
        <v/>
      </c>
      <c r="S136" s="241"/>
    </row>
    <row r="137" spans="1:19" x14ac:dyDescent="0.3">
      <c r="A137" s="1">
        <f>'Specs and Initial PMs'!A149</f>
        <v>133</v>
      </c>
      <c r="B137" s="1">
        <f>'Specs and Initial PMs'!D149</f>
        <v>0</v>
      </c>
      <c r="C137" s="103" t="e">
        <f ca="1">IF(B137=0, NA(), (IF(ISERROR(OFFSET('Initial Results'!$U$1,MATCH($B137,'Initial Results'!$R:$R,0)-1,0,1,1)),NA(),OFFSET('Initial Results'!$U$1,MATCH($B137,'Initial Results'!$R:$R,0)-1,0,1,1))))</f>
        <v>#N/A</v>
      </c>
      <c r="D137" s="103" t="str">
        <f t="shared" si="29"/>
        <v/>
      </c>
      <c r="E137" s="199" t="e">
        <f ca="1">IF(B137=0, NA(), (IF(ISERROR(OFFSET('Confirm Results'!$U$1,MATCH($B137,'Confirm Results'!$R:$R,0)-1,0,1,1)),NA(),OFFSET('Confirm Results'!$U$1,MATCH($B137,'Confirm Results'!$R:$R,0)-1,0,1,1))))</f>
        <v>#N/A</v>
      </c>
      <c r="F137" s="103" t="str">
        <f t="shared" si="20"/>
        <v/>
      </c>
      <c r="G137" s="103" t="str">
        <f t="shared" ca="1" si="21"/>
        <v/>
      </c>
      <c r="H137" s="300"/>
      <c r="I137" s="103" t="str">
        <f t="shared" si="22"/>
        <v/>
      </c>
      <c r="J137" s="1" t="str">
        <f t="shared" si="23"/>
        <v/>
      </c>
      <c r="K137" s="1" t="str">
        <f t="shared" si="24"/>
        <v/>
      </c>
      <c r="L137" s="177"/>
      <c r="M137" s="299" t="str">
        <f t="shared" si="25"/>
        <v/>
      </c>
      <c r="N137" s="177"/>
      <c r="O137" s="177" t="str">
        <f t="shared" si="26"/>
        <v/>
      </c>
      <c r="P137" s="1" t="str">
        <f t="shared" si="27"/>
        <v/>
      </c>
      <c r="Q137" s="199" t="str">
        <f ca="1">IF(B137=0,"",(IF(ISERROR(OFFSET('Specs and Initial PMs'!$E$1,MATCH($B137,'Specs and Initial PMs'!$D:$D,0)-1,0,1,1)),"",OFFSET('Specs and Initial PMs'!$E$1,MATCH($B137,'Specs and Initial PMs'!$D:$D,0)-1,0,1,1))))</f>
        <v/>
      </c>
      <c r="R137" s="103" t="str">
        <f t="shared" ca="1" si="28"/>
        <v/>
      </c>
      <c r="S137" s="241"/>
    </row>
    <row r="138" spans="1:19" x14ac:dyDescent="0.3">
      <c r="A138" s="1">
        <f>'Specs and Initial PMs'!A150</f>
        <v>134</v>
      </c>
      <c r="B138" s="1">
        <f>'Specs and Initial PMs'!D150</f>
        <v>0</v>
      </c>
      <c r="C138" s="103" t="e">
        <f ca="1">IF(B138=0, NA(), (IF(ISERROR(OFFSET('Initial Results'!$U$1,MATCH($B138,'Initial Results'!$R:$R,0)-1,0,1,1)),NA(),OFFSET('Initial Results'!$U$1,MATCH($B138,'Initial Results'!$R:$R,0)-1,0,1,1))))</f>
        <v>#N/A</v>
      </c>
      <c r="D138" s="103" t="str">
        <f t="shared" si="29"/>
        <v/>
      </c>
      <c r="E138" s="199" t="e">
        <f ca="1">IF(B138=0, NA(), (IF(ISERROR(OFFSET('Confirm Results'!$U$1,MATCH($B138,'Confirm Results'!$R:$R,0)-1,0,1,1)),NA(),OFFSET('Confirm Results'!$U$1,MATCH($B138,'Confirm Results'!$R:$R,0)-1,0,1,1))))</f>
        <v>#N/A</v>
      </c>
      <c r="F138" s="103" t="str">
        <f t="shared" si="20"/>
        <v/>
      </c>
      <c r="G138" s="103" t="str">
        <f t="shared" ca="1" si="21"/>
        <v/>
      </c>
      <c r="H138" s="300"/>
      <c r="I138" s="103" t="str">
        <f t="shared" si="22"/>
        <v/>
      </c>
      <c r="J138" s="1" t="str">
        <f t="shared" si="23"/>
        <v/>
      </c>
      <c r="K138" s="1" t="str">
        <f t="shared" si="24"/>
        <v/>
      </c>
      <c r="L138" s="177"/>
      <c r="M138" s="299" t="str">
        <f t="shared" si="25"/>
        <v/>
      </c>
      <c r="N138" s="177"/>
      <c r="O138" s="177" t="str">
        <f t="shared" si="26"/>
        <v/>
      </c>
      <c r="P138" s="1" t="str">
        <f t="shared" si="27"/>
        <v/>
      </c>
      <c r="Q138" s="199" t="str">
        <f ca="1">IF(B138=0,"",(IF(ISERROR(OFFSET('Specs and Initial PMs'!$E$1,MATCH($B138,'Specs and Initial PMs'!$D:$D,0)-1,0,1,1)),"",OFFSET('Specs and Initial PMs'!$E$1,MATCH($B138,'Specs and Initial PMs'!$D:$D,0)-1,0,1,1))))</f>
        <v/>
      </c>
      <c r="R138" s="103" t="str">
        <f t="shared" ca="1" si="28"/>
        <v/>
      </c>
      <c r="S138" s="241"/>
    </row>
    <row r="139" spans="1:19" x14ac:dyDescent="0.3">
      <c r="A139" s="1">
        <f>'Specs and Initial PMs'!A151</f>
        <v>135</v>
      </c>
      <c r="B139" s="1">
        <f>'Specs and Initial PMs'!D151</f>
        <v>0</v>
      </c>
      <c r="C139" s="103" t="e">
        <f ca="1">IF(B139=0, NA(), (IF(ISERROR(OFFSET('Initial Results'!$U$1,MATCH($B139,'Initial Results'!$R:$R,0)-1,0,1,1)),NA(),OFFSET('Initial Results'!$U$1,MATCH($B139,'Initial Results'!$R:$R,0)-1,0,1,1))))</f>
        <v>#N/A</v>
      </c>
      <c r="D139" s="103" t="str">
        <f t="shared" si="29"/>
        <v/>
      </c>
      <c r="E139" s="199" t="e">
        <f ca="1">IF(B139=0, NA(), (IF(ISERROR(OFFSET('Confirm Results'!$U$1,MATCH($B139,'Confirm Results'!$R:$R,0)-1,0,1,1)),NA(),OFFSET('Confirm Results'!$U$1,MATCH($B139,'Confirm Results'!$R:$R,0)-1,0,1,1))))</f>
        <v>#N/A</v>
      </c>
      <c r="F139" s="103" t="str">
        <f t="shared" si="20"/>
        <v/>
      </c>
      <c r="G139" s="103" t="str">
        <f t="shared" ca="1" si="21"/>
        <v/>
      </c>
      <c r="H139" s="300"/>
      <c r="I139" s="103" t="str">
        <f t="shared" si="22"/>
        <v/>
      </c>
      <c r="J139" s="1" t="str">
        <f t="shared" si="23"/>
        <v/>
      </c>
      <c r="K139" s="1" t="str">
        <f t="shared" si="24"/>
        <v/>
      </c>
      <c r="L139" s="177"/>
      <c r="M139" s="299" t="str">
        <f t="shared" si="25"/>
        <v/>
      </c>
      <c r="N139" s="177"/>
      <c r="O139" s="177" t="str">
        <f t="shared" si="26"/>
        <v/>
      </c>
      <c r="P139" s="1" t="str">
        <f t="shared" si="27"/>
        <v/>
      </c>
      <c r="Q139" s="199" t="str">
        <f ca="1">IF(B139=0,"",(IF(ISERROR(OFFSET('Specs and Initial PMs'!$E$1,MATCH($B139,'Specs and Initial PMs'!$D:$D,0)-1,0,1,1)),"",OFFSET('Specs and Initial PMs'!$E$1,MATCH($B139,'Specs and Initial PMs'!$D:$D,0)-1,0,1,1))))</f>
        <v/>
      </c>
      <c r="R139" s="103" t="str">
        <f t="shared" ca="1" si="28"/>
        <v/>
      </c>
      <c r="S139" s="241"/>
    </row>
    <row r="140" spans="1:19" x14ac:dyDescent="0.3">
      <c r="A140" s="1">
        <f>'Specs and Initial PMs'!A152</f>
        <v>136</v>
      </c>
      <c r="B140" s="1">
        <f>'Specs and Initial PMs'!D152</f>
        <v>0</v>
      </c>
      <c r="C140" s="103" t="e">
        <f ca="1">IF(B140=0, NA(), (IF(ISERROR(OFFSET('Initial Results'!$U$1,MATCH($B140,'Initial Results'!$R:$R,0)-1,0,1,1)),NA(),OFFSET('Initial Results'!$U$1,MATCH($B140,'Initial Results'!$R:$R,0)-1,0,1,1))))</f>
        <v>#N/A</v>
      </c>
      <c r="D140" s="103" t="str">
        <f t="shared" si="29"/>
        <v/>
      </c>
      <c r="E140" s="199" t="e">
        <f ca="1">IF(B140=0, NA(), (IF(ISERROR(OFFSET('Confirm Results'!$U$1,MATCH($B140,'Confirm Results'!$R:$R,0)-1,0,1,1)),NA(),OFFSET('Confirm Results'!$U$1,MATCH($B140,'Confirm Results'!$R:$R,0)-1,0,1,1))))</f>
        <v>#N/A</v>
      </c>
      <c r="F140" s="103" t="str">
        <f t="shared" si="20"/>
        <v/>
      </c>
      <c r="G140" s="103" t="str">
        <f t="shared" ca="1" si="21"/>
        <v/>
      </c>
      <c r="H140" s="300"/>
      <c r="I140" s="103" t="str">
        <f t="shared" si="22"/>
        <v/>
      </c>
      <c r="J140" s="1" t="str">
        <f t="shared" si="23"/>
        <v/>
      </c>
      <c r="K140" s="1" t="str">
        <f t="shared" si="24"/>
        <v/>
      </c>
      <c r="L140" s="177"/>
      <c r="M140" s="299" t="str">
        <f t="shared" si="25"/>
        <v/>
      </c>
      <c r="N140" s="177"/>
      <c r="O140" s="177" t="str">
        <f t="shared" si="26"/>
        <v/>
      </c>
      <c r="P140" s="1" t="str">
        <f t="shared" si="27"/>
        <v/>
      </c>
      <c r="Q140" s="199" t="str">
        <f ca="1">IF(B140=0,"",(IF(ISERROR(OFFSET('Specs and Initial PMs'!$E$1,MATCH($B140,'Specs and Initial PMs'!$D:$D,0)-1,0,1,1)),"",OFFSET('Specs and Initial PMs'!$E$1,MATCH($B140,'Specs and Initial PMs'!$D:$D,0)-1,0,1,1))))</f>
        <v/>
      </c>
      <c r="R140" s="103" t="str">
        <f t="shared" ca="1" si="28"/>
        <v/>
      </c>
      <c r="S140" s="241"/>
    </row>
    <row r="141" spans="1:19" x14ac:dyDescent="0.3">
      <c r="A141" s="1">
        <f>'Specs and Initial PMs'!A153</f>
        <v>137</v>
      </c>
      <c r="B141" s="1">
        <f>'Specs and Initial PMs'!D153</f>
        <v>0</v>
      </c>
      <c r="C141" s="103" t="e">
        <f ca="1">IF(B141=0, NA(), (IF(ISERROR(OFFSET('Initial Results'!$U$1,MATCH($B141,'Initial Results'!$R:$R,0)-1,0,1,1)),NA(),OFFSET('Initial Results'!$U$1,MATCH($B141,'Initial Results'!$R:$R,0)-1,0,1,1))))</f>
        <v>#N/A</v>
      </c>
      <c r="D141" s="103" t="str">
        <f t="shared" si="29"/>
        <v/>
      </c>
      <c r="E141" s="199" t="e">
        <f ca="1">IF(B141=0, NA(), (IF(ISERROR(OFFSET('Confirm Results'!$U$1,MATCH($B141,'Confirm Results'!$R:$R,0)-1,0,1,1)),NA(),OFFSET('Confirm Results'!$U$1,MATCH($B141,'Confirm Results'!$R:$R,0)-1,0,1,1))))</f>
        <v>#N/A</v>
      </c>
      <c r="F141" s="103" t="str">
        <f t="shared" si="20"/>
        <v/>
      </c>
      <c r="G141" s="103" t="str">
        <f t="shared" ca="1" si="21"/>
        <v/>
      </c>
      <c r="H141" s="300"/>
      <c r="I141" s="103" t="str">
        <f t="shared" si="22"/>
        <v/>
      </c>
      <c r="J141" s="1" t="str">
        <f t="shared" si="23"/>
        <v/>
      </c>
      <c r="K141" s="1" t="str">
        <f t="shared" si="24"/>
        <v/>
      </c>
      <c r="L141" s="177"/>
      <c r="M141" s="299" t="str">
        <f t="shared" si="25"/>
        <v/>
      </c>
      <c r="N141" s="177"/>
      <c r="O141" s="177" t="str">
        <f t="shared" si="26"/>
        <v/>
      </c>
      <c r="P141" s="1" t="str">
        <f t="shared" si="27"/>
        <v/>
      </c>
      <c r="Q141" s="199" t="str">
        <f ca="1">IF(B141=0,"",(IF(ISERROR(OFFSET('Specs and Initial PMs'!$E$1,MATCH($B141,'Specs and Initial PMs'!$D:$D,0)-1,0,1,1)),"",OFFSET('Specs and Initial PMs'!$E$1,MATCH($B141,'Specs and Initial PMs'!$D:$D,0)-1,0,1,1))))</f>
        <v/>
      </c>
      <c r="R141" s="103" t="str">
        <f t="shared" ca="1" si="28"/>
        <v/>
      </c>
      <c r="S141" s="241"/>
    </row>
    <row r="142" spans="1:19" x14ac:dyDescent="0.3">
      <c r="A142" s="1">
        <f>'Specs and Initial PMs'!A154</f>
        <v>138</v>
      </c>
      <c r="B142" s="1">
        <f>'Specs and Initial PMs'!D154</f>
        <v>0</v>
      </c>
      <c r="C142" s="103" t="e">
        <f ca="1">IF(B142=0, NA(), (IF(ISERROR(OFFSET('Initial Results'!$U$1,MATCH($B142,'Initial Results'!$R:$R,0)-1,0,1,1)),NA(),OFFSET('Initial Results'!$U$1,MATCH($B142,'Initial Results'!$R:$R,0)-1,0,1,1))))</f>
        <v>#N/A</v>
      </c>
      <c r="D142" s="103" t="str">
        <f t="shared" si="29"/>
        <v/>
      </c>
      <c r="E142" s="199" t="e">
        <f ca="1">IF(B142=0, NA(), (IF(ISERROR(OFFSET('Confirm Results'!$U$1,MATCH($B142,'Confirm Results'!$R:$R,0)-1,0,1,1)),NA(),OFFSET('Confirm Results'!$U$1,MATCH($B142,'Confirm Results'!$R:$R,0)-1,0,1,1))))</f>
        <v>#N/A</v>
      </c>
      <c r="F142" s="103" t="str">
        <f t="shared" si="20"/>
        <v/>
      </c>
      <c r="G142" s="103" t="str">
        <f t="shared" ca="1" si="21"/>
        <v/>
      </c>
      <c r="H142" s="300"/>
      <c r="I142" s="103" t="str">
        <f t="shared" si="22"/>
        <v/>
      </c>
      <c r="J142" s="1" t="str">
        <f t="shared" si="23"/>
        <v/>
      </c>
      <c r="K142" s="1" t="str">
        <f t="shared" si="24"/>
        <v/>
      </c>
      <c r="L142" s="177"/>
      <c r="M142" s="299" t="str">
        <f t="shared" si="25"/>
        <v/>
      </c>
      <c r="N142" s="177"/>
      <c r="O142" s="177" t="str">
        <f t="shared" si="26"/>
        <v/>
      </c>
      <c r="P142" s="1" t="str">
        <f t="shared" si="27"/>
        <v/>
      </c>
      <c r="Q142" s="199" t="str">
        <f ca="1">IF(B142=0,"",(IF(ISERROR(OFFSET('Specs and Initial PMs'!$E$1,MATCH($B142,'Specs and Initial PMs'!$D:$D,0)-1,0,1,1)),"",OFFSET('Specs and Initial PMs'!$E$1,MATCH($B142,'Specs and Initial PMs'!$D:$D,0)-1,0,1,1))))</f>
        <v/>
      </c>
      <c r="R142" s="103" t="str">
        <f t="shared" ca="1" si="28"/>
        <v/>
      </c>
      <c r="S142" s="241"/>
    </row>
    <row r="143" spans="1:19" x14ac:dyDescent="0.3">
      <c r="A143" s="1">
        <f>'Specs and Initial PMs'!A155</f>
        <v>139</v>
      </c>
      <c r="B143" s="1">
        <f>'Specs and Initial PMs'!D155</f>
        <v>0</v>
      </c>
      <c r="C143" s="103" t="e">
        <f ca="1">IF(B143=0, NA(), (IF(ISERROR(OFFSET('Initial Results'!$U$1,MATCH($B143,'Initial Results'!$R:$R,0)-1,0,1,1)),NA(),OFFSET('Initial Results'!$U$1,MATCH($B143,'Initial Results'!$R:$R,0)-1,0,1,1))))</f>
        <v>#N/A</v>
      </c>
      <c r="D143" s="103" t="str">
        <f t="shared" si="29"/>
        <v/>
      </c>
      <c r="E143" s="199" t="e">
        <f ca="1">IF(B143=0, NA(), (IF(ISERROR(OFFSET('Confirm Results'!$U$1,MATCH($B143,'Confirm Results'!$R:$R,0)-1,0,1,1)),NA(),OFFSET('Confirm Results'!$U$1,MATCH($B143,'Confirm Results'!$R:$R,0)-1,0,1,1))))</f>
        <v>#N/A</v>
      </c>
      <c r="F143" s="103" t="str">
        <f t="shared" si="20"/>
        <v/>
      </c>
      <c r="G143" s="103" t="str">
        <f t="shared" ca="1" si="21"/>
        <v/>
      </c>
      <c r="H143" s="300"/>
      <c r="I143" s="103" t="str">
        <f t="shared" si="22"/>
        <v/>
      </c>
      <c r="J143" s="1" t="str">
        <f t="shared" si="23"/>
        <v/>
      </c>
      <c r="K143" s="1" t="str">
        <f t="shared" si="24"/>
        <v/>
      </c>
      <c r="L143" s="177"/>
      <c r="M143" s="299" t="str">
        <f t="shared" si="25"/>
        <v/>
      </c>
      <c r="N143" s="177"/>
      <c r="O143" s="177" t="str">
        <f t="shared" si="26"/>
        <v/>
      </c>
      <c r="P143" s="1" t="str">
        <f t="shared" si="27"/>
        <v/>
      </c>
      <c r="Q143" s="199" t="str">
        <f ca="1">IF(B143=0,"",(IF(ISERROR(OFFSET('Specs and Initial PMs'!$E$1,MATCH($B143,'Specs and Initial PMs'!$D:$D,0)-1,0,1,1)),"",OFFSET('Specs and Initial PMs'!$E$1,MATCH($B143,'Specs and Initial PMs'!$D:$D,0)-1,0,1,1))))</f>
        <v/>
      </c>
      <c r="R143" s="103" t="str">
        <f t="shared" ca="1" si="28"/>
        <v/>
      </c>
      <c r="S143" s="241"/>
    </row>
    <row r="144" spans="1:19" x14ac:dyDescent="0.3">
      <c r="A144" s="1">
        <f>'Specs and Initial PMs'!A156</f>
        <v>140</v>
      </c>
      <c r="B144" s="1">
        <f>'Specs and Initial PMs'!D156</f>
        <v>0</v>
      </c>
      <c r="C144" s="103" t="e">
        <f ca="1">IF(B144=0, NA(), (IF(ISERROR(OFFSET('Initial Results'!$U$1,MATCH($B144,'Initial Results'!$R:$R,0)-1,0,1,1)),NA(),OFFSET('Initial Results'!$U$1,MATCH($B144,'Initial Results'!$R:$R,0)-1,0,1,1))))</f>
        <v>#N/A</v>
      </c>
      <c r="D144" s="103" t="str">
        <f t="shared" si="29"/>
        <v/>
      </c>
      <c r="E144" s="199" t="e">
        <f ca="1">IF(B144=0, NA(), (IF(ISERROR(OFFSET('Confirm Results'!$U$1,MATCH($B144,'Confirm Results'!$R:$R,0)-1,0,1,1)),NA(),OFFSET('Confirm Results'!$U$1,MATCH($B144,'Confirm Results'!$R:$R,0)-1,0,1,1))))</f>
        <v>#N/A</v>
      </c>
      <c r="F144" s="103" t="str">
        <f t="shared" si="20"/>
        <v/>
      </c>
      <c r="G144" s="103" t="str">
        <f t="shared" ca="1" si="21"/>
        <v/>
      </c>
      <c r="H144" s="300"/>
      <c r="I144" s="103" t="str">
        <f t="shared" si="22"/>
        <v/>
      </c>
      <c r="J144" s="1" t="str">
        <f t="shared" si="23"/>
        <v/>
      </c>
      <c r="K144" s="1" t="str">
        <f t="shared" si="24"/>
        <v/>
      </c>
      <c r="L144" s="177"/>
      <c r="M144" s="299" t="str">
        <f t="shared" si="25"/>
        <v/>
      </c>
      <c r="N144" s="177"/>
      <c r="O144" s="177" t="str">
        <f t="shared" si="26"/>
        <v/>
      </c>
      <c r="P144" s="1" t="str">
        <f t="shared" si="27"/>
        <v/>
      </c>
      <c r="Q144" s="199" t="str">
        <f ca="1">IF(B144=0,"",(IF(ISERROR(OFFSET('Specs and Initial PMs'!$E$1,MATCH($B144,'Specs and Initial PMs'!$D:$D,0)-1,0,1,1)),"",OFFSET('Specs and Initial PMs'!$E$1,MATCH($B144,'Specs and Initial PMs'!$D:$D,0)-1,0,1,1))))</f>
        <v/>
      </c>
      <c r="R144" s="103" t="str">
        <f t="shared" ca="1" si="28"/>
        <v/>
      </c>
      <c r="S144" s="241"/>
    </row>
    <row r="145" spans="1:19" x14ac:dyDescent="0.3">
      <c r="A145" s="1">
        <f>'Specs and Initial PMs'!A157</f>
        <v>141</v>
      </c>
      <c r="B145" s="1">
        <f>'Specs and Initial PMs'!D157</f>
        <v>0</v>
      </c>
      <c r="C145" s="103" t="e">
        <f ca="1">IF(B145=0, NA(), (IF(ISERROR(OFFSET('Initial Results'!$U$1,MATCH($B145,'Initial Results'!$R:$R,0)-1,0,1,1)),NA(),OFFSET('Initial Results'!$U$1,MATCH($B145,'Initial Results'!$R:$R,0)-1,0,1,1))))</f>
        <v>#N/A</v>
      </c>
      <c r="D145" s="103" t="str">
        <f t="shared" si="29"/>
        <v/>
      </c>
      <c r="E145" s="199" t="e">
        <f ca="1">IF(B145=0, NA(), (IF(ISERROR(OFFSET('Confirm Results'!$U$1,MATCH($B145,'Confirm Results'!$R:$R,0)-1,0,1,1)),NA(),OFFSET('Confirm Results'!$U$1,MATCH($B145,'Confirm Results'!$R:$R,0)-1,0,1,1))))</f>
        <v>#N/A</v>
      </c>
      <c r="F145" s="103" t="str">
        <f t="shared" si="20"/>
        <v/>
      </c>
      <c r="G145" s="103" t="str">
        <f t="shared" ca="1" si="21"/>
        <v/>
      </c>
      <c r="H145" s="300"/>
      <c r="I145" s="103" t="str">
        <f t="shared" si="22"/>
        <v/>
      </c>
      <c r="J145" s="1" t="str">
        <f t="shared" si="23"/>
        <v/>
      </c>
      <c r="K145" s="1" t="str">
        <f t="shared" si="24"/>
        <v/>
      </c>
      <c r="L145" s="177"/>
      <c r="M145" s="299" t="str">
        <f t="shared" si="25"/>
        <v/>
      </c>
      <c r="N145" s="177"/>
      <c r="O145" s="177" t="str">
        <f t="shared" si="26"/>
        <v/>
      </c>
      <c r="P145" s="1" t="str">
        <f t="shared" si="27"/>
        <v/>
      </c>
      <c r="Q145" s="199" t="str">
        <f ca="1">IF(B145=0,"",(IF(ISERROR(OFFSET('Specs and Initial PMs'!$E$1,MATCH($B145,'Specs and Initial PMs'!$D:$D,0)-1,0,1,1)),"",OFFSET('Specs and Initial PMs'!$E$1,MATCH($B145,'Specs and Initial PMs'!$D:$D,0)-1,0,1,1))))</f>
        <v/>
      </c>
      <c r="R145" s="103" t="str">
        <f t="shared" ca="1" si="28"/>
        <v/>
      </c>
      <c r="S145" s="241"/>
    </row>
    <row r="146" spans="1:19" x14ac:dyDescent="0.3">
      <c r="A146" s="1">
        <f>'Specs and Initial PMs'!A158</f>
        <v>142</v>
      </c>
      <c r="B146" s="1">
        <f>'Specs and Initial PMs'!D158</f>
        <v>0</v>
      </c>
      <c r="C146" s="103" t="e">
        <f ca="1">IF(B146=0, NA(), (IF(ISERROR(OFFSET('Initial Results'!$U$1,MATCH($B146,'Initial Results'!$R:$R,0)-1,0,1,1)),NA(),OFFSET('Initial Results'!$U$1,MATCH($B146,'Initial Results'!$R:$R,0)-1,0,1,1))))</f>
        <v>#N/A</v>
      </c>
      <c r="D146" s="103" t="str">
        <f t="shared" si="29"/>
        <v/>
      </c>
      <c r="E146" s="199" t="e">
        <f ca="1">IF(B146=0, NA(), (IF(ISERROR(OFFSET('Confirm Results'!$U$1,MATCH($B146,'Confirm Results'!$R:$R,0)-1,0,1,1)),NA(),OFFSET('Confirm Results'!$U$1,MATCH($B146,'Confirm Results'!$R:$R,0)-1,0,1,1))))</f>
        <v>#N/A</v>
      </c>
      <c r="F146" s="103" t="str">
        <f t="shared" si="20"/>
        <v/>
      </c>
      <c r="G146" s="103" t="str">
        <f t="shared" ca="1" si="21"/>
        <v/>
      </c>
      <c r="H146" s="300"/>
      <c r="I146" s="103" t="str">
        <f t="shared" si="22"/>
        <v/>
      </c>
      <c r="J146" s="1" t="str">
        <f t="shared" si="23"/>
        <v/>
      </c>
      <c r="K146" s="1" t="str">
        <f t="shared" si="24"/>
        <v/>
      </c>
      <c r="L146" s="177"/>
      <c r="M146" s="299" t="str">
        <f t="shared" si="25"/>
        <v/>
      </c>
      <c r="N146" s="177"/>
      <c r="O146" s="177" t="str">
        <f t="shared" si="26"/>
        <v/>
      </c>
      <c r="P146" s="1" t="str">
        <f t="shared" si="27"/>
        <v/>
      </c>
      <c r="Q146" s="199" t="str">
        <f ca="1">IF(B146=0,"",(IF(ISERROR(OFFSET('Specs and Initial PMs'!$E$1,MATCH($B146,'Specs and Initial PMs'!$D:$D,0)-1,0,1,1)),"",OFFSET('Specs and Initial PMs'!$E$1,MATCH($B146,'Specs and Initial PMs'!$D:$D,0)-1,0,1,1))))</f>
        <v/>
      </c>
      <c r="R146" s="103" t="str">
        <f t="shared" ca="1" si="28"/>
        <v/>
      </c>
      <c r="S146" s="241"/>
    </row>
    <row r="147" spans="1:19" x14ac:dyDescent="0.3">
      <c r="A147" s="1">
        <f>'Specs and Initial PMs'!A159</f>
        <v>143</v>
      </c>
      <c r="B147" s="1">
        <f>'Specs and Initial PMs'!D159</f>
        <v>0</v>
      </c>
      <c r="C147" s="103" t="e">
        <f ca="1">IF(B147=0, NA(), (IF(ISERROR(OFFSET('Initial Results'!$U$1,MATCH($B147,'Initial Results'!$R:$R,0)-1,0,1,1)),NA(),OFFSET('Initial Results'!$U$1,MATCH($B147,'Initial Results'!$R:$R,0)-1,0,1,1))))</f>
        <v>#N/A</v>
      </c>
      <c r="D147" s="103" t="str">
        <f t="shared" si="29"/>
        <v/>
      </c>
      <c r="E147" s="199" t="e">
        <f ca="1">IF(B147=0, NA(), (IF(ISERROR(OFFSET('Confirm Results'!$U$1,MATCH($B147,'Confirm Results'!$R:$R,0)-1,0,1,1)),NA(),OFFSET('Confirm Results'!$U$1,MATCH($B147,'Confirm Results'!$R:$R,0)-1,0,1,1))))</f>
        <v>#N/A</v>
      </c>
      <c r="F147" s="103" t="str">
        <f t="shared" si="20"/>
        <v/>
      </c>
      <c r="G147" s="103" t="str">
        <f t="shared" ca="1" si="21"/>
        <v/>
      </c>
      <c r="H147" s="300"/>
      <c r="I147" s="103" t="str">
        <f t="shared" si="22"/>
        <v/>
      </c>
      <c r="J147" s="1" t="str">
        <f t="shared" si="23"/>
        <v/>
      </c>
      <c r="K147" s="1" t="str">
        <f t="shared" si="24"/>
        <v/>
      </c>
      <c r="L147" s="177"/>
      <c r="M147" s="299" t="str">
        <f t="shared" si="25"/>
        <v/>
      </c>
      <c r="N147" s="177"/>
      <c r="O147" s="177" t="str">
        <f t="shared" si="26"/>
        <v/>
      </c>
      <c r="P147" s="1" t="str">
        <f t="shared" si="27"/>
        <v/>
      </c>
      <c r="Q147" s="199" t="str">
        <f ca="1">IF(B147=0,"",(IF(ISERROR(OFFSET('Specs and Initial PMs'!$E$1,MATCH($B147,'Specs and Initial PMs'!$D:$D,0)-1,0,1,1)),"",OFFSET('Specs and Initial PMs'!$E$1,MATCH($B147,'Specs and Initial PMs'!$D:$D,0)-1,0,1,1))))</f>
        <v/>
      </c>
      <c r="R147" s="103" t="str">
        <f t="shared" ca="1" si="28"/>
        <v/>
      </c>
      <c r="S147" s="241"/>
    </row>
    <row r="148" spans="1:19" x14ac:dyDescent="0.3">
      <c r="A148" s="1">
        <f>'Specs and Initial PMs'!A160</f>
        <v>144</v>
      </c>
      <c r="B148" s="1">
        <f>'Specs and Initial PMs'!D160</f>
        <v>0</v>
      </c>
      <c r="C148" s="103" t="e">
        <f ca="1">IF(B148=0, NA(), (IF(ISERROR(OFFSET('Initial Results'!$U$1,MATCH($B148,'Initial Results'!$R:$R,0)-1,0,1,1)),NA(),OFFSET('Initial Results'!$U$1,MATCH($B148,'Initial Results'!$R:$R,0)-1,0,1,1))))</f>
        <v>#N/A</v>
      </c>
      <c r="D148" s="103" t="str">
        <f t="shared" si="29"/>
        <v/>
      </c>
      <c r="E148" s="199" t="e">
        <f ca="1">IF(B148=0, NA(), (IF(ISERROR(OFFSET('Confirm Results'!$U$1,MATCH($B148,'Confirm Results'!$R:$R,0)-1,0,1,1)),NA(),OFFSET('Confirm Results'!$U$1,MATCH($B148,'Confirm Results'!$R:$R,0)-1,0,1,1))))</f>
        <v>#N/A</v>
      </c>
      <c r="F148" s="103" t="str">
        <f t="shared" si="20"/>
        <v/>
      </c>
      <c r="G148" s="103" t="str">
        <f t="shared" ca="1" si="21"/>
        <v/>
      </c>
      <c r="H148" s="300"/>
      <c r="I148" s="103" t="str">
        <f t="shared" si="22"/>
        <v/>
      </c>
      <c r="J148" s="1" t="str">
        <f t="shared" si="23"/>
        <v/>
      </c>
      <c r="K148" s="1" t="str">
        <f t="shared" si="24"/>
        <v/>
      </c>
      <c r="L148" s="177"/>
      <c r="M148" s="299" t="str">
        <f t="shared" si="25"/>
        <v/>
      </c>
      <c r="N148" s="177"/>
      <c r="O148" s="177" t="str">
        <f t="shared" si="26"/>
        <v/>
      </c>
      <c r="P148" s="1" t="str">
        <f t="shared" si="27"/>
        <v/>
      </c>
      <c r="Q148" s="199" t="str">
        <f ca="1">IF(B148=0,"",(IF(ISERROR(OFFSET('Specs and Initial PMs'!$E$1,MATCH($B148,'Specs and Initial PMs'!$D:$D,0)-1,0,1,1)),"",OFFSET('Specs and Initial PMs'!$E$1,MATCH($B148,'Specs and Initial PMs'!$D:$D,0)-1,0,1,1))))</f>
        <v/>
      </c>
      <c r="R148" s="103" t="str">
        <f t="shared" ca="1" si="28"/>
        <v/>
      </c>
      <c r="S148" s="241"/>
    </row>
    <row r="149" spans="1:19" x14ac:dyDescent="0.3">
      <c r="A149" s="1">
        <f>'Specs and Initial PMs'!A161</f>
        <v>145</v>
      </c>
      <c r="B149" s="1">
        <f>'Specs and Initial PMs'!D161</f>
        <v>0</v>
      </c>
      <c r="C149" s="103" t="e">
        <f ca="1">IF(B149=0, NA(), (IF(ISERROR(OFFSET('Initial Results'!$U$1,MATCH($B149,'Initial Results'!$R:$R,0)-1,0,1,1)),NA(),OFFSET('Initial Results'!$U$1,MATCH($B149,'Initial Results'!$R:$R,0)-1,0,1,1))))</f>
        <v>#N/A</v>
      </c>
      <c r="D149" s="103" t="str">
        <f t="shared" si="29"/>
        <v/>
      </c>
      <c r="E149" s="199" t="e">
        <f ca="1">IF(B149=0, NA(), (IF(ISERROR(OFFSET('Confirm Results'!$U$1,MATCH($B149,'Confirm Results'!$R:$R,0)-1,0,1,1)),NA(),OFFSET('Confirm Results'!$U$1,MATCH($B149,'Confirm Results'!$R:$R,0)-1,0,1,1))))</f>
        <v>#N/A</v>
      </c>
      <c r="F149" s="103" t="str">
        <f t="shared" si="20"/>
        <v/>
      </c>
      <c r="G149" s="103" t="str">
        <f t="shared" ca="1" si="21"/>
        <v/>
      </c>
      <c r="H149" s="300"/>
      <c r="I149" s="103" t="str">
        <f t="shared" si="22"/>
        <v/>
      </c>
      <c r="J149" s="1" t="str">
        <f t="shared" si="23"/>
        <v/>
      </c>
      <c r="K149" s="1" t="str">
        <f t="shared" si="24"/>
        <v/>
      </c>
      <c r="L149" s="177"/>
      <c r="M149" s="299" t="str">
        <f t="shared" si="25"/>
        <v/>
      </c>
      <c r="N149" s="177"/>
      <c r="O149" s="177" t="str">
        <f t="shared" si="26"/>
        <v/>
      </c>
      <c r="P149" s="1" t="str">
        <f t="shared" si="27"/>
        <v/>
      </c>
      <c r="Q149" s="199" t="str">
        <f ca="1">IF(B149=0,"",(IF(ISERROR(OFFSET('Specs and Initial PMs'!$E$1,MATCH($B149,'Specs and Initial PMs'!$D:$D,0)-1,0,1,1)),"",OFFSET('Specs and Initial PMs'!$E$1,MATCH($B149,'Specs and Initial PMs'!$D:$D,0)-1,0,1,1))))</f>
        <v/>
      </c>
      <c r="R149" s="103" t="str">
        <f t="shared" ca="1" si="28"/>
        <v/>
      </c>
      <c r="S149" s="241"/>
    </row>
    <row r="150" spans="1:19" x14ac:dyDescent="0.3">
      <c r="A150" s="1">
        <f>'Specs and Initial PMs'!A162</f>
        <v>146</v>
      </c>
      <c r="B150" s="1">
        <f>'Specs and Initial PMs'!D162</f>
        <v>0</v>
      </c>
      <c r="C150" s="103" t="e">
        <f ca="1">IF(B150=0, NA(), (IF(ISERROR(OFFSET('Initial Results'!$U$1,MATCH($B150,'Initial Results'!$R:$R,0)-1,0,1,1)),NA(),OFFSET('Initial Results'!$U$1,MATCH($B150,'Initial Results'!$R:$R,0)-1,0,1,1))))</f>
        <v>#N/A</v>
      </c>
      <c r="D150" s="103" t="str">
        <f t="shared" si="29"/>
        <v/>
      </c>
      <c r="E150" s="199" t="e">
        <f ca="1">IF(B150=0, NA(), (IF(ISERROR(OFFSET('Confirm Results'!$U$1,MATCH($B150,'Confirm Results'!$R:$R,0)-1,0,1,1)),NA(),OFFSET('Confirm Results'!$U$1,MATCH($B150,'Confirm Results'!$R:$R,0)-1,0,1,1))))</f>
        <v>#N/A</v>
      </c>
      <c r="F150" s="103" t="str">
        <f t="shared" si="20"/>
        <v/>
      </c>
      <c r="G150" s="103" t="str">
        <f t="shared" ca="1" si="21"/>
        <v/>
      </c>
      <c r="H150" s="300"/>
      <c r="I150" s="103" t="str">
        <f t="shared" si="22"/>
        <v/>
      </c>
      <c r="J150" s="1" t="str">
        <f t="shared" si="23"/>
        <v/>
      </c>
      <c r="K150" s="1" t="str">
        <f t="shared" si="24"/>
        <v/>
      </c>
      <c r="L150" s="177"/>
      <c r="M150" s="299" t="str">
        <f t="shared" si="25"/>
        <v/>
      </c>
      <c r="N150" s="177"/>
      <c r="O150" s="177" t="str">
        <f t="shared" si="26"/>
        <v/>
      </c>
      <c r="P150" s="1" t="str">
        <f t="shared" si="27"/>
        <v/>
      </c>
      <c r="Q150" s="199" t="str">
        <f ca="1">IF(B150=0,"",(IF(ISERROR(OFFSET('Specs and Initial PMs'!$E$1,MATCH($B150,'Specs and Initial PMs'!$D:$D,0)-1,0,1,1)),"",OFFSET('Specs and Initial PMs'!$E$1,MATCH($B150,'Specs and Initial PMs'!$D:$D,0)-1,0,1,1))))</f>
        <v/>
      </c>
      <c r="R150" s="103" t="str">
        <f t="shared" ca="1" si="28"/>
        <v/>
      </c>
      <c r="S150" s="241"/>
    </row>
    <row r="151" spans="1:19" x14ac:dyDescent="0.3">
      <c r="A151" s="1">
        <f>'Specs and Initial PMs'!A163</f>
        <v>147</v>
      </c>
      <c r="B151" s="1">
        <f>'Specs and Initial PMs'!D163</f>
        <v>0</v>
      </c>
      <c r="C151" s="103" t="e">
        <f ca="1">IF(B151=0, NA(), (IF(ISERROR(OFFSET('Initial Results'!$U$1,MATCH($B151,'Initial Results'!$R:$R,0)-1,0,1,1)),NA(),OFFSET('Initial Results'!$U$1,MATCH($B151,'Initial Results'!$R:$R,0)-1,0,1,1))))</f>
        <v>#N/A</v>
      </c>
      <c r="D151" s="103" t="str">
        <f t="shared" si="29"/>
        <v/>
      </c>
      <c r="E151" s="199" t="e">
        <f ca="1">IF(B151=0, NA(), (IF(ISERROR(OFFSET('Confirm Results'!$U$1,MATCH($B151,'Confirm Results'!$R:$R,0)-1,0,1,1)),NA(),OFFSET('Confirm Results'!$U$1,MATCH($B151,'Confirm Results'!$R:$R,0)-1,0,1,1))))</f>
        <v>#N/A</v>
      </c>
      <c r="F151" s="103" t="str">
        <f t="shared" si="20"/>
        <v/>
      </c>
      <c r="G151" s="103" t="str">
        <f t="shared" ca="1" si="21"/>
        <v/>
      </c>
      <c r="H151" s="300"/>
      <c r="I151" s="103" t="str">
        <f t="shared" si="22"/>
        <v/>
      </c>
      <c r="J151" s="1" t="str">
        <f t="shared" si="23"/>
        <v/>
      </c>
      <c r="K151" s="1" t="str">
        <f t="shared" si="24"/>
        <v/>
      </c>
      <c r="L151" s="177"/>
      <c r="M151" s="299" t="str">
        <f t="shared" si="25"/>
        <v/>
      </c>
      <c r="N151" s="177"/>
      <c r="O151" s="177" t="str">
        <f t="shared" si="26"/>
        <v/>
      </c>
      <c r="P151" s="1" t="str">
        <f t="shared" si="27"/>
        <v/>
      </c>
      <c r="Q151" s="199" t="str">
        <f ca="1">IF(B151=0,"",(IF(ISERROR(OFFSET('Specs and Initial PMs'!$E$1,MATCH($B151,'Specs and Initial PMs'!$D:$D,0)-1,0,1,1)),"",OFFSET('Specs and Initial PMs'!$E$1,MATCH($B151,'Specs and Initial PMs'!$D:$D,0)-1,0,1,1))))</f>
        <v/>
      </c>
      <c r="R151" s="103" t="str">
        <f t="shared" ca="1" si="28"/>
        <v/>
      </c>
      <c r="S151" s="241"/>
    </row>
    <row r="152" spans="1:19" x14ac:dyDescent="0.3">
      <c r="A152" s="1">
        <f>'Specs and Initial PMs'!A164</f>
        <v>148</v>
      </c>
      <c r="B152" s="1">
        <f>'Specs and Initial PMs'!D164</f>
        <v>0</v>
      </c>
      <c r="C152" s="103" t="e">
        <f ca="1">IF(B152=0, NA(), (IF(ISERROR(OFFSET('Initial Results'!$U$1,MATCH($B152,'Initial Results'!$R:$R,0)-1,0,1,1)),NA(),OFFSET('Initial Results'!$U$1,MATCH($B152,'Initial Results'!$R:$R,0)-1,0,1,1))))</f>
        <v>#N/A</v>
      </c>
      <c r="D152" s="103" t="str">
        <f t="shared" si="29"/>
        <v/>
      </c>
      <c r="E152" s="199" t="e">
        <f ca="1">IF(B152=0, NA(), (IF(ISERROR(OFFSET('Confirm Results'!$U$1,MATCH($B152,'Confirm Results'!$R:$R,0)-1,0,1,1)),NA(),OFFSET('Confirm Results'!$U$1,MATCH($B152,'Confirm Results'!$R:$R,0)-1,0,1,1))))</f>
        <v>#N/A</v>
      </c>
      <c r="F152" s="103" t="str">
        <f t="shared" si="20"/>
        <v/>
      </c>
      <c r="G152" s="103" t="str">
        <f t="shared" ca="1" si="21"/>
        <v/>
      </c>
      <c r="H152" s="300"/>
      <c r="I152" s="103" t="str">
        <f t="shared" si="22"/>
        <v/>
      </c>
      <c r="J152" s="1" t="str">
        <f t="shared" si="23"/>
        <v/>
      </c>
      <c r="K152" s="1" t="str">
        <f t="shared" si="24"/>
        <v/>
      </c>
      <c r="L152" s="177"/>
      <c r="M152" s="299" t="str">
        <f t="shared" si="25"/>
        <v/>
      </c>
      <c r="N152" s="177"/>
      <c r="O152" s="177" t="str">
        <f t="shared" si="26"/>
        <v/>
      </c>
      <c r="P152" s="1" t="str">
        <f t="shared" si="27"/>
        <v/>
      </c>
      <c r="Q152" s="199" t="str">
        <f ca="1">IF(B152=0,"",(IF(ISERROR(OFFSET('Specs and Initial PMs'!$E$1,MATCH($B152,'Specs and Initial PMs'!$D:$D,0)-1,0,1,1)),"",OFFSET('Specs and Initial PMs'!$E$1,MATCH($B152,'Specs and Initial PMs'!$D:$D,0)-1,0,1,1))))</f>
        <v/>
      </c>
      <c r="R152" s="103" t="str">
        <f t="shared" ca="1" si="28"/>
        <v/>
      </c>
      <c r="S152" s="241"/>
    </row>
    <row r="153" spans="1:19" x14ac:dyDescent="0.3">
      <c r="A153" s="1">
        <f>'Specs and Initial PMs'!A165</f>
        <v>149</v>
      </c>
      <c r="B153" s="1">
        <f>'Specs and Initial PMs'!D165</f>
        <v>0</v>
      </c>
      <c r="C153" s="103" t="e">
        <f ca="1">IF(B153=0, NA(), (IF(ISERROR(OFFSET('Initial Results'!$U$1,MATCH($B153,'Initial Results'!$R:$R,0)-1,0,1,1)),NA(),OFFSET('Initial Results'!$U$1,MATCH($B153,'Initial Results'!$R:$R,0)-1,0,1,1))))</f>
        <v>#N/A</v>
      </c>
      <c r="D153" s="103" t="str">
        <f t="shared" si="29"/>
        <v/>
      </c>
      <c r="E153" s="199" t="e">
        <f ca="1">IF(B153=0, NA(), (IF(ISERROR(OFFSET('Confirm Results'!$U$1,MATCH($B153,'Confirm Results'!$R:$R,0)-1,0,1,1)),NA(),OFFSET('Confirm Results'!$U$1,MATCH($B153,'Confirm Results'!$R:$R,0)-1,0,1,1))))</f>
        <v>#N/A</v>
      </c>
      <c r="F153" s="103" t="str">
        <f t="shared" si="20"/>
        <v/>
      </c>
      <c r="G153" s="103" t="str">
        <f t="shared" ca="1" si="21"/>
        <v/>
      </c>
      <c r="H153" s="300"/>
      <c r="I153" s="103" t="str">
        <f t="shared" si="22"/>
        <v/>
      </c>
      <c r="J153" s="1" t="str">
        <f t="shared" si="23"/>
        <v/>
      </c>
      <c r="K153" s="1" t="str">
        <f t="shared" si="24"/>
        <v/>
      </c>
      <c r="L153" s="177"/>
      <c r="M153" s="299" t="str">
        <f t="shared" si="25"/>
        <v/>
      </c>
      <c r="N153" s="177"/>
      <c r="O153" s="177" t="str">
        <f t="shared" si="26"/>
        <v/>
      </c>
      <c r="P153" s="1" t="str">
        <f t="shared" si="27"/>
        <v/>
      </c>
      <c r="Q153" s="199" t="str">
        <f ca="1">IF(B153=0,"",(IF(ISERROR(OFFSET('Specs and Initial PMs'!$E$1,MATCH($B153,'Specs and Initial PMs'!$D:$D,0)-1,0,1,1)),"",OFFSET('Specs and Initial PMs'!$E$1,MATCH($B153,'Specs and Initial PMs'!$D:$D,0)-1,0,1,1))))</f>
        <v/>
      </c>
      <c r="R153" s="103" t="str">
        <f t="shared" ca="1" si="28"/>
        <v/>
      </c>
      <c r="S153" s="241"/>
    </row>
    <row r="154" spans="1:19" x14ac:dyDescent="0.3">
      <c r="A154" s="1">
        <f>'Specs and Initial PMs'!A166</f>
        <v>150</v>
      </c>
      <c r="B154" s="1">
        <f>'Specs and Initial PMs'!D166</f>
        <v>0</v>
      </c>
      <c r="C154" s="103" t="e">
        <f ca="1">IF(B154=0, NA(), (IF(ISERROR(OFFSET('Initial Results'!$U$1,MATCH($B154,'Initial Results'!$R:$R,0)-1,0,1,1)),NA(),OFFSET('Initial Results'!$U$1,MATCH($B154,'Initial Results'!$R:$R,0)-1,0,1,1))))</f>
        <v>#N/A</v>
      </c>
      <c r="D154" s="103" t="str">
        <f t="shared" si="29"/>
        <v/>
      </c>
      <c r="E154" s="199" t="e">
        <f ca="1">IF(B154=0, NA(), (IF(ISERROR(OFFSET('Confirm Results'!$U$1,MATCH($B154,'Confirm Results'!$R:$R,0)-1,0,1,1)),NA(),OFFSET('Confirm Results'!$U$1,MATCH($B154,'Confirm Results'!$R:$R,0)-1,0,1,1))))</f>
        <v>#N/A</v>
      </c>
      <c r="F154" s="103" t="str">
        <f t="shared" si="20"/>
        <v/>
      </c>
      <c r="G154" s="103" t="str">
        <f t="shared" ca="1" si="21"/>
        <v/>
      </c>
      <c r="H154" s="300"/>
      <c r="I154" s="103" t="str">
        <f t="shared" si="22"/>
        <v/>
      </c>
      <c r="J154" s="1" t="str">
        <f t="shared" si="23"/>
        <v/>
      </c>
      <c r="K154" s="1" t="str">
        <f t="shared" si="24"/>
        <v/>
      </c>
      <c r="L154" s="177"/>
      <c r="M154" s="299" t="str">
        <f t="shared" si="25"/>
        <v/>
      </c>
      <c r="N154" s="177"/>
      <c r="O154" s="177" t="str">
        <f t="shared" si="26"/>
        <v/>
      </c>
      <c r="P154" s="1" t="str">
        <f t="shared" si="27"/>
        <v/>
      </c>
      <c r="Q154" s="199" t="str">
        <f ca="1">IF(B154=0,"",(IF(ISERROR(OFFSET('Specs and Initial PMs'!$E$1,MATCH($B154,'Specs and Initial PMs'!$D:$D,0)-1,0,1,1)),"",OFFSET('Specs and Initial PMs'!$E$1,MATCH($B154,'Specs and Initial PMs'!$D:$D,0)-1,0,1,1))))</f>
        <v/>
      </c>
      <c r="R154" s="103" t="str">
        <f t="shared" ca="1" si="28"/>
        <v/>
      </c>
      <c r="S154" s="241"/>
    </row>
    <row r="155" spans="1:19" x14ac:dyDescent="0.3">
      <c r="A155" s="1">
        <f>'Specs and Initial PMs'!A167</f>
        <v>151</v>
      </c>
      <c r="B155" s="1">
        <f>'Specs and Initial PMs'!D167</f>
        <v>0</v>
      </c>
      <c r="C155" s="103" t="e">
        <f ca="1">IF(B155=0, NA(), (IF(ISERROR(OFFSET('Initial Results'!$U$1,MATCH($B155,'Initial Results'!$R:$R,0)-1,0,1,1)),NA(),OFFSET('Initial Results'!$U$1,MATCH($B155,'Initial Results'!$R:$R,0)-1,0,1,1))))</f>
        <v>#N/A</v>
      </c>
      <c r="D155" s="103" t="str">
        <f t="shared" si="29"/>
        <v/>
      </c>
      <c r="E155" s="199" t="e">
        <f ca="1">IF(B155=0, NA(), (IF(ISERROR(OFFSET('Confirm Results'!$U$1,MATCH($B155,'Confirm Results'!$R:$R,0)-1,0,1,1)),NA(),OFFSET('Confirm Results'!$U$1,MATCH($B155,'Confirm Results'!$R:$R,0)-1,0,1,1))))</f>
        <v>#N/A</v>
      </c>
      <c r="F155" s="103" t="str">
        <f t="shared" si="20"/>
        <v/>
      </c>
      <c r="G155" s="103" t="str">
        <f t="shared" ca="1" si="21"/>
        <v/>
      </c>
      <c r="H155" s="300"/>
      <c r="I155" s="103" t="str">
        <f t="shared" si="22"/>
        <v/>
      </c>
      <c r="J155" s="1" t="str">
        <f t="shared" si="23"/>
        <v/>
      </c>
      <c r="K155" s="1" t="str">
        <f t="shared" si="24"/>
        <v/>
      </c>
      <c r="L155" s="177"/>
      <c r="M155" s="299" t="str">
        <f t="shared" si="25"/>
        <v/>
      </c>
      <c r="N155" s="177"/>
      <c r="O155" s="177" t="str">
        <f t="shared" si="26"/>
        <v/>
      </c>
      <c r="P155" s="1" t="str">
        <f t="shared" si="27"/>
        <v/>
      </c>
      <c r="Q155" s="199" t="str">
        <f ca="1">IF(B155=0,"",(IF(ISERROR(OFFSET('Specs and Initial PMs'!$E$1,MATCH($B155,'Specs and Initial PMs'!$D:$D,0)-1,0,1,1)),"",OFFSET('Specs and Initial PMs'!$E$1,MATCH($B155,'Specs and Initial PMs'!$D:$D,0)-1,0,1,1))))</f>
        <v/>
      </c>
      <c r="R155" s="103" t="str">
        <f t="shared" ca="1" si="28"/>
        <v/>
      </c>
      <c r="S155" s="241"/>
    </row>
    <row r="156" spans="1:19" x14ac:dyDescent="0.3">
      <c r="A156" s="1">
        <f>'Specs and Initial PMs'!A168</f>
        <v>152</v>
      </c>
      <c r="B156" s="1">
        <f>'Specs and Initial PMs'!D168</f>
        <v>0</v>
      </c>
      <c r="C156" s="103" t="e">
        <f ca="1">IF(B156=0, NA(), (IF(ISERROR(OFFSET('Initial Results'!$U$1,MATCH($B156,'Initial Results'!$R:$R,0)-1,0,1,1)),NA(),OFFSET('Initial Results'!$U$1,MATCH($B156,'Initial Results'!$R:$R,0)-1,0,1,1))))</f>
        <v>#N/A</v>
      </c>
      <c r="D156" s="103" t="str">
        <f t="shared" si="29"/>
        <v/>
      </c>
      <c r="E156" s="199" t="e">
        <f ca="1">IF(B156=0, NA(), (IF(ISERROR(OFFSET('Confirm Results'!$U$1,MATCH($B156,'Confirm Results'!$R:$R,0)-1,0,1,1)),NA(),OFFSET('Confirm Results'!$U$1,MATCH($B156,'Confirm Results'!$R:$R,0)-1,0,1,1))))</f>
        <v>#N/A</v>
      </c>
      <c r="F156" s="103" t="str">
        <f t="shared" si="20"/>
        <v/>
      </c>
      <c r="G156" s="103" t="str">
        <f t="shared" ca="1" si="21"/>
        <v/>
      </c>
      <c r="H156" s="300"/>
      <c r="I156" s="103" t="str">
        <f t="shared" si="22"/>
        <v/>
      </c>
      <c r="J156" s="1" t="str">
        <f t="shared" si="23"/>
        <v/>
      </c>
      <c r="K156" s="1" t="str">
        <f t="shared" si="24"/>
        <v/>
      </c>
      <c r="L156" s="177"/>
      <c r="M156" s="299" t="str">
        <f t="shared" si="25"/>
        <v/>
      </c>
      <c r="N156" s="177"/>
      <c r="O156" s="177" t="str">
        <f t="shared" si="26"/>
        <v/>
      </c>
      <c r="P156" s="1" t="str">
        <f t="shared" si="27"/>
        <v/>
      </c>
      <c r="Q156" s="199" t="str">
        <f ca="1">IF(B156=0,"",(IF(ISERROR(OFFSET('Specs and Initial PMs'!$E$1,MATCH($B156,'Specs and Initial PMs'!$D:$D,0)-1,0,1,1)),"",OFFSET('Specs and Initial PMs'!$E$1,MATCH($B156,'Specs and Initial PMs'!$D:$D,0)-1,0,1,1))))</f>
        <v/>
      </c>
      <c r="R156" s="103" t="str">
        <f t="shared" ca="1" si="28"/>
        <v/>
      </c>
      <c r="S156" s="241"/>
    </row>
    <row r="157" spans="1:19" x14ac:dyDescent="0.3">
      <c r="A157" s="1">
        <f>'Specs and Initial PMs'!A169</f>
        <v>153</v>
      </c>
      <c r="B157" s="1">
        <f>'Specs and Initial PMs'!D169</f>
        <v>0</v>
      </c>
      <c r="C157" s="103" t="e">
        <f ca="1">IF(B157=0, NA(), (IF(ISERROR(OFFSET('Initial Results'!$U$1,MATCH($B157,'Initial Results'!$R:$R,0)-1,0,1,1)),NA(),OFFSET('Initial Results'!$U$1,MATCH($B157,'Initial Results'!$R:$R,0)-1,0,1,1))))</f>
        <v>#N/A</v>
      </c>
      <c r="D157" s="103" t="str">
        <f t="shared" si="29"/>
        <v/>
      </c>
      <c r="E157" s="199" t="e">
        <f ca="1">IF(B157=0, NA(), (IF(ISERROR(OFFSET('Confirm Results'!$U$1,MATCH($B157,'Confirm Results'!$R:$R,0)-1,0,1,1)),NA(),OFFSET('Confirm Results'!$U$1,MATCH($B157,'Confirm Results'!$R:$R,0)-1,0,1,1))))</f>
        <v>#N/A</v>
      </c>
      <c r="F157" s="103" t="str">
        <f t="shared" si="20"/>
        <v/>
      </c>
      <c r="G157" s="103" t="str">
        <f t="shared" ca="1" si="21"/>
        <v/>
      </c>
      <c r="H157" s="300"/>
      <c r="I157" s="103" t="str">
        <f t="shared" si="22"/>
        <v/>
      </c>
      <c r="J157" s="1" t="str">
        <f t="shared" si="23"/>
        <v/>
      </c>
      <c r="K157" s="1" t="str">
        <f t="shared" si="24"/>
        <v/>
      </c>
      <c r="L157" s="177"/>
      <c r="M157" s="299" t="str">
        <f t="shared" si="25"/>
        <v/>
      </c>
      <c r="N157" s="177"/>
      <c r="O157" s="177" t="str">
        <f t="shared" si="26"/>
        <v/>
      </c>
      <c r="P157" s="1" t="str">
        <f t="shared" si="27"/>
        <v/>
      </c>
      <c r="Q157" s="199" t="str">
        <f ca="1">IF(B157=0,"",(IF(ISERROR(OFFSET('Specs and Initial PMs'!$E$1,MATCH($B157,'Specs and Initial PMs'!$D:$D,0)-1,0,1,1)),"",OFFSET('Specs and Initial PMs'!$E$1,MATCH($B157,'Specs and Initial PMs'!$D:$D,0)-1,0,1,1))))</f>
        <v/>
      </c>
      <c r="R157" s="103" t="str">
        <f t="shared" ca="1" si="28"/>
        <v/>
      </c>
      <c r="S157" s="241"/>
    </row>
    <row r="158" spans="1:19" x14ac:dyDescent="0.3">
      <c r="A158" s="1">
        <f>'Specs and Initial PMs'!A170</f>
        <v>154</v>
      </c>
      <c r="B158" s="1">
        <f>'Specs and Initial PMs'!D170</f>
        <v>0</v>
      </c>
      <c r="C158" s="103" t="e">
        <f ca="1">IF(B158=0, NA(), (IF(ISERROR(OFFSET('Initial Results'!$U$1,MATCH($B158,'Initial Results'!$R:$R,0)-1,0,1,1)),NA(),OFFSET('Initial Results'!$U$1,MATCH($B158,'Initial Results'!$R:$R,0)-1,0,1,1))))</f>
        <v>#N/A</v>
      </c>
      <c r="D158" s="103" t="str">
        <f t="shared" si="29"/>
        <v/>
      </c>
      <c r="E158" s="199" t="e">
        <f ca="1">IF(B158=0, NA(), (IF(ISERROR(OFFSET('Confirm Results'!$U$1,MATCH($B158,'Confirm Results'!$R:$R,0)-1,0,1,1)),NA(),OFFSET('Confirm Results'!$U$1,MATCH($B158,'Confirm Results'!$R:$R,0)-1,0,1,1))))</f>
        <v>#N/A</v>
      </c>
      <c r="F158" s="103" t="str">
        <f t="shared" si="20"/>
        <v/>
      </c>
      <c r="G158" s="103" t="str">
        <f t="shared" ca="1" si="21"/>
        <v/>
      </c>
      <c r="H158" s="300"/>
      <c r="I158" s="103" t="str">
        <f t="shared" si="22"/>
        <v/>
      </c>
      <c r="J158" s="1" t="str">
        <f t="shared" si="23"/>
        <v/>
      </c>
      <c r="K158" s="1" t="str">
        <f t="shared" si="24"/>
        <v/>
      </c>
      <c r="L158" s="177"/>
      <c r="M158" s="299" t="str">
        <f t="shared" si="25"/>
        <v/>
      </c>
      <c r="N158" s="177"/>
      <c r="O158" s="177" t="str">
        <f t="shared" si="26"/>
        <v/>
      </c>
      <c r="P158" s="1" t="str">
        <f t="shared" si="27"/>
        <v/>
      </c>
      <c r="Q158" s="199" t="str">
        <f ca="1">IF(B158=0,"",(IF(ISERROR(OFFSET('Specs and Initial PMs'!$E$1,MATCH($B158,'Specs and Initial PMs'!$D:$D,0)-1,0,1,1)),"",OFFSET('Specs and Initial PMs'!$E$1,MATCH($B158,'Specs and Initial PMs'!$D:$D,0)-1,0,1,1))))</f>
        <v/>
      </c>
      <c r="R158" s="103" t="str">
        <f t="shared" ca="1" si="28"/>
        <v/>
      </c>
      <c r="S158" s="241"/>
    </row>
    <row r="159" spans="1:19" x14ac:dyDescent="0.3">
      <c r="A159" s="1">
        <f>'Specs and Initial PMs'!A171</f>
        <v>155</v>
      </c>
      <c r="B159" s="1">
        <f>'Specs and Initial PMs'!D171</f>
        <v>0</v>
      </c>
      <c r="C159" s="103" t="e">
        <f ca="1">IF(B159=0, NA(), (IF(ISERROR(OFFSET('Initial Results'!$U$1,MATCH($B159,'Initial Results'!$R:$R,0)-1,0,1,1)),NA(),OFFSET('Initial Results'!$U$1,MATCH($B159,'Initial Results'!$R:$R,0)-1,0,1,1))))</f>
        <v>#N/A</v>
      </c>
      <c r="D159" s="103" t="str">
        <f t="shared" si="29"/>
        <v/>
      </c>
      <c r="E159" s="199" t="e">
        <f ca="1">IF(B159=0, NA(), (IF(ISERROR(OFFSET('Confirm Results'!$U$1,MATCH($B159,'Confirm Results'!$R:$R,0)-1,0,1,1)),NA(),OFFSET('Confirm Results'!$U$1,MATCH($B159,'Confirm Results'!$R:$R,0)-1,0,1,1))))</f>
        <v>#N/A</v>
      </c>
      <c r="F159" s="103" t="str">
        <f t="shared" si="20"/>
        <v/>
      </c>
      <c r="G159" s="103" t="str">
        <f t="shared" ca="1" si="21"/>
        <v/>
      </c>
      <c r="H159" s="300"/>
      <c r="I159" s="103" t="str">
        <f t="shared" si="22"/>
        <v/>
      </c>
      <c r="J159" s="1" t="str">
        <f t="shared" si="23"/>
        <v/>
      </c>
      <c r="K159" s="1" t="str">
        <f t="shared" si="24"/>
        <v/>
      </c>
      <c r="L159" s="177"/>
      <c r="M159" s="299" t="str">
        <f t="shared" si="25"/>
        <v/>
      </c>
      <c r="N159" s="177"/>
      <c r="O159" s="177" t="str">
        <f t="shared" si="26"/>
        <v/>
      </c>
      <c r="P159" s="1" t="str">
        <f t="shared" si="27"/>
        <v/>
      </c>
      <c r="Q159" s="199" t="str">
        <f ca="1">IF(B159=0,"",(IF(ISERROR(OFFSET('Specs and Initial PMs'!$E$1,MATCH($B159,'Specs and Initial PMs'!$D:$D,0)-1,0,1,1)),"",OFFSET('Specs and Initial PMs'!$E$1,MATCH($B159,'Specs and Initial PMs'!$D:$D,0)-1,0,1,1))))</f>
        <v/>
      </c>
      <c r="R159" s="103" t="str">
        <f t="shared" ca="1" si="28"/>
        <v/>
      </c>
      <c r="S159" s="241"/>
    </row>
    <row r="160" spans="1:19" x14ac:dyDescent="0.3">
      <c r="A160" s="1">
        <f>'Specs and Initial PMs'!A172</f>
        <v>156</v>
      </c>
      <c r="B160" s="1">
        <f>'Specs and Initial PMs'!D172</f>
        <v>0</v>
      </c>
      <c r="C160" s="103" t="e">
        <f ca="1">IF(B160=0, NA(), (IF(ISERROR(OFFSET('Initial Results'!$U$1,MATCH($B160,'Initial Results'!$R:$R,0)-1,0,1,1)),NA(),OFFSET('Initial Results'!$U$1,MATCH($B160,'Initial Results'!$R:$R,0)-1,0,1,1))))</f>
        <v>#N/A</v>
      </c>
      <c r="D160" s="103" t="str">
        <f t="shared" si="29"/>
        <v/>
      </c>
      <c r="E160" s="199" t="e">
        <f ca="1">IF(B160=0, NA(), (IF(ISERROR(OFFSET('Confirm Results'!$U$1,MATCH($B160,'Confirm Results'!$R:$R,0)-1,0,1,1)),NA(),OFFSET('Confirm Results'!$U$1,MATCH($B160,'Confirm Results'!$R:$R,0)-1,0,1,1))))</f>
        <v>#N/A</v>
      </c>
      <c r="F160" s="103" t="str">
        <f t="shared" si="20"/>
        <v/>
      </c>
      <c r="G160" s="103" t="str">
        <f t="shared" ca="1" si="21"/>
        <v/>
      </c>
      <c r="H160" s="300"/>
      <c r="I160" s="103" t="str">
        <f t="shared" si="22"/>
        <v/>
      </c>
      <c r="J160" s="1" t="str">
        <f t="shared" si="23"/>
        <v/>
      </c>
      <c r="K160" s="1" t="str">
        <f t="shared" si="24"/>
        <v/>
      </c>
      <c r="L160" s="177"/>
      <c r="M160" s="299" t="str">
        <f t="shared" si="25"/>
        <v/>
      </c>
      <c r="N160" s="177"/>
      <c r="O160" s="177" t="str">
        <f t="shared" si="26"/>
        <v/>
      </c>
      <c r="P160" s="1" t="str">
        <f t="shared" si="27"/>
        <v/>
      </c>
      <c r="Q160" s="199" t="str">
        <f ca="1">IF(B160=0,"",(IF(ISERROR(OFFSET('Specs and Initial PMs'!$E$1,MATCH($B160,'Specs and Initial PMs'!$D:$D,0)-1,0,1,1)),"",OFFSET('Specs and Initial PMs'!$E$1,MATCH($B160,'Specs and Initial PMs'!$D:$D,0)-1,0,1,1))))</f>
        <v/>
      </c>
      <c r="R160" s="103" t="str">
        <f t="shared" ca="1" si="28"/>
        <v/>
      </c>
      <c r="S160" s="241"/>
    </row>
    <row r="161" spans="1:19" x14ac:dyDescent="0.3">
      <c r="A161" s="1">
        <f>'Specs and Initial PMs'!A173</f>
        <v>157</v>
      </c>
      <c r="B161" s="1">
        <f>'Specs and Initial PMs'!D173</f>
        <v>0</v>
      </c>
      <c r="C161" s="103" t="e">
        <f ca="1">IF(B161=0, NA(), (IF(ISERROR(OFFSET('Initial Results'!$U$1,MATCH($B161,'Initial Results'!$R:$R,0)-1,0,1,1)),NA(),OFFSET('Initial Results'!$U$1,MATCH($B161,'Initial Results'!$R:$R,0)-1,0,1,1))))</f>
        <v>#N/A</v>
      </c>
      <c r="D161" s="103" t="str">
        <f t="shared" si="29"/>
        <v/>
      </c>
      <c r="E161" s="199" t="e">
        <f ca="1">IF(B161=0, NA(), (IF(ISERROR(OFFSET('Confirm Results'!$U$1,MATCH($B161,'Confirm Results'!$R:$R,0)-1,0,1,1)),NA(),OFFSET('Confirm Results'!$U$1,MATCH($B161,'Confirm Results'!$R:$R,0)-1,0,1,1))))</f>
        <v>#N/A</v>
      </c>
      <c r="F161" s="103" t="str">
        <f t="shared" si="20"/>
        <v/>
      </c>
      <c r="G161" s="103" t="str">
        <f t="shared" ca="1" si="21"/>
        <v/>
      </c>
      <c r="H161" s="300"/>
      <c r="I161" s="103" t="str">
        <f t="shared" si="22"/>
        <v/>
      </c>
      <c r="J161" s="1" t="str">
        <f t="shared" si="23"/>
        <v/>
      </c>
      <c r="K161" s="1" t="str">
        <f t="shared" si="24"/>
        <v/>
      </c>
      <c r="L161" s="177"/>
      <c r="M161" s="299" t="str">
        <f t="shared" si="25"/>
        <v/>
      </c>
      <c r="N161" s="177"/>
      <c r="O161" s="177" t="str">
        <f t="shared" si="26"/>
        <v/>
      </c>
      <c r="P161" s="1" t="str">
        <f t="shared" si="27"/>
        <v/>
      </c>
      <c r="Q161" s="199" t="str">
        <f ca="1">IF(B161=0,"",(IF(ISERROR(OFFSET('Specs and Initial PMs'!$E$1,MATCH($B161,'Specs and Initial PMs'!$D:$D,0)-1,0,1,1)),"",OFFSET('Specs and Initial PMs'!$E$1,MATCH($B161,'Specs and Initial PMs'!$D:$D,0)-1,0,1,1))))</f>
        <v/>
      </c>
      <c r="R161" s="103" t="str">
        <f t="shared" ca="1" si="28"/>
        <v/>
      </c>
      <c r="S161" s="241"/>
    </row>
    <row r="162" spans="1:19" x14ac:dyDescent="0.3">
      <c r="A162" s="1">
        <f>'Specs and Initial PMs'!A174</f>
        <v>158</v>
      </c>
      <c r="B162" s="1">
        <f>'Specs and Initial PMs'!D174</f>
        <v>0</v>
      </c>
      <c r="C162" s="103" t="e">
        <f ca="1">IF(B162=0, NA(), (IF(ISERROR(OFFSET('Initial Results'!$U$1,MATCH($B162,'Initial Results'!$R:$R,0)-1,0,1,1)),NA(),OFFSET('Initial Results'!$U$1,MATCH($B162,'Initial Results'!$R:$R,0)-1,0,1,1))))</f>
        <v>#N/A</v>
      </c>
      <c r="D162" s="103" t="str">
        <f t="shared" si="29"/>
        <v/>
      </c>
      <c r="E162" s="199" t="e">
        <f ca="1">IF(B162=0, NA(), (IF(ISERROR(OFFSET('Confirm Results'!$U$1,MATCH($B162,'Confirm Results'!$R:$R,0)-1,0,1,1)),NA(),OFFSET('Confirm Results'!$U$1,MATCH($B162,'Confirm Results'!$R:$R,0)-1,0,1,1))))</f>
        <v>#N/A</v>
      </c>
      <c r="F162" s="103" t="str">
        <f t="shared" si="20"/>
        <v/>
      </c>
      <c r="G162" s="103" t="str">
        <f t="shared" ca="1" si="21"/>
        <v/>
      </c>
      <c r="H162" s="300"/>
      <c r="I162" s="103" t="str">
        <f t="shared" si="22"/>
        <v/>
      </c>
      <c r="J162" s="1" t="str">
        <f t="shared" si="23"/>
        <v/>
      </c>
      <c r="K162" s="1" t="str">
        <f t="shared" si="24"/>
        <v/>
      </c>
      <c r="L162" s="177"/>
      <c r="M162" s="299" t="str">
        <f t="shared" si="25"/>
        <v/>
      </c>
      <c r="N162" s="177"/>
      <c r="O162" s="177" t="str">
        <f t="shared" si="26"/>
        <v/>
      </c>
      <c r="P162" s="1" t="str">
        <f t="shared" si="27"/>
        <v/>
      </c>
      <c r="Q162" s="199" t="str">
        <f ca="1">IF(B162=0,"",(IF(ISERROR(OFFSET('Specs and Initial PMs'!$E$1,MATCH($B162,'Specs and Initial PMs'!$D:$D,0)-1,0,1,1)),"",OFFSET('Specs and Initial PMs'!$E$1,MATCH($B162,'Specs and Initial PMs'!$D:$D,0)-1,0,1,1))))</f>
        <v/>
      </c>
      <c r="R162" s="103" t="str">
        <f t="shared" ca="1" si="28"/>
        <v/>
      </c>
      <c r="S162" s="241"/>
    </row>
    <row r="163" spans="1:19" x14ac:dyDescent="0.3">
      <c r="A163" s="1">
        <f>'Specs and Initial PMs'!A175</f>
        <v>159</v>
      </c>
      <c r="B163" s="1">
        <f>'Specs and Initial PMs'!D175</f>
        <v>0</v>
      </c>
      <c r="C163" s="103" t="e">
        <f ca="1">IF(B163=0, NA(), (IF(ISERROR(OFFSET('Initial Results'!$U$1,MATCH($B163,'Initial Results'!$R:$R,0)-1,0,1,1)),NA(),OFFSET('Initial Results'!$U$1,MATCH($B163,'Initial Results'!$R:$R,0)-1,0,1,1))))</f>
        <v>#N/A</v>
      </c>
      <c r="D163" s="103" t="str">
        <f t="shared" si="29"/>
        <v/>
      </c>
      <c r="E163" s="199" t="e">
        <f ca="1">IF(B163=0, NA(), (IF(ISERROR(OFFSET('Confirm Results'!$U$1,MATCH($B163,'Confirm Results'!$R:$R,0)-1,0,1,1)),NA(),OFFSET('Confirm Results'!$U$1,MATCH($B163,'Confirm Results'!$R:$R,0)-1,0,1,1))))</f>
        <v>#N/A</v>
      </c>
      <c r="F163" s="103" t="str">
        <f t="shared" si="20"/>
        <v/>
      </c>
      <c r="G163" s="103" t="str">
        <f t="shared" ca="1" si="21"/>
        <v/>
      </c>
      <c r="H163" s="300"/>
      <c r="I163" s="103" t="str">
        <f t="shared" si="22"/>
        <v/>
      </c>
      <c r="J163" s="1" t="str">
        <f t="shared" si="23"/>
        <v/>
      </c>
      <c r="K163" s="1" t="str">
        <f t="shared" si="24"/>
        <v/>
      </c>
      <c r="L163" s="177"/>
      <c r="M163" s="299" t="str">
        <f t="shared" si="25"/>
        <v/>
      </c>
      <c r="N163" s="177"/>
      <c r="O163" s="177" t="str">
        <f t="shared" si="26"/>
        <v/>
      </c>
      <c r="P163" s="1" t="str">
        <f t="shared" si="27"/>
        <v/>
      </c>
      <c r="Q163" s="199" t="str">
        <f ca="1">IF(B163=0,"",(IF(ISERROR(OFFSET('Specs and Initial PMs'!$E$1,MATCH($B163,'Specs and Initial PMs'!$D:$D,0)-1,0,1,1)),"",OFFSET('Specs and Initial PMs'!$E$1,MATCH($B163,'Specs and Initial PMs'!$D:$D,0)-1,0,1,1))))</f>
        <v/>
      </c>
      <c r="R163" s="103" t="str">
        <f t="shared" ca="1" si="28"/>
        <v/>
      </c>
      <c r="S163" s="241"/>
    </row>
    <row r="164" spans="1:19" x14ac:dyDescent="0.3">
      <c r="A164" s="1">
        <f>'Specs and Initial PMs'!A176</f>
        <v>160</v>
      </c>
      <c r="B164" s="1">
        <f>'Specs and Initial PMs'!D176</f>
        <v>0</v>
      </c>
      <c r="C164" s="103" t="e">
        <f ca="1">IF(B164=0, NA(), (IF(ISERROR(OFFSET('Initial Results'!$U$1,MATCH($B164,'Initial Results'!$R:$R,0)-1,0,1,1)),NA(),OFFSET('Initial Results'!$U$1,MATCH($B164,'Initial Results'!$R:$R,0)-1,0,1,1))))</f>
        <v>#N/A</v>
      </c>
      <c r="D164" s="103" t="str">
        <f t="shared" si="29"/>
        <v/>
      </c>
      <c r="E164" s="199" t="e">
        <f ca="1">IF(B164=0, NA(), (IF(ISERROR(OFFSET('Confirm Results'!$U$1,MATCH($B164,'Confirm Results'!$R:$R,0)-1,0,1,1)),NA(),OFFSET('Confirm Results'!$U$1,MATCH($B164,'Confirm Results'!$R:$R,0)-1,0,1,1))))</f>
        <v>#N/A</v>
      </c>
      <c r="F164" s="103" t="str">
        <f t="shared" si="20"/>
        <v/>
      </c>
      <c r="G164" s="103" t="str">
        <f t="shared" ca="1" si="21"/>
        <v/>
      </c>
      <c r="H164" s="300"/>
      <c r="I164" s="103" t="str">
        <f t="shared" si="22"/>
        <v/>
      </c>
      <c r="J164" s="1" t="str">
        <f t="shared" si="23"/>
        <v/>
      </c>
      <c r="K164" s="1" t="str">
        <f t="shared" si="24"/>
        <v/>
      </c>
      <c r="L164" s="177"/>
      <c r="M164" s="299" t="str">
        <f t="shared" si="25"/>
        <v/>
      </c>
      <c r="N164" s="177"/>
      <c r="O164" s="177" t="str">
        <f t="shared" si="26"/>
        <v/>
      </c>
      <c r="P164" s="1" t="str">
        <f t="shared" si="27"/>
        <v/>
      </c>
      <c r="Q164" s="199" t="str">
        <f ca="1">IF(B164=0,"",(IF(ISERROR(OFFSET('Specs and Initial PMs'!$E$1,MATCH($B164,'Specs and Initial PMs'!$D:$D,0)-1,0,1,1)),"",OFFSET('Specs and Initial PMs'!$E$1,MATCH($B164,'Specs and Initial PMs'!$D:$D,0)-1,0,1,1))))</f>
        <v/>
      </c>
      <c r="R164" s="103" t="str">
        <f t="shared" ca="1" si="28"/>
        <v/>
      </c>
      <c r="S164" s="241"/>
    </row>
    <row r="165" spans="1:19" x14ac:dyDescent="0.3">
      <c r="A165" s="1">
        <f>'Specs and Initial PMs'!A177</f>
        <v>161</v>
      </c>
      <c r="B165" s="1">
        <f>'Specs and Initial PMs'!D177</f>
        <v>0</v>
      </c>
      <c r="C165" s="103" t="e">
        <f ca="1">IF(B165=0, NA(), (IF(ISERROR(OFFSET('Initial Results'!$U$1,MATCH($B165,'Initial Results'!$R:$R,0)-1,0,1,1)),NA(),OFFSET('Initial Results'!$U$1,MATCH($B165,'Initial Results'!$R:$R,0)-1,0,1,1))))</f>
        <v>#N/A</v>
      </c>
      <c r="D165" s="103" t="str">
        <f t="shared" si="29"/>
        <v/>
      </c>
      <c r="E165" s="199" t="e">
        <f ca="1">IF(B165=0, NA(), (IF(ISERROR(OFFSET('Confirm Results'!$U$1,MATCH($B165,'Confirm Results'!$R:$R,0)-1,0,1,1)),NA(),OFFSET('Confirm Results'!$U$1,MATCH($B165,'Confirm Results'!$R:$R,0)-1,0,1,1))))</f>
        <v>#N/A</v>
      </c>
      <c r="F165" s="103" t="str">
        <f t="shared" si="20"/>
        <v/>
      </c>
      <c r="G165" s="103" t="str">
        <f t="shared" ca="1" si="21"/>
        <v/>
      </c>
      <c r="H165" s="300"/>
      <c r="I165" s="103" t="str">
        <f t="shared" si="22"/>
        <v/>
      </c>
      <c r="J165" s="1" t="str">
        <f t="shared" si="23"/>
        <v/>
      </c>
      <c r="K165" s="1" t="str">
        <f t="shared" si="24"/>
        <v/>
      </c>
      <c r="L165" s="177"/>
      <c r="M165" s="299" t="str">
        <f t="shared" si="25"/>
        <v/>
      </c>
      <c r="N165" s="177"/>
      <c r="O165" s="177" t="str">
        <f t="shared" si="26"/>
        <v/>
      </c>
      <c r="P165" s="1" t="str">
        <f t="shared" si="27"/>
        <v/>
      </c>
      <c r="Q165" s="199" t="str">
        <f ca="1">IF(B165=0,"",(IF(ISERROR(OFFSET('Specs and Initial PMs'!$E$1,MATCH($B165,'Specs and Initial PMs'!$D:$D,0)-1,0,1,1)),"",OFFSET('Specs and Initial PMs'!$E$1,MATCH($B165,'Specs and Initial PMs'!$D:$D,0)-1,0,1,1))))</f>
        <v/>
      </c>
      <c r="R165" s="103" t="str">
        <f t="shared" ca="1" si="28"/>
        <v/>
      </c>
      <c r="S165" s="241"/>
    </row>
    <row r="166" spans="1:19" x14ac:dyDescent="0.3">
      <c r="A166" s="1">
        <f>'Specs and Initial PMs'!A178</f>
        <v>162</v>
      </c>
      <c r="B166" s="1">
        <f>'Specs and Initial PMs'!D178</f>
        <v>0</v>
      </c>
      <c r="C166" s="103" t="e">
        <f ca="1">IF(B166=0, NA(), (IF(ISERROR(OFFSET('Initial Results'!$U$1,MATCH($B166,'Initial Results'!$R:$R,0)-1,0,1,1)),NA(),OFFSET('Initial Results'!$U$1,MATCH($B166,'Initial Results'!$R:$R,0)-1,0,1,1))))</f>
        <v>#N/A</v>
      </c>
      <c r="D166" s="103" t="str">
        <f t="shared" si="29"/>
        <v/>
      </c>
      <c r="E166" s="199" t="e">
        <f ca="1">IF(B166=0, NA(), (IF(ISERROR(OFFSET('Confirm Results'!$U$1,MATCH($B166,'Confirm Results'!$R:$R,0)-1,0,1,1)),NA(),OFFSET('Confirm Results'!$U$1,MATCH($B166,'Confirm Results'!$R:$R,0)-1,0,1,1))))</f>
        <v>#N/A</v>
      </c>
      <c r="F166" s="103" t="str">
        <f t="shared" si="20"/>
        <v/>
      </c>
      <c r="G166" s="103" t="str">
        <f t="shared" ca="1" si="21"/>
        <v/>
      </c>
      <c r="H166" s="300"/>
      <c r="I166" s="103" t="str">
        <f t="shared" si="22"/>
        <v/>
      </c>
      <c r="J166" s="1" t="str">
        <f t="shared" si="23"/>
        <v/>
      </c>
      <c r="K166" s="1" t="str">
        <f t="shared" si="24"/>
        <v/>
      </c>
      <c r="L166" s="177"/>
      <c r="M166" s="299" t="str">
        <f t="shared" si="25"/>
        <v/>
      </c>
      <c r="N166" s="177"/>
      <c r="O166" s="177" t="str">
        <f t="shared" si="26"/>
        <v/>
      </c>
      <c r="P166" s="1" t="str">
        <f t="shared" si="27"/>
        <v/>
      </c>
      <c r="Q166" s="199" t="str">
        <f ca="1">IF(B166=0,"",(IF(ISERROR(OFFSET('Specs and Initial PMs'!$E$1,MATCH($B166,'Specs and Initial PMs'!$D:$D,0)-1,0,1,1)),"",OFFSET('Specs and Initial PMs'!$E$1,MATCH($B166,'Specs and Initial PMs'!$D:$D,0)-1,0,1,1))))</f>
        <v/>
      </c>
      <c r="R166" s="103" t="str">
        <f t="shared" ca="1" si="28"/>
        <v/>
      </c>
      <c r="S166" s="241"/>
    </row>
    <row r="167" spans="1:19" x14ac:dyDescent="0.3">
      <c r="A167" s="1">
        <f>'Specs and Initial PMs'!A179</f>
        <v>163</v>
      </c>
      <c r="B167" s="1">
        <f>'Specs and Initial PMs'!D179</f>
        <v>0</v>
      </c>
      <c r="C167" s="103" t="e">
        <f ca="1">IF(B167=0, NA(), (IF(ISERROR(OFFSET('Initial Results'!$U$1,MATCH($B167,'Initial Results'!$R:$R,0)-1,0,1,1)),NA(),OFFSET('Initial Results'!$U$1,MATCH($B167,'Initial Results'!$R:$R,0)-1,0,1,1))))</f>
        <v>#N/A</v>
      </c>
      <c r="D167" s="103" t="str">
        <f t="shared" si="29"/>
        <v/>
      </c>
      <c r="E167" s="199" t="e">
        <f ca="1">IF(B167=0, NA(), (IF(ISERROR(OFFSET('Confirm Results'!$U$1,MATCH($B167,'Confirm Results'!$R:$R,0)-1,0,1,1)),NA(),OFFSET('Confirm Results'!$U$1,MATCH($B167,'Confirm Results'!$R:$R,0)-1,0,1,1))))</f>
        <v>#N/A</v>
      </c>
      <c r="F167" s="103" t="str">
        <f t="shared" si="20"/>
        <v/>
      </c>
      <c r="G167" s="103" t="str">
        <f t="shared" ca="1" si="21"/>
        <v/>
      </c>
      <c r="H167" s="300"/>
      <c r="I167" s="103" t="str">
        <f t="shared" si="22"/>
        <v/>
      </c>
      <c r="J167" s="1" t="str">
        <f t="shared" si="23"/>
        <v/>
      </c>
      <c r="K167" s="1" t="str">
        <f t="shared" si="24"/>
        <v/>
      </c>
      <c r="L167" s="177"/>
      <c r="M167" s="299" t="str">
        <f t="shared" si="25"/>
        <v/>
      </c>
      <c r="N167" s="177"/>
      <c r="O167" s="177" t="str">
        <f t="shared" si="26"/>
        <v/>
      </c>
      <c r="P167" s="1" t="str">
        <f t="shared" si="27"/>
        <v/>
      </c>
      <c r="Q167" s="199" t="str">
        <f ca="1">IF(B167=0,"",(IF(ISERROR(OFFSET('Specs and Initial PMs'!$E$1,MATCH($B167,'Specs and Initial PMs'!$D:$D,0)-1,0,1,1)),"",OFFSET('Specs and Initial PMs'!$E$1,MATCH($B167,'Specs and Initial PMs'!$D:$D,0)-1,0,1,1))))</f>
        <v/>
      </c>
      <c r="R167" s="103" t="str">
        <f t="shared" ca="1" si="28"/>
        <v/>
      </c>
      <c r="S167" s="241"/>
    </row>
    <row r="168" spans="1:19" x14ac:dyDescent="0.3">
      <c r="A168" s="1">
        <f>'Specs and Initial PMs'!A180</f>
        <v>164</v>
      </c>
      <c r="B168" s="1">
        <f>'Specs and Initial PMs'!D180</f>
        <v>0</v>
      </c>
      <c r="C168" s="103" t="e">
        <f ca="1">IF(B168=0, NA(), (IF(ISERROR(OFFSET('Initial Results'!$U$1,MATCH($B168,'Initial Results'!$R:$R,0)-1,0,1,1)),NA(),OFFSET('Initial Results'!$U$1,MATCH($B168,'Initial Results'!$R:$R,0)-1,0,1,1))))</f>
        <v>#N/A</v>
      </c>
      <c r="D168" s="103" t="str">
        <f t="shared" si="29"/>
        <v/>
      </c>
      <c r="E168" s="199" t="e">
        <f ca="1">IF(B168=0, NA(), (IF(ISERROR(OFFSET('Confirm Results'!$U$1,MATCH($B168,'Confirm Results'!$R:$R,0)-1,0,1,1)),NA(),OFFSET('Confirm Results'!$U$1,MATCH($B168,'Confirm Results'!$R:$R,0)-1,0,1,1))))</f>
        <v>#N/A</v>
      </c>
      <c r="F168" s="103" t="str">
        <f t="shared" si="20"/>
        <v/>
      </c>
      <c r="G168" s="103" t="str">
        <f t="shared" ca="1" si="21"/>
        <v/>
      </c>
      <c r="H168" s="300"/>
      <c r="I168" s="103" t="str">
        <f t="shared" si="22"/>
        <v/>
      </c>
      <c r="J168" s="1" t="str">
        <f t="shared" si="23"/>
        <v/>
      </c>
      <c r="K168" s="1" t="str">
        <f t="shared" si="24"/>
        <v/>
      </c>
      <c r="L168" s="177"/>
      <c r="M168" s="299" t="str">
        <f t="shared" si="25"/>
        <v/>
      </c>
      <c r="N168" s="177"/>
      <c r="O168" s="177" t="str">
        <f t="shared" si="26"/>
        <v/>
      </c>
      <c r="P168" s="1" t="str">
        <f t="shared" si="27"/>
        <v/>
      </c>
      <c r="Q168" s="199" t="str">
        <f ca="1">IF(B168=0,"",(IF(ISERROR(OFFSET('Specs and Initial PMs'!$E$1,MATCH($B168,'Specs and Initial PMs'!$D:$D,0)-1,0,1,1)),"",OFFSET('Specs and Initial PMs'!$E$1,MATCH($B168,'Specs and Initial PMs'!$D:$D,0)-1,0,1,1))))</f>
        <v/>
      </c>
      <c r="R168" s="103" t="str">
        <f t="shared" ca="1" si="28"/>
        <v/>
      </c>
      <c r="S168" s="241"/>
    </row>
    <row r="169" spans="1:19" x14ac:dyDescent="0.3">
      <c r="A169" s="1">
        <f>'Specs and Initial PMs'!A181</f>
        <v>165</v>
      </c>
      <c r="B169" s="1">
        <f>'Specs and Initial PMs'!D181</f>
        <v>0</v>
      </c>
      <c r="C169" s="103" t="e">
        <f ca="1">IF(B169=0, NA(), (IF(ISERROR(OFFSET('Initial Results'!$U$1,MATCH($B169,'Initial Results'!$R:$R,0)-1,0,1,1)),NA(),OFFSET('Initial Results'!$U$1,MATCH($B169,'Initial Results'!$R:$R,0)-1,0,1,1))))</f>
        <v>#N/A</v>
      </c>
      <c r="D169" s="103" t="str">
        <f t="shared" si="29"/>
        <v/>
      </c>
      <c r="E169" s="199" t="e">
        <f ca="1">IF(B169=0, NA(), (IF(ISERROR(OFFSET('Confirm Results'!$U$1,MATCH($B169,'Confirm Results'!$R:$R,0)-1,0,1,1)),NA(),OFFSET('Confirm Results'!$U$1,MATCH($B169,'Confirm Results'!$R:$R,0)-1,0,1,1))))</f>
        <v>#N/A</v>
      </c>
      <c r="F169" s="103" t="str">
        <f t="shared" si="20"/>
        <v/>
      </c>
      <c r="G169" s="103" t="str">
        <f t="shared" ca="1" si="21"/>
        <v/>
      </c>
      <c r="H169" s="300"/>
      <c r="I169" s="103" t="str">
        <f t="shared" si="22"/>
        <v/>
      </c>
      <c r="J169" s="1" t="str">
        <f t="shared" si="23"/>
        <v/>
      </c>
      <c r="K169" s="1" t="str">
        <f t="shared" si="24"/>
        <v/>
      </c>
      <c r="L169" s="177"/>
      <c r="M169" s="299" t="str">
        <f t="shared" si="25"/>
        <v/>
      </c>
      <c r="N169" s="177"/>
      <c r="O169" s="177" t="str">
        <f t="shared" si="26"/>
        <v/>
      </c>
      <c r="P169" s="1" t="str">
        <f t="shared" si="27"/>
        <v/>
      </c>
      <c r="Q169" s="199" t="str">
        <f ca="1">IF(B169=0,"",(IF(ISERROR(OFFSET('Specs and Initial PMs'!$E$1,MATCH($B169,'Specs and Initial PMs'!$D:$D,0)-1,0,1,1)),"",OFFSET('Specs and Initial PMs'!$E$1,MATCH($B169,'Specs and Initial PMs'!$D:$D,0)-1,0,1,1))))</f>
        <v/>
      </c>
      <c r="R169" s="103" t="str">
        <f t="shared" ca="1" si="28"/>
        <v/>
      </c>
      <c r="S169" s="241"/>
    </row>
    <row r="170" spans="1:19" x14ac:dyDescent="0.3">
      <c r="A170" s="1">
        <f>'Specs and Initial PMs'!A182</f>
        <v>166</v>
      </c>
      <c r="B170" s="1">
        <f>'Specs and Initial PMs'!D182</f>
        <v>0</v>
      </c>
      <c r="C170" s="103" t="e">
        <f ca="1">IF(B170=0, NA(), (IF(ISERROR(OFFSET('Initial Results'!$U$1,MATCH($B170,'Initial Results'!$R:$R,0)-1,0,1,1)),NA(),OFFSET('Initial Results'!$U$1,MATCH($B170,'Initial Results'!$R:$R,0)-1,0,1,1))))</f>
        <v>#N/A</v>
      </c>
      <c r="D170" s="103" t="str">
        <f t="shared" si="29"/>
        <v/>
      </c>
      <c r="E170" s="199" t="e">
        <f ca="1">IF(B170=0, NA(), (IF(ISERROR(OFFSET('Confirm Results'!$U$1,MATCH($B170,'Confirm Results'!$R:$R,0)-1,0,1,1)),NA(),OFFSET('Confirm Results'!$U$1,MATCH($B170,'Confirm Results'!$R:$R,0)-1,0,1,1))))</f>
        <v>#N/A</v>
      </c>
      <c r="F170" s="103" t="str">
        <f t="shared" si="20"/>
        <v/>
      </c>
      <c r="G170" s="103" t="str">
        <f t="shared" ca="1" si="21"/>
        <v/>
      </c>
      <c r="H170" s="300"/>
      <c r="I170" s="103" t="str">
        <f t="shared" si="22"/>
        <v/>
      </c>
      <c r="J170" s="1" t="str">
        <f t="shared" si="23"/>
        <v/>
      </c>
      <c r="K170" s="1" t="str">
        <f t="shared" si="24"/>
        <v/>
      </c>
      <c r="L170" s="177"/>
      <c r="M170" s="299" t="str">
        <f t="shared" si="25"/>
        <v/>
      </c>
      <c r="N170" s="177"/>
      <c r="O170" s="177" t="str">
        <f t="shared" si="26"/>
        <v/>
      </c>
      <c r="P170" s="1" t="str">
        <f t="shared" si="27"/>
        <v/>
      </c>
      <c r="Q170" s="199" t="str">
        <f ca="1">IF(B170=0,"",(IF(ISERROR(OFFSET('Specs and Initial PMs'!$E$1,MATCH($B170,'Specs and Initial PMs'!$D:$D,0)-1,0,1,1)),"",OFFSET('Specs and Initial PMs'!$E$1,MATCH($B170,'Specs and Initial PMs'!$D:$D,0)-1,0,1,1))))</f>
        <v/>
      </c>
      <c r="R170" s="103" t="str">
        <f t="shared" ca="1" si="28"/>
        <v/>
      </c>
      <c r="S170" s="241"/>
    </row>
    <row r="171" spans="1:19" x14ac:dyDescent="0.3">
      <c r="A171" s="1">
        <f>'Specs and Initial PMs'!A183</f>
        <v>167</v>
      </c>
      <c r="B171" s="1">
        <f>'Specs and Initial PMs'!D183</f>
        <v>0</v>
      </c>
      <c r="C171" s="103" t="e">
        <f ca="1">IF(B171=0, NA(), (IF(ISERROR(OFFSET('Initial Results'!$U$1,MATCH($B171,'Initial Results'!$R:$R,0)-1,0,1,1)),NA(),OFFSET('Initial Results'!$U$1,MATCH($B171,'Initial Results'!$R:$R,0)-1,0,1,1))))</f>
        <v>#N/A</v>
      </c>
      <c r="D171" s="103" t="str">
        <f t="shared" si="29"/>
        <v/>
      </c>
      <c r="E171" s="199" t="e">
        <f ca="1">IF(B171=0, NA(), (IF(ISERROR(OFFSET('Confirm Results'!$U$1,MATCH($B171,'Confirm Results'!$R:$R,0)-1,0,1,1)),NA(),OFFSET('Confirm Results'!$U$1,MATCH($B171,'Confirm Results'!$R:$R,0)-1,0,1,1))))</f>
        <v>#N/A</v>
      </c>
      <c r="F171" s="103" t="str">
        <f t="shared" si="20"/>
        <v/>
      </c>
      <c r="G171" s="103" t="str">
        <f t="shared" ca="1" si="21"/>
        <v/>
      </c>
      <c r="H171" s="300"/>
      <c r="I171" s="103" t="str">
        <f t="shared" si="22"/>
        <v/>
      </c>
      <c r="J171" s="1" t="str">
        <f t="shared" si="23"/>
        <v/>
      </c>
      <c r="K171" s="1" t="str">
        <f t="shared" si="24"/>
        <v/>
      </c>
      <c r="L171" s="177"/>
      <c r="M171" s="299" t="str">
        <f t="shared" si="25"/>
        <v/>
      </c>
      <c r="N171" s="177"/>
      <c r="O171" s="177" t="str">
        <f t="shared" si="26"/>
        <v/>
      </c>
      <c r="P171" s="1" t="str">
        <f t="shared" si="27"/>
        <v/>
      </c>
      <c r="Q171" s="199" t="str">
        <f ca="1">IF(B171=0,"",(IF(ISERROR(OFFSET('Specs and Initial PMs'!$E$1,MATCH($B171,'Specs and Initial PMs'!$D:$D,0)-1,0,1,1)),"",OFFSET('Specs and Initial PMs'!$E$1,MATCH($B171,'Specs and Initial PMs'!$D:$D,0)-1,0,1,1))))</f>
        <v/>
      </c>
      <c r="R171" s="103" t="str">
        <f t="shared" ca="1" si="28"/>
        <v/>
      </c>
      <c r="S171" s="241"/>
    </row>
    <row r="172" spans="1:19" x14ac:dyDescent="0.3">
      <c r="A172" s="1">
        <f>'Specs and Initial PMs'!A184</f>
        <v>168</v>
      </c>
      <c r="B172" s="1">
        <f>'Specs and Initial PMs'!D184</f>
        <v>0</v>
      </c>
      <c r="C172" s="103" t="e">
        <f ca="1">IF(B172=0, NA(), (IF(ISERROR(OFFSET('Initial Results'!$U$1,MATCH($B172,'Initial Results'!$R:$R,0)-1,0,1,1)),NA(),OFFSET('Initial Results'!$U$1,MATCH($B172,'Initial Results'!$R:$R,0)-1,0,1,1))))</f>
        <v>#N/A</v>
      </c>
      <c r="D172" s="103" t="str">
        <f t="shared" si="29"/>
        <v/>
      </c>
      <c r="E172" s="199" t="e">
        <f ca="1">IF(B172=0, NA(), (IF(ISERROR(OFFSET('Confirm Results'!$U$1,MATCH($B172,'Confirm Results'!$R:$R,0)-1,0,1,1)),NA(),OFFSET('Confirm Results'!$U$1,MATCH($B172,'Confirm Results'!$R:$R,0)-1,0,1,1))))</f>
        <v>#N/A</v>
      </c>
      <c r="F172" s="103" t="str">
        <f t="shared" si="20"/>
        <v/>
      </c>
      <c r="G172" s="103" t="str">
        <f t="shared" ca="1" si="21"/>
        <v/>
      </c>
      <c r="H172" s="300"/>
      <c r="I172" s="103" t="str">
        <f t="shared" si="22"/>
        <v/>
      </c>
      <c r="J172" s="1" t="str">
        <f t="shared" si="23"/>
        <v/>
      </c>
      <c r="K172" s="1" t="str">
        <f t="shared" si="24"/>
        <v/>
      </c>
      <c r="L172" s="177"/>
      <c r="M172" s="299" t="str">
        <f t="shared" si="25"/>
        <v/>
      </c>
      <c r="N172" s="177"/>
      <c r="O172" s="177" t="str">
        <f t="shared" si="26"/>
        <v/>
      </c>
      <c r="P172" s="1" t="str">
        <f t="shared" si="27"/>
        <v/>
      </c>
      <c r="Q172" s="199" t="str">
        <f ca="1">IF(B172=0,"",(IF(ISERROR(OFFSET('Specs and Initial PMs'!$E$1,MATCH($B172,'Specs and Initial PMs'!$D:$D,0)-1,0,1,1)),"",OFFSET('Specs and Initial PMs'!$E$1,MATCH($B172,'Specs and Initial PMs'!$D:$D,0)-1,0,1,1))))</f>
        <v/>
      </c>
      <c r="R172" s="103" t="str">
        <f t="shared" ca="1" si="28"/>
        <v/>
      </c>
      <c r="S172" s="241"/>
    </row>
    <row r="173" spans="1:19" x14ac:dyDescent="0.3">
      <c r="A173" s="1">
        <f>'Specs and Initial PMs'!A185</f>
        <v>169</v>
      </c>
      <c r="B173" s="1">
        <f>'Specs and Initial PMs'!D185</f>
        <v>0</v>
      </c>
      <c r="C173" s="103" t="e">
        <f ca="1">IF(B173=0, NA(), (IF(ISERROR(OFFSET('Initial Results'!$U$1,MATCH($B173,'Initial Results'!$R:$R,0)-1,0,1,1)),NA(),OFFSET('Initial Results'!$U$1,MATCH($B173,'Initial Results'!$R:$R,0)-1,0,1,1))))</f>
        <v>#N/A</v>
      </c>
      <c r="D173" s="103" t="str">
        <f t="shared" si="29"/>
        <v/>
      </c>
      <c r="E173" s="199" t="e">
        <f ca="1">IF(B173=0, NA(), (IF(ISERROR(OFFSET('Confirm Results'!$U$1,MATCH($B173,'Confirm Results'!$R:$R,0)-1,0,1,1)),NA(),OFFSET('Confirm Results'!$U$1,MATCH($B173,'Confirm Results'!$R:$R,0)-1,0,1,1))))</f>
        <v>#N/A</v>
      </c>
      <c r="F173" s="103" t="str">
        <f t="shared" si="20"/>
        <v/>
      </c>
      <c r="G173" s="103" t="str">
        <f t="shared" ca="1" si="21"/>
        <v/>
      </c>
      <c r="H173" s="300"/>
      <c r="I173" s="103" t="str">
        <f t="shared" si="22"/>
        <v/>
      </c>
      <c r="J173" s="1" t="str">
        <f t="shared" si="23"/>
        <v/>
      </c>
      <c r="K173" s="1" t="str">
        <f t="shared" si="24"/>
        <v/>
      </c>
      <c r="L173" s="177"/>
      <c r="M173" s="299" t="str">
        <f t="shared" si="25"/>
        <v/>
      </c>
      <c r="N173" s="177"/>
      <c r="O173" s="177" t="str">
        <f t="shared" si="26"/>
        <v/>
      </c>
      <c r="P173" s="1" t="str">
        <f t="shared" si="27"/>
        <v/>
      </c>
      <c r="Q173" s="199" t="str">
        <f ca="1">IF(B173=0,"",(IF(ISERROR(OFFSET('Specs and Initial PMs'!$E$1,MATCH($B173,'Specs and Initial PMs'!$D:$D,0)-1,0,1,1)),"",OFFSET('Specs and Initial PMs'!$E$1,MATCH($B173,'Specs and Initial PMs'!$D:$D,0)-1,0,1,1))))</f>
        <v/>
      </c>
      <c r="R173" s="103" t="str">
        <f t="shared" ca="1" si="28"/>
        <v/>
      </c>
      <c r="S173" s="241"/>
    </row>
    <row r="174" spans="1:19" x14ac:dyDescent="0.3">
      <c r="A174" s="1">
        <f>'Specs and Initial PMs'!A186</f>
        <v>170</v>
      </c>
      <c r="B174" s="1">
        <f>'Specs and Initial PMs'!D186</f>
        <v>0</v>
      </c>
      <c r="C174" s="103" t="e">
        <f ca="1">IF(B174=0, NA(), (IF(ISERROR(OFFSET('Initial Results'!$U$1,MATCH($B174,'Initial Results'!$R:$R,0)-1,0,1,1)),NA(),OFFSET('Initial Results'!$U$1,MATCH($B174,'Initial Results'!$R:$R,0)-1,0,1,1))))</f>
        <v>#N/A</v>
      </c>
      <c r="D174" s="103" t="str">
        <f t="shared" si="29"/>
        <v/>
      </c>
      <c r="E174" s="199" t="e">
        <f ca="1">IF(B174=0, NA(), (IF(ISERROR(OFFSET('Confirm Results'!$U$1,MATCH($B174,'Confirm Results'!$R:$R,0)-1,0,1,1)),NA(),OFFSET('Confirm Results'!$U$1,MATCH($B174,'Confirm Results'!$R:$R,0)-1,0,1,1))))</f>
        <v>#N/A</v>
      </c>
      <c r="F174" s="103" t="str">
        <f t="shared" si="20"/>
        <v/>
      </c>
      <c r="G174" s="103" t="str">
        <f t="shared" ca="1" si="21"/>
        <v/>
      </c>
      <c r="H174" s="300"/>
      <c r="I174" s="103" t="str">
        <f t="shared" si="22"/>
        <v/>
      </c>
      <c r="J174" s="1" t="str">
        <f t="shared" si="23"/>
        <v/>
      </c>
      <c r="K174" s="1" t="str">
        <f t="shared" si="24"/>
        <v/>
      </c>
      <c r="L174" s="177"/>
      <c r="M174" s="299" t="str">
        <f t="shared" si="25"/>
        <v/>
      </c>
      <c r="N174" s="177"/>
      <c r="O174" s="177" t="str">
        <f t="shared" si="26"/>
        <v/>
      </c>
      <c r="P174" s="1" t="str">
        <f t="shared" si="27"/>
        <v/>
      </c>
      <c r="Q174" s="199" t="str">
        <f ca="1">IF(B174=0,"",(IF(ISERROR(OFFSET('Specs and Initial PMs'!$E$1,MATCH($B174,'Specs and Initial PMs'!$D:$D,0)-1,0,1,1)),"",OFFSET('Specs and Initial PMs'!$E$1,MATCH($B174,'Specs and Initial PMs'!$D:$D,0)-1,0,1,1))))</f>
        <v/>
      </c>
      <c r="R174" s="103" t="str">
        <f t="shared" ca="1" si="28"/>
        <v/>
      </c>
      <c r="S174" s="241"/>
    </row>
    <row r="175" spans="1:19" x14ac:dyDescent="0.3">
      <c r="A175" s="1">
        <f>'Specs and Initial PMs'!A187</f>
        <v>171</v>
      </c>
      <c r="B175" s="1">
        <f>'Specs and Initial PMs'!D187</f>
        <v>0</v>
      </c>
      <c r="C175" s="103" t="e">
        <f ca="1">IF(B175=0, NA(), (IF(ISERROR(OFFSET('Initial Results'!$U$1,MATCH($B175,'Initial Results'!$R:$R,0)-1,0,1,1)),NA(),OFFSET('Initial Results'!$U$1,MATCH($B175,'Initial Results'!$R:$R,0)-1,0,1,1))))</f>
        <v>#N/A</v>
      </c>
      <c r="D175" s="103" t="str">
        <f t="shared" si="29"/>
        <v/>
      </c>
      <c r="E175" s="199" t="e">
        <f ca="1">IF(B175=0, NA(), (IF(ISERROR(OFFSET('Confirm Results'!$U$1,MATCH($B175,'Confirm Results'!$R:$R,0)-1,0,1,1)),NA(),OFFSET('Confirm Results'!$U$1,MATCH($B175,'Confirm Results'!$R:$R,0)-1,0,1,1))))</f>
        <v>#N/A</v>
      </c>
      <c r="F175" s="103" t="str">
        <f t="shared" si="20"/>
        <v/>
      </c>
      <c r="G175" s="103" t="str">
        <f t="shared" ca="1" si="21"/>
        <v/>
      </c>
      <c r="H175" s="300"/>
      <c r="I175" s="103" t="str">
        <f t="shared" si="22"/>
        <v/>
      </c>
      <c r="J175" s="1" t="str">
        <f t="shared" si="23"/>
        <v/>
      </c>
      <c r="K175" s="1" t="str">
        <f t="shared" si="24"/>
        <v/>
      </c>
      <c r="L175" s="177"/>
      <c r="M175" s="299" t="str">
        <f t="shared" si="25"/>
        <v/>
      </c>
      <c r="N175" s="177"/>
      <c r="O175" s="177" t="str">
        <f t="shared" si="26"/>
        <v/>
      </c>
      <c r="P175" s="1" t="str">
        <f t="shared" si="27"/>
        <v/>
      </c>
      <c r="Q175" s="199" t="str">
        <f ca="1">IF(B175=0,"",(IF(ISERROR(OFFSET('Specs and Initial PMs'!$E$1,MATCH($B175,'Specs and Initial PMs'!$D:$D,0)-1,0,1,1)),"",OFFSET('Specs and Initial PMs'!$E$1,MATCH($B175,'Specs and Initial PMs'!$D:$D,0)-1,0,1,1))))</f>
        <v/>
      </c>
      <c r="R175" s="103" t="str">
        <f t="shared" ca="1" si="28"/>
        <v/>
      </c>
      <c r="S175" s="241"/>
    </row>
    <row r="176" spans="1:19" x14ac:dyDescent="0.3">
      <c r="A176" s="1">
        <f>'Specs and Initial PMs'!A188</f>
        <v>172</v>
      </c>
      <c r="B176" s="1">
        <f>'Specs and Initial PMs'!D188</f>
        <v>0</v>
      </c>
      <c r="C176" s="103" t="e">
        <f ca="1">IF(B176=0, NA(), (IF(ISERROR(OFFSET('Initial Results'!$U$1,MATCH($B176,'Initial Results'!$R:$R,0)-1,0,1,1)),NA(),OFFSET('Initial Results'!$U$1,MATCH($B176,'Initial Results'!$R:$R,0)-1,0,1,1))))</f>
        <v>#N/A</v>
      </c>
      <c r="D176" s="103" t="str">
        <f t="shared" si="29"/>
        <v/>
      </c>
      <c r="E176" s="199" t="e">
        <f ca="1">IF(B176=0, NA(), (IF(ISERROR(OFFSET('Confirm Results'!$U$1,MATCH($B176,'Confirm Results'!$R:$R,0)-1,0,1,1)),NA(),OFFSET('Confirm Results'!$U$1,MATCH($B176,'Confirm Results'!$R:$R,0)-1,0,1,1))))</f>
        <v>#N/A</v>
      </c>
      <c r="F176" s="103" t="str">
        <f t="shared" si="20"/>
        <v/>
      </c>
      <c r="G176" s="103" t="str">
        <f t="shared" ca="1" si="21"/>
        <v/>
      </c>
      <c r="H176" s="300"/>
      <c r="I176" s="103" t="str">
        <f t="shared" si="22"/>
        <v/>
      </c>
      <c r="J176" s="1" t="str">
        <f t="shared" si="23"/>
        <v/>
      </c>
      <c r="K176" s="1" t="str">
        <f t="shared" si="24"/>
        <v/>
      </c>
      <c r="L176" s="177"/>
      <c r="M176" s="299" t="str">
        <f t="shared" si="25"/>
        <v/>
      </c>
      <c r="N176" s="177"/>
      <c r="O176" s="177" t="str">
        <f t="shared" si="26"/>
        <v/>
      </c>
      <c r="P176" s="1" t="str">
        <f t="shared" si="27"/>
        <v/>
      </c>
      <c r="Q176" s="199" t="str">
        <f ca="1">IF(B176=0,"",(IF(ISERROR(OFFSET('Specs and Initial PMs'!$E$1,MATCH($B176,'Specs and Initial PMs'!$D:$D,0)-1,0,1,1)),"",OFFSET('Specs and Initial PMs'!$E$1,MATCH($B176,'Specs and Initial PMs'!$D:$D,0)-1,0,1,1))))</f>
        <v/>
      </c>
      <c r="R176" s="103" t="str">
        <f t="shared" ca="1" si="28"/>
        <v/>
      </c>
      <c r="S176" s="241"/>
    </row>
    <row r="177" spans="1:19" x14ac:dyDescent="0.3">
      <c r="A177" s="1">
        <f>'Specs and Initial PMs'!A189</f>
        <v>173</v>
      </c>
      <c r="B177" s="1">
        <f>'Specs and Initial PMs'!D189</f>
        <v>0</v>
      </c>
      <c r="C177" s="103" t="e">
        <f ca="1">IF(B177=0, NA(), (IF(ISERROR(OFFSET('Initial Results'!$U$1,MATCH($B177,'Initial Results'!$R:$R,0)-1,0,1,1)),NA(),OFFSET('Initial Results'!$U$1,MATCH($B177,'Initial Results'!$R:$R,0)-1,0,1,1))))</f>
        <v>#N/A</v>
      </c>
      <c r="D177" s="103" t="str">
        <f t="shared" si="29"/>
        <v/>
      </c>
      <c r="E177" s="199" t="e">
        <f ca="1">IF(B177=0, NA(), (IF(ISERROR(OFFSET('Confirm Results'!$U$1,MATCH($B177,'Confirm Results'!$R:$R,0)-1,0,1,1)),NA(),OFFSET('Confirm Results'!$U$1,MATCH($B177,'Confirm Results'!$R:$R,0)-1,0,1,1))))</f>
        <v>#N/A</v>
      </c>
      <c r="F177" s="103" t="str">
        <f t="shared" si="20"/>
        <v/>
      </c>
      <c r="G177" s="103" t="str">
        <f t="shared" ca="1" si="21"/>
        <v/>
      </c>
      <c r="H177" s="300"/>
      <c r="I177" s="103" t="str">
        <f t="shared" si="22"/>
        <v/>
      </c>
      <c r="J177" s="1" t="str">
        <f t="shared" si="23"/>
        <v/>
      </c>
      <c r="K177" s="1" t="str">
        <f t="shared" si="24"/>
        <v/>
      </c>
      <c r="L177" s="177"/>
      <c r="M177" s="299" t="str">
        <f t="shared" si="25"/>
        <v/>
      </c>
      <c r="N177" s="177"/>
      <c r="O177" s="177" t="str">
        <f t="shared" si="26"/>
        <v/>
      </c>
      <c r="P177" s="1" t="str">
        <f t="shared" si="27"/>
        <v/>
      </c>
      <c r="Q177" s="199" t="str">
        <f ca="1">IF(B177=0,"",(IF(ISERROR(OFFSET('Specs and Initial PMs'!$E$1,MATCH($B177,'Specs and Initial PMs'!$D:$D,0)-1,0,1,1)),"",OFFSET('Specs and Initial PMs'!$E$1,MATCH($B177,'Specs and Initial PMs'!$D:$D,0)-1,0,1,1))))</f>
        <v/>
      </c>
      <c r="R177" s="103" t="str">
        <f t="shared" ca="1" si="28"/>
        <v/>
      </c>
      <c r="S177" s="241"/>
    </row>
    <row r="178" spans="1:19" x14ac:dyDescent="0.3">
      <c r="A178" s="1">
        <f>'Specs and Initial PMs'!A190</f>
        <v>174</v>
      </c>
      <c r="B178" s="1">
        <f>'Specs and Initial PMs'!D190</f>
        <v>0</v>
      </c>
      <c r="C178" s="103" t="e">
        <f ca="1">IF(B178=0, NA(), (IF(ISERROR(OFFSET('Initial Results'!$U$1,MATCH($B178,'Initial Results'!$R:$R,0)-1,0,1,1)),NA(),OFFSET('Initial Results'!$U$1,MATCH($B178,'Initial Results'!$R:$R,0)-1,0,1,1))))</f>
        <v>#N/A</v>
      </c>
      <c r="D178" s="103" t="str">
        <f t="shared" si="29"/>
        <v/>
      </c>
      <c r="E178" s="199" t="e">
        <f ca="1">IF(B178=0, NA(), (IF(ISERROR(OFFSET('Confirm Results'!$U$1,MATCH($B178,'Confirm Results'!$R:$R,0)-1,0,1,1)),NA(),OFFSET('Confirm Results'!$U$1,MATCH($B178,'Confirm Results'!$R:$R,0)-1,0,1,1))))</f>
        <v>#N/A</v>
      </c>
      <c r="F178" s="103" t="str">
        <f t="shared" si="20"/>
        <v/>
      </c>
      <c r="G178" s="103" t="str">
        <f t="shared" ca="1" si="21"/>
        <v/>
      </c>
      <c r="H178" s="300"/>
      <c r="I178" s="103" t="str">
        <f t="shared" si="22"/>
        <v/>
      </c>
      <c r="J178" s="1" t="str">
        <f t="shared" si="23"/>
        <v/>
      </c>
      <c r="K178" s="1" t="str">
        <f t="shared" si="24"/>
        <v/>
      </c>
      <c r="L178" s="177"/>
      <c r="M178" s="299" t="str">
        <f t="shared" si="25"/>
        <v/>
      </c>
      <c r="N178" s="177"/>
      <c r="O178" s="177" t="str">
        <f t="shared" si="26"/>
        <v/>
      </c>
      <c r="P178" s="1" t="str">
        <f t="shared" si="27"/>
        <v/>
      </c>
      <c r="Q178" s="199" t="str">
        <f ca="1">IF(B178=0,"",(IF(ISERROR(OFFSET('Specs and Initial PMs'!$E$1,MATCH($B178,'Specs and Initial PMs'!$D:$D,0)-1,0,1,1)),"",OFFSET('Specs and Initial PMs'!$E$1,MATCH($B178,'Specs and Initial PMs'!$D:$D,0)-1,0,1,1))))</f>
        <v/>
      </c>
      <c r="R178" s="103" t="str">
        <f t="shared" ca="1" si="28"/>
        <v/>
      </c>
      <c r="S178" s="241"/>
    </row>
    <row r="179" spans="1:19" x14ac:dyDescent="0.3">
      <c r="A179" s="1">
        <f>'Specs and Initial PMs'!A191</f>
        <v>175</v>
      </c>
      <c r="B179" s="1">
        <f>'Specs and Initial PMs'!D191</f>
        <v>0</v>
      </c>
      <c r="C179" s="103" t="e">
        <f ca="1">IF(B179=0, NA(), (IF(ISERROR(OFFSET('Initial Results'!$U$1,MATCH($B179,'Initial Results'!$R:$R,0)-1,0,1,1)),NA(),OFFSET('Initial Results'!$U$1,MATCH($B179,'Initial Results'!$R:$R,0)-1,0,1,1))))</f>
        <v>#N/A</v>
      </c>
      <c r="D179" s="103" t="str">
        <f t="shared" si="29"/>
        <v/>
      </c>
      <c r="E179" s="199" t="e">
        <f ca="1">IF(B179=0, NA(), (IF(ISERROR(OFFSET('Confirm Results'!$U$1,MATCH($B179,'Confirm Results'!$R:$R,0)-1,0,1,1)),NA(),OFFSET('Confirm Results'!$U$1,MATCH($B179,'Confirm Results'!$R:$R,0)-1,0,1,1))))</f>
        <v>#N/A</v>
      </c>
      <c r="F179" s="103" t="str">
        <f t="shared" si="20"/>
        <v/>
      </c>
      <c r="G179" s="103" t="str">
        <f t="shared" ca="1" si="21"/>
        <v/>
      </c>
      <c r="H179" s="300"/>
      <c r="I179" s="103" t="str">
        <f t="shared" si="22"/>
        <v/>
      </c>
      <c r="J179" s="1" t="str">
        <f t="shared" si="23"/>
        <v/>
      </c>
      <c r="K179" s="1" t="str">
        <f t="shared" si="24"/>
        <v/>
      </c>
      <c r="L179" s="177"/>
      <c r="M179" s="299" t="str">
        <f t="shared" si="25"/>
        <v/>
      </c>
      <c r="N179" s="177"/>
      <c r="O179" s="177" t="str">
        <f t="shared" si="26"/>
        <v/>
      </c>
      <c r="P179" s="1" t="str">
        <f t="shared" si="27"/>
        <v/>
      </c>
      <c r="Q179" s="199" t="str">
        <f ca="1">IF(B179=0,"",(IF(ISERROR(OFFSET('Specs and Initial PMs'!$E$1,MATCH($B179,'Specs and Initial PMs'!$D:$D,0)-1,0,1,1)),"",OFFSET('Specs and Initial PMs'!$E$1,MATCH($B179,'Specs and Initial PMs'!$D:$D,0)-1,0,1,1))))</f>
        <v/>
      </c>
      <c r="R179" s="103" t="str">
        <f t="shared" ca="1" si="28"/>
        <v/>
      </c>
      <c r="S179" s="241"/>
    </row>
    <row r="180" spans="1:19" x14ac:dyDescent="0.3">
      <c r="A180" s="1">
        <f>'Specs and Initial PMs'!A192</f>
        <v>176</v>
      </c>
      <c r="B180" s="1">
        <f>'Specs and Initial PMs'!D192</f>
        <v>0</v>
      </c>
      <c r="C180" s="103" t="e">
        <f ca="1">IF(B180=0, NA(), (IF(ISERROR(OFFSET('Initial Results'!$U$1,MATCH($B180,'Initial Results'!$R:$R,0)-1,0,1,1)),NA(),OFFSET('Initial Results'!$U$1,MATCH($B180,'Initial Results'!$R:$R,0)-1,0,1,1))))</f>
        <v>#N/A</v>
      </c>
      <c r="D180" s="103" t="str">
        <f t="shared" si="29"/>
        <v/>
      </c>
      <c r="E180" s="199" t="e">
        <f ca="1">IF(B180=0, NA(), (IF(ISERROR(OFFSET('Confirm Results'!$U$1,MATCH($B180,'Confirm Results'!$R:$R,0)-1,0,1,1)),NA(),OFFSET('Confirm Results'!$U$1,MATCH($B180,'Confirm Results'!$R:$R,0)-1,0,1,1))))</f>
        <v>#N/A</v>
      </c>
      <c r="F180" s="103" t="str">
        <f t="shared" si="20"/>
        <v/>
      </c>
      <c r="G180" s="103" t="str">
        <f t="shared" ca="1" si="21"/>
        <v/>
      </c>
      <c r="H180" s="300"/>
      <c r="I180" s="103" t="str">
        <f t="shared" si="22"/>
        <v/>
      </c>
      <c r="J180" s="1" t="str">
        <f t="shared" si="23"/>
        <v/>
      </c>
      <c r="K180" s="1" t="str">
        <f t="shared" si="24"/>
        <v/>
      </c>
      <c r="L180" s="177"/>
      <c r="M180" s="299" t="str">
        <f t="shared" si="25"/>
        <v/>
      </c>
      <c r="N180" s="177"/>
      <c r="O180" s="177" t="str">
        <f t="shared" si="26"/>
        <v/>
      </c>
      <c r="P180" s="1" t="str">
        <f t="shared" si="27"/>
        <v/>
      </c>
      <c r="Q180" s="199" t="str">
        <f ca="1">IF(B180=0,"",(IF(ISERROR(OFFSET('Specs and Initial PMs'!$E$1,MATCH($B180,'Specs and Initial PMs'!$D:$D,0)-1,0,1,1)),"",OFFSET('Specs and Initial PMs'!$E$1,MATCH($B180,'Specs and Initial PMs'!$D:$D,0)-1,0,1,1))))</f>
        <v/>
      </c>
      <c r="R180" s="103" t="str">
        <f t="shared" ca="1" si="28"/>
        <v/>
      </c>
      <c r="S180" s="241"/>
    </row>
    <row r="181" spans="1:19" x14ac:dyDescent="0.3">
      <c r="A181" s="1">
        <f>'Specs and Initial PMs'!A193</f>
        <v>177</v>
      </c>
      <c r="B181" s="1">
        <f>'Specs and Initial PMs'!D193</f>
        <v>0</v>
      </c>
      <c r="C181" s="103" t="e">
        <f ca="1">IF(B181=0, NA(), (IF(ISERROR(OFFSET('Initial Results'!$U$1,MATCH($B181,'Initial Results'!$R:$R,0)-1,0,1,1)),NA(),OFFSET('Initial Results'!$U$1,MATCH($B181,'Initial Results'!$R:$R,0)-1,0,1,1))))</f>
        <v>#N/A</v>
      </c>
      <c r="D181" s="103" t="str">
        <f t="shared" si="29"/>
        <v/>
      </c>
      <c r="E181" s="199" t="e">
        <f ca="1">IF(B181=0, NA(), (IF(ISERROR(OFFSET('Confirm Results'!$U$1,MATCH($B181,'Confirm Results'!$R:$R,0)-1,0,1,1)),NA(),OFFSET('Confirm Results'!$U$1,MATCH($B181,'Confirm Results'!$R:$R,0)-1,0,1,1))))</f>
        <v>#N/A</v>
      </c>
      <c r="F181" s="103" t="str">
        <f t="shared" si="20"/>
        <v/>
      </c>
      <c r="G181" s="103" t="str">
        <f t="shared" ca="1" si="21"/>
        <v/>
      </c>
      <c r="H181" s="300"/>
      <c r="I181" s="103" t="str">
        <f t="shared" si="22"/>
        <v/>
      </c>
      <c r="J181" s="1" t="str">
        <f t="shared" si="23"/>
        <v/>
      </c>
      <c r="K181" s="1" t="str">
        <f t="shared" si="24"/>
        <v/>
      </c>
      <c r="L181" s="177"/>
      <c r="M181" s="299" t="str">
        <f t="shared" si="25"/>
        <v/>
      </c>
      <c r="N181" s="177"/>
      <c r="O181" s="177" t="str">
        <f t="shared" si="26"/>
        <v/>
      </c>
      <c r="P181" s="1" t="str">
        <f t="shared" si="27"/>
        <v/>
      </c>
      <c r="Q181" s="199" t="str">
        <f ca="1">IF(B181=0,"",(IF(ISERROR(OFFSET('Specs and Initial PMs'!$E$1,MATCH($B181,'Specs and Initial PMs'!$D:$D,0)-1,0,1,1)),"",OFFSET('Specs and Initial PMs'!$E$1,MATCH($B181,'Specs and Initial PMs'!$D:$D,0)-1,0,1,1))))</f>
        <v/>
      </c>
      <c r="R181" s="103" t="str">
        <f t="shared" ca="1" si="28"/>
        <v/>
      </c>
      <c r="S181" s="241"/>
    </row>
    <row r="182" spans="1:19" x14ac:dyDescent="0.3">
      <c r="A182" s="1">
        <f>'Specs and Initial PMs'!A194</f>
        <v>178</v>
      </c>
      <c r="B182" s="1">
        <f>'Specs and Initial PMs'!D194</f>
        <v>0</v>
      </c>
      <c r="C182" s="103" t="e">
        <f ca="1">IF(B182=0, NA(), (IF(ISERROR(OFFSET('Initial Results'!$U$1,MATCH($B182,'Initial Results'!$R:$R,0)-1,0,1,1)),NA(),OFFSET('Initial Results'!$U$1,MATCH($B182,'Initial Results'!$R:$R,0)-1,0,1,1))))</f>
        <v>#N/A</v>
      </c>
      <c r="D182" s="103" t="str">
        <f t="shared" si="29"/>
        <v/>
      </c>
      <c r="E182" s="199" t="e">
        <f ca="1">IF(B182=0, NA(), (IF(ISERROR(OFFSET('Confirm Results'!$U$1,MATCH($B182,'Confirm Results'!$R:$R,0)-1,0,1,1)),NA(),OFFSET('Confirm Results'!$U$1,MATCH($B182,'Confirm Results'!$R:$R,0)-1,0,1,1))))</f>
        <v>#N/A</v>
      </c>
      <c r="F182" s="103" t="str">
        <f t="shared" si="20"/>
        <v/>
      </c>
      <c r="G182" s="103" t="str">
        <f t="shared" ca="1" si="21"/>
        <v/>
      </c>
      <c r="H182" s="300"/>
      <c r="I182" s="103" t="str">
        <f t="shared" si="22"/>
        <v/>
      </c>
      <c r="J182" s="1" t="str">
        <f t="shared" si="23"/>
        <v/>
      </c>
      <c r="K182" s="1" t="str">
        <f t="shared" si="24"/>
        <v/>
      </c>
      <c r="L182" s="177"/>
      <c r="M182" s="299" t="str">
        <f t="shared" si="25"/>
        <v/>
      </c>
      <c r="N182" s="177"/>
      <c r="O182" s="177" t="str">
        <f t="shared" si="26"/>
        <v/>
      </c>
      <c r="P182" s="1" t="str">
        <f t="shared" si="27"/>
        <v/>
      </c>
      <c r="Q182" s="199" t="str">
        <f ca="1">IF(B182=0,"",(IF(ISERROR(OFFSET('Specs and Initial PMs'!$E$1,MATCH($B182,'Specs and Initial PMs'!$D:$D,0)-1,0,1,1)),"",OFFSET('Specs and Initial PMs'!$E$1,MATCH($B182,'Specs and Initial PMs'!$D:$D,0)-1,0,1,1))))</f>
        <v/>
      </c>
      <c r="R182" s="103" t="str">
        <f t="shared" ca="1" si="28"/>
        <v/>
      </c>
      <c r="S182" s="241"/>
    </row>
    <row r="183" spans="1:19" x14ac:dyDescent="0.3">
      <c r="A183" s="1">
        <f>'Specs and Initial PMs'!A195</f>
        <v>179</v>
      </c>
      <c r="B183" s="1">
        <f>'Specs and Initial PMs'!D195</f>
        <v>0</v>
      </c>
      <c r="C183" s="103" t="e">
        <f ca="1">IF(B183=0, NA(), (IF(ISERROR(OFFSET('Initial Results'!$U$1,MATCH($B183,'Initial Results'!$R:$R,0)-1,0,1,1)),NA(),OFFSET('Initial Results'!$U$1,MATCH($B183,'Initial Results'!$R:$R,0)-1,0,1,1))))</f>
        <v>#N/A</v>
      </c>
      <c r="D183" s="103" t="str">
        <f t="shared" si="29"/>
        <v/>
      </c>
      <c r="E183" s="199" t="e">
        <f ca="1">IF(B183=0, NA(), (IF(ISERROR(OFFSET('Confirm Results'!$U$1,MATCH($B183,'Confirm Results'!$R:$R,0)-1,0,1,1)),NA(),OFFSET('Confirm Results'!$U$1,MATCH($B183,'Confirm Results'!$R:$R,0)-1,0,1,1))))</f>
        <v>#N/A</v>
      </c>
      <c r="F183" s="103" t="str">
        <f t="shared" si="20"/>
        <v/>
      </c>
      <c r="G183" s="103" t="str">
        <f t="shared" ca="1" si="21"/>
        <v/>
      </c>
      <c r="H183" s="300"/>
      <c r="I183" s="103" t="str">
        <f t="shared" si="22"/>
        <v/>
      </c>
      <c r="J183" s="1" t="str">
        <f t="shared" si="23"/>
        <v/>
      </c>
      <c r="K183" s="1" t="str">
        <f t="shared" si="24"/>
        <v/>
      </c>
      <c r="L183" s="177"/>
      <c r="M183" s="299" t="str">
        <f t="shared" si="25"/>
        <v/>
      </c>
      <c r="N183" s="177"/>
      <c r="O183" s="177" t="str">
        <f t="shared" si="26"/>
        <v/>
      </c>
      <c r="P183" s="1" t="str">
        <f t="shared" si="27"/>
        <v/>
      </c>
      <c r="Q183" s="199" t="str">
        <f ca="1">IF(B183=0,"",(IF(ISERROR(OFFSET('Specs and Initial PMs'!$E$1,MATCH($B183,'Specs and Initial PMs'!$D:$D,0)-1,0,1,1)),"",OFFSET('Specs and Initial PMs'!$E$1,MATCH($B183,'Specs and Initial PMs'!$D:$D,0)-1,0,1,1))))</f>
        <v/>
      </c>
      <c r="R183" s="103" t="str">
        <f t="shared" ca="1" si="28"/>
        <v/>
      </c>
      <c r="S183" s="241"/>
    </row>
    <row r="184" spans="1:19" x14ac:dyDescent="0.3">
      <c r="A184" s="1">
        <f>'Specs and Initial PMs'!A196</f>
        <v>180</v>
      </c>
      <c r="B184" s="1">
        <f>'Specs and Initial PMs'!D196</f>
        <v>0</v>
      </c>
      <c r="C184" s="103" t="e">
        <f ca="1">IF(B184=0, NA(), (IF(ISERROR(OFFSET('Initial Results'!$U$1,MATCH($B184,'Initial Results'!$R:$R,0)-1,0,1,1)),NA(),OFFSET('Initial Results'!$U$1,MATCH($B184,'Initial Results'!$R:$R,0)-1,0,1,1))))</f>
        <v>#N/A</v>
      </c>
      <c r="D184" s="103" t="str">
        <f t="shared" si="29"/>
        <v/>
      </c>
      <c r="E184" s="199" t="e">
        <f ca="1">IF(B184=0, NA(), (IF(ISERROR(OFFSET('Confirm Results'!$U$1,MATCH($B184,'Confirm Results'!$R:$R,0)-1,0,1,1)),NA(),OFFSET('Confirm Results'!$U$1,MATCH($B184,'Confirm Results'!$R:$R,0)-1,0,1,1))))</f>
        <v>#N/A</v>
      </c>
      <c r="F184" s="103" t="str">
        <f t="shared" si="20"/>
        <v/>
      </c>
      <c r="G184" s="103" t="str">
        <f t="shared" ca="1" si="21"/>
        <v/>
      </c>
      <c r="H184" s="300"/>
      <c r="I184" s="103" t="str">
        <f t="shared" si="22"/>
        <v/>
      </c>
      <c r="J184" s="1" t="str">
        <f t="shared" si="23"/>
        <v/>
      </c>
      <c r="K184" s="1" t="str">
        <f t="shared" si="24"/>
        <v/>
      </c>
      <c r="L184" s="177"/>
      <c r="M184" s="299" t="str">
        <f t="shared" si="25"/>
        <v/>
      </c>
      <c r="N184" s="177"/>
      <c r="O184" s="177" t="str">
        <f t="shared" si="26"/>
        <v/>
      </c>
      <c r="P184" s="1" t="str">
        <f t="shared" si="27"/>
        <v/>
      </c>
      <c r="Q184" s="199" t="str">
        <f ca="1">IF(B184=0,"",(IF(ISERROR(OFFSET('Specs and Initial PMs'!$E$1,MATCH($B184,'Specs and Initial PMs'!$D:$D,0)-1,0,1,1)),"",OFFSET('Specs and Initial PMs'!$E$1,MATCH($B184,'Specs and Initial PMs'!$D:$D,0)-1,0,1,1))))</f>
        <v/>
      </c>
      <c r="R184" s="103" t="str">
        <f t="shared" ca="1" si="28"/>
        <v/>
      </c>
      <c r="S184" s="241"/>
    </row>
    <row r="185" spans="1:19" x14ac:dyDescent="0.3">
      <c r="A185" s="1">
        <f>'Specs and Initial PMs'!A197</f>
        <v>181</v>
      </c>
      <c r="B185" s="1">
        <f>'Specs and Initial PMs'!D197</f>
        <v>0</v>
      </c>
      <c r="C185" s="103" t="e">
        <f ca="1">IF(B185=0, NA(), (IF(ISERROR(OFFSET('Initial Results'!$U$1,MATCH($B185,'Initial Results'!$R:$R,0)-1,0,1,1)),NA(),OFFSET('Initial Results'!$U$1,MATCH($B185,'Initial Results'!$R:$R,0)-1,0,1,1))))</f>
        <v>#N/A</v>
      </c>
      <c r="D185" s="103" t="str">
        <f t="shared" si="29"/>
        <v/>
      </c>
      <c r="E185" s="199" t="e">
        <f ca="1">IF(B185=0, NA(), (IF(ISERROR(OFFSET('Confirm Results'!$U$1,MATCH($B185,'Confirm Results'!$R:$R,0)-1,0,1,1)),NA(),OFFSET('Confirm Results'!$U$1,MATCH($B185,'Confirm Results'!$R:$R,0)-1,0,1,1))))</f>
        <v>#N/A</v>
      </c>
      <c r="F185" s="103" t="str">
        <f t="shared" si="20"/>
        <v/>
      </c>
      <c r="G185" s="103" t="str">
        <f t="shared" ca="1" si="21"/>
        <v/>
      </c>
      <c r="H185" s="300"/>
      <c r="I185" s="103" t="str">
        <f t="shared" si="22"/>
        <v/>
      </c>
      <c r="J185" s="1" t="str">
        <f t="shared" si="23"/>
        <v/>
      </c>
      <c r="K185" s="1" t="str">
        <f t="shared" si="24"/>
        <v/>
      </c>
      <c r="L185" s="177"/>
      <c r="M185" s="299" t="str">
        <f t="shared" si="25"/>
        <v/>
      </c>
      <c r="N185" s="177"/>
      <c r="O185" s="177" t="str">
        <f t="shared" si="26"/>
        <v/>
      </c>
      <c r="P185" s="1" t="str">
        <f t="shared" si="27"/>
        <v/>
      </c>
      <c r="Q185" s="199" t="str">
        <f ca="1">IF(B185=0,"",(IF(ISERROR(OFFSET('Specs and Initial PMs'!$E$1,MATCH($B185,'Specs and Initial PMs'!$D:$D,0)-1,0,1,1)),"",OFFSET('Specs and Initial PMs'!$E$1,MATCH($B185,'Specs and Initial PMs'!$D:$D,0)-1,0,1,1))))</f>
        <v/>
      </c>
      <c r="R185" s="103" t="str">
        <f t="shared" ca="1" si="28"/>
        <v/>
      </c>
      <c r="S185" s="241"/>
    </row>
    <row r="186" spans="1:19" x14ac:dyDescent="0.3">
      <c r="A186" s="1">
        <f>'Specs and Initial PMs'!A198</f>
        <v>182</v>
      </c>
      <c r="B186" s="1">
        <f>'Specs and Initial PMs'!D198</f>
        <v>0</v>
      </c>
      <c r="C186" s="103" t="e">
        <f ca="1">IF(B186=0, NA(), (IF(ISERROR(OFFSET('Initial Results'!$U$1,MATCH($B186,'Initial Results'!$R:$R,0)-1,0,1,1)),NA(),OFFSET('Initial Results'!$U$1,MATCH($B186,'Initial Results'!$R:$R,0)-1,0,1,1))))</f>
        <v>#N/A</v>
      </c>
      <c r="D186" s="103" t="str">
        <f t="shared" si="29"/>
        <v/>
      </c>
      <c r="E186" s="199" t="e">
        <f ca="1">IF(B186=0, NA(), (IF(ISERROR(OFFSET('Confirm Results'!$U$1,MATCH($B186,'Confirm Results'!$R:$R,0)-1,0,1,1)),NA(),OFFSET('Confirm Results'!$U$1,MATCH($B186,'Confirm Results'!$R:$R,0)-1,0,1,1))))</f>
        <v>#N/A</v>
      </c>
      <c r="F186" s="103" t="str">
        <f t="shared" si="20"/>
        <v/>
      </c>
      <c r="G186" s="103" t="str">
        <f t="shared" ca="1" si="21"/>
        <v/>
      </c>
      <c r="H186" s="300"/>
      <c r="I186" s="103" t="str">
        <f t="shared" si="22"/>
        <v/>
      </c>
      <c r="J186" s="1" t="str">
        <f t="shared" si="23"/>
        <v/>
      </c>
      <c r="K186" s="1" t="str">
        <f t="shared" si="24"/>
        <v/>
      </c>
      <c r="L186" s="177"/>
      <c r="M186" s="299" t="str">
        <f t="shared" si="25"/>
        <v/>
      </c>
      <c r="N186" s="177"/>
      <c r="O186" s="177" t="str">
        <f t="shared" si="26"/>
        <v/>
      </c>
      <c r="P186" s="1" t="str">
        <f t="shared" si="27"/>
        <v/>
      </c>
      <c r="Q186" s="199" t="str">
        <f ca="1">IF(B186=0,"",(IF(ISERROR(OFFSET('Specs and Initial PMs'!$E$1,MATCH($B186,'Specs and Initial PMs'!$D:$D,0)-1,0,1,1)),"",OFFSET('Specs and Initial PMs'!$E$1,MATCH($B186,'Specs and Initial PMs'!$D:$D,0)-1,0,1,1))))</f>
        <v/>
      </c>
      <c r="R186" s="103" t="str">
        <f t="shared" ca="1" si="28"/>
        <v/>
      </c>
      <c r="S186" s="241"/>
    </row>
    <row r="187" spans="1:19" x14ac:dyDescent="0.3">
      <c r="A187" s="1">
        <f>'Specs and Initial PMs'!A199</f>
        <v>183</v>
      </c>
      <c r="B187" s="1">
        <f>'Specs and Initial PMs'!D199</f>
        <v>0</v>
      </c>
      <c r="C187" s="103" t="e">
        <f ca="1">IF(B187=0, NA(), (IF(ISERROR(OFFSET('Initial Results'!$U$1,MATCH($B187,'Initial Results'!$R:$R,0)-1,0,1,1)),NA(),OFFSET('Initial Results'!$U$1,MATCH($B187,'Initial Results'!$R:$R,0)-1,0,1,1))))</f>
        <v>#N/A</v>
      </c>
      <c r="D187" s="103" t="str">
        <f t="shared" si="29"/>
        <v/>
      </c>
      <c r="E187" s="199" t="e">
        <f ca="1">IF(B187=0, NA(), (IF(ISERROR(OFFSET('Confirm Results'!$U$1,MATCH($B187,'Confirm Results'!$R:$R,0)-1,0,1,1)),NA(),OFFSET('Confirm Results'!$U$1,MATCH($B187,'Confirm Results'!$R:$R,0)-1,0,1,1))))</f>
        <v>#N/A</v>
      </c>
      <c r="F187" s="103" t="str">
        <f t="shared" si="20"/>
        <v/>
      </c>
      <c r="G187" s="103" t="str">
        <f t="shared" ca="1" si="21"/>
        <v/>
      </c>
      <c r="H187" s="300"/>
      <c r="I187" s="103" t="str">
        <f t="shared" si="22"/>
        <v/>
      </c>
      <c r="J187" s="1" t="str">
        <f t="shared" si="23"/>
        <v/>
      </c>
      <c r="K187" s="1" t="str">
        <f t="shared" si="24"/>
        <v/>
      </c>
      <c r="L187" s="177"/>
      <c r="M187" s="299" t="str">
        <f t="shared" si="25"/>
        <v/>
      </c>
      <c r="N187" s="177"/>
      <c r="O187" s="177" t="str">
        <f t="shared" si="26"/>
        <v/>
      </c>
      <c r="P187" s="1" t="str">
        <f t="shared" si="27"/>
        <v/>
      </c>
      <c r="Q187" s="199" t="str">
        <f ca="1">IF(B187=0,"",(IF(ISERROR(OFFSET('Specs and Initial PMs'!$E$1,MATCH($B187,'Specs and Initial PMs'!$D:$D,0)-1,0,1,1)),"",OFFSET('Specs and Initial PMs'!$E$1,MATCH($B187,'Specs and Initial PMs'!$D:$D,0)-1,0,1,1))))</f>
        <v/>
      </c>
      <c r="R187" s="103" t="str">
        <f t="shared" ca="1" si="28"/>
        <v/>
      </c>
      <c r="S187" s="241"/>
    </row>
    <row r="188" spans="1:19" x14ac:dyDescent="0.3">
      <c r="A188" s="1">
        <f>'Specs and Initial PMs'!A200</f>
        <v>184</v>
      </c>
      <c r="B188" s="1">
        <f>'Specs and Initial PMs'!D200</f>
        <v>0</v>
      </c>
      <c r="C188" s="103" t="e">
        <f ca="1">IF(B188=0, NA(), (IF(ISERROR(OFFSET('Initial Results'!$U$1,MATCH($B188,'Initial Results'!$R:$R,0)-1,0,1,1)),NA(),OFFSET('Initial Results'!$U$1,MATCH($B188,'Initial Results'!$R:$R,0)-1,0,1,1))))</f>
        <v>#N/A</v>
      </c>
      <c r="D188" s="103" t="str">
        <f t="shared" si="29"/>
        <v/>
      </c>
      <c r="E188" s="199" t="e">
        <f ca="1">IF(B188=0, NA(), (IF(ISERROR(OFFSET('Confirm Results'!$U$1,MATCH($B188,'Confirm Results'!$R:$R,0)-1,0,1,1)),NA(),OFFSET('Confirm Results'!$U$1,MATCH($B188,'Confirm Results'!$R:$R,0)-1,0,1,1))))</f>
        <v>#N/A</v>
      </c>
      <c r="F188" s="103" t="str">
        <f t="shared" si="20"/>
        <v/>
      </c>
      <c r="G188" s="103" t="str">
        <f t="shared" ca="1" si="21"/>
        <v/>
      </c>
      <c r="H188" s="300"/>
      <c r="I188" s="103" t="str">
        <f t="shared" si="22"/>
        <v/>
      </c>
      <c r="J188" s="1" t="str">
        <f t="shared" si="23"/>
        <v/>
      </c>
      <c r="K188" s="1" t="str">
        <f t="shared" si="24"/>
        <v/>
      </c>
      <c r="L188" s="177"/>
      <c r="M188" s="299" t="str">
        <f t="shared" si="25"/>
        <v/>
      </c>
      <c r="N188" s="177"/>
      <c r="O188" s="177" t="str">
        <f t="shared" si="26"/>
        <v/>
      </c>
      <c r="P188" s="1" t="str">
        <f t="shared" si="27"/>
        <v/>
      </c>
      <c r="Q188" s="199" t="str">
        <f ca="1">IF(B188=0,"",(IF(ISERROR(OFFSET('Specs and Initial PMs'!$E$1,MATCH($B188,'Specs and Initial PMs'!$D:$D,0)-1,0,1,1)),"",OFFSET('Specs and Initial PMs'!$E$1,MATCH($B188,'Specs and Initial PMs'!$D:$D,0)-1,0,1,1))))</f>
        <v/>
      </c>
      <c r="R188" s="103" t="str">
        <f t="shared" ca="1" si="28"/>
        <v/>
      </c>
      <c r="S188" s="241"/>
    </row>
    <row r="189" spans="1:19" x14ac:dyDescent="0.3">
      <c r="A189" s="1">
        <f>'Specs and Initial PMs'!A201</f>
        <v>185</v>
      </c>
      <c r="B189" s="1">
        <f>'Specs and Initial PMs'!D201</f>
        <v>0</v>
      </c>
      <c r="C189" s="103" t="e">
        <f ca="1">IF(B189=0, NA(), (IF(ISERROR(OFFSET('Initial Results'!$U$1,MATCH($B189,'Initial Results'!$R:$R,0)-1,0,1,1)),NA(),OFFSET('Initial Results'!$U$1,MATCH($B189,'Initial Results'!$R:$R,0)-1,0,1,1))))</f>
        <v>#N/A</v>
      </c>
      <c r="D189" s="103" t="str">
        <f t="shared" si="29"/>
        <v/>
      </c>
      <c r="E189" s="199" t="e">
        <f ca="1">IF(B189=0, NA(), (IF(ISERROR(OFFSET('Confirm Results'!$U$1,MATCH($B189,'Confirm Results'!$R:$R,0)-1,0,1,1)),NA(),OFFSET('Confirm Results'!$U$1,MATCH($B189,'Confirm Results'!$R:$R,0)-1,0,1,1))))</f>
        <v>#N/A</v>
      </c>
      <c r="F189" s="103" t="str">
        <f t="shared" si="20"/>
        <v/>
      </c>
      <c r="G189" s="103" t="str">
        <f t="shared" ca="1" si="21"/>
        <v/>
      </c>
      <c r="H189" s="300"/>
      <c r="I189" s="103" t="str">
        <f t="shared" si="22"/>
        <v/>
      </c>
      <c r="J189" s="1" t="str">
        <f t="shared" si="23"/>
        <v/>
      </c>
      <c r="K189" s="1" t="str">
        <f t="shared" si="24"/>
        <v/>
      </c>
      <c r="L189" s="177"/>
      <c r="M189" s="299" t="str">
        <f t="shared" si="25"/>
        <v/>
      </c>
      <c r="N189" s="177"/>
      <c r="O189" s="177" t="str">
        <f t="shared" si="26"/>
        <v/>
      </c>
      <c r="P189" s="1" t="str">
        <f t="shared" si="27"/>
        <v/>
      </c>
      <c r="Q189" s="199" t="str">
        <f ca="1">IF(B189=0,"",(IF(ISERROR(OFFSET('Specs and Initial PMs'!$E$1,MATCH($B189,'Specs and Initial PMs'!$D:$D,0)-1,0,1,1)),"",OFFSET('Specs and Initial PMs'!$E$1,MATCH($B189,'Specs and Initial PMs'!$D:$D,0)-1,0,1,1))))</f>
        <v/>
      </c>
      <c r="R189" s="103" t="str">
        <f t="shared" ca="1" si="28"/>
        <v/>
      </c>
      <c r="S189" s="241"/>
    </row>
    <row r="190" spans="1:19" x14ac:dyDescent="0.3">
      <c r="A190" s="1">
        <f>'Specs and Initial PMs'!A202</f>
        <v>186</v>
      </c>
      <c r="B190" s="1">
        <f>'Specs and Initial PMs'!D202</f>
        <v>0</v>
      </c>
      <c r="C190" s="103" t="e">
        <f ca="1">IF(B190=0, NA(), (IF(ISERROR(OFFSET('Initial Results'!$U$1,MATCH($B190,'Initial Results'!$R:$R,0)-1,0,1,1)),NA(),OFFSET('Initial Results'!$U$1,MATCH($B190,'Initial Results'!$R:$R,0)-1,0,1,1))))</f>
        <v>#N/A</v>
      </c>
      <c r="D190" s="103" t="str">
        <f t="shared" si="29"/>
        <v/>
      </c>
      <c r="E190" s="199" t="e">
        <f ca="1">IF(B190=0, NA(), (IF(ISERROR(OFFSET('Confirm Results'!$U$1,MATCH($B190,'Confirm Results'!$R:$R,0)-1,0,1,1)),NA(),OFFSET('Confirm Results'!$U$1,MATCH($B190,'Confirm Results'!$R:$R,0)-1,0,1,1))))</f>
        <v>#N/A</v>
      </c>
      <c r="F190" s="103" t="str">
        <f t="shared" si="20"/>
        <v/>
      </c>
      <c r="G190" s="103" t="str">
        <f t="shared" ca="1" si="21"/>
        <v/>
      </c>
      <c r="H190" s="300"/>
      <c r="I190" s="103" t="str">
        <f t="shared" si="22"/>
        <v/>
      </c>
      <c r="J190" s="1" t="str">
        <f t="shared" si="23"/>
        <v/>
      </c>
      <c r="K190" s="1" t="str">
        <f t="shared" si="24"/>
        <v/>
      </c>
      <c r="L190" s="177"/>
      <c r="M190" s="299" t="str">
        <f t="shared" si="25"/>
        <v/>
      </c>
      <c r="N190" s="177"/>
      <c r="O190" s="177" t="str">
        <f t="shared" si="26"/>
        <v/>
      </c>
      <c r="P190" s="1" t="str">
        <f t="shared" si="27"/>
        <v/>
      </c>
      <c r="Q190" s="199" t="str">
        <f ca="1">IF(B190=0,"",(IF(ISERROR(OFFSET('Specs and Initial PMs'!$E$1,MATCH($B190,'Specs and Initial PMs'!$D:$D,0)-1,0,1,1)),"",OFFSET('Specs and Initial PMs'!$E$1,MATCH($B190,'Specs and Initial PMs'!$D:$D,0)-1,0,1,1))))</f>
        <v/>
      </c>
      <c r="R190" s="103" t="str">
        <f t="shared" ca="1" si="28"/>
        <v/>
      </c>
      <c r="S190" s="241"/>
    </row>
    <row r="191" spans="1:19" x14ac:dyDescent="0.3">
      <c r="A191" s="1">
        <f>'Specs and Initial PMs'!A203</f>
        <v>187</v>
      </c>
      <c r="B191" s="1">
        <f>'Specs and Initial PMs'!D203</f>
        <v>0</v>
      </c>
      <c r="C191" s="103" t="e">
        <f ca="1">IF(B191=0, NA(), (IF(ISERROR(OFFSET('Initial Results'!$U$1,MATCH($B191,'Initial Results'!$R:$R,0)-1,0,1,1)),NA(),OFFSET('Initial Results'!$U$1,MATCH($B191,'Initial Results'!$R:$R,0)-1,0,1,1))))</f>
        <v>#N/A</v>
      </c>
      <c r="D191" s="103" t="str">
        <f t="shared" si="29"/>
        <v/>
      </c>
      <c r="E191" s="199" t="e">
        <f ca="1">IF(B191=0, NA(), (IF(ISERROR(OFFSET('Confirm Results'!$U$1,MATCH($B191,'Confirm Results'!$R:$R,0)-1,0,1,1)),NA(),OFFSET('Confirm Results'!$U$1,MATCH($B191,'Confirm Results'!$R:$R,0)-1,0,1,1))))</f>
        <v>#N/A</v>
      </c>
      <c r="F191" s="103" t="str">
        <f t="shared" si="20"/>
        <v/>
      </c>
      <c r="G191" s="103" t="str">
        <f t="shared" ca="1" si="21"/>
        <v/>
      </c>
      <c r="H191" s="300"/>
      <c r="I191" s="103" t="str">
        <f t="shared" si="22"/>
        <v/>
      </c>
      <c r="J191" s="1" t="str">
        <f t="shared" si="23"/>
        <v/>
      </c>
      <c r="K191" s="1" t="str">
        <f t="shared" si="24"/>
        <v/>
      </c>
      <c r="L191" s="177"/>
      <c r="M191" s="299" t="str">
        <f t="shared" si="25"/>
        <v/>
      </c>
      <c r="N191" s="177"/>
      <c r="O191" s="177" t="str">
        <f t="shared" si="26"/>
        <v/>
      </c>
      <c r="P191" s="1" t="str">
        <f t="shared" si="27"/>
        <v/>
      </c>
      <c r="Q191" s="199" t="str">
        <f ca="1">IF(B191=0,"",(IF(ISERROR(OFFSET('Specs and Initial PMs'!$E$1,MATCH($B191,'Specs and Initial PMs'!$D:$D,0)-1,0,1,1)),"",OFFSET('Specs and Initial PMs'!$E$1,MATCH($B191,'Specs and Initial PMs'!$D:$D,0)-1,0,1,1))))</f>
        <v/>
      </c>
      <c r="R191" s="103" t="str">
        <f t="shared" ca="1" si="28"/>
        <v/>
      </c>
      <c r="S191" s="241"/>
    </row>
    <row r="192" spans="1:19" x14ac:dyDescent="0.3">
      <c r="A192" s="1">
        <f>'Specs and Initial PMs'!A204</f>
        <v>188</v>
      </c>
      <c r="B192" s="1">
        <f>'Specs and Initial PMs'!D204</f>
        <v>0</v>
      </c>
      <c r="C192" s="103" t="e">
        <f ca="1">IF(B192=0, NA(), (IF(ISERROR(OFFSET('Initial Results'!$U$1,MATCH($B192,'Initial Results'!$R:$R,0)-1,0,1,1)),NA(),OFFSET('Initial Results'!$U$1,MATCH($B192,'Initial Results'!$R:$R,0)-1,0,1,1))))</f>
        <v>#N/A</v>
      </c>
      <c r="D192" s="103" t="str">
        <f t="shared" si="29"/>
        <v/>
      </c>
      <c r="E192" s="199" t="e">
        <f ca="1">IF(B192=0, NA(), (IF(ISERROR(OFFSET('Confirm Results'!$U$1,MATCH($B192,'Confirm Results'!$R:$R,0)-1,0,1,1)),NA(),OFFSET('Confirm Results'!$U$1,MATCH($B192,'Confirm Results'!$R:$R,0)-1,0,1,1))))</f>
        <v>#N/A</v>
      </c>
      <c r="F192" s="103" t="str">
        <f t="shared" si="20"/>
        <v/>
      </c>
      <c r="G192" s="103" t="str">
        <f t="shared" ca="1" si="21"/>
        <v/>
      </c>
      <c r="H192" s="300"/>
      <c r="I192" s="103" t="str">
        <f t="shared" si="22"/>
        <v/>
      </c>
      <c r="J192" s="1" t="str">
        <f t="shared" si="23"/>
        <v/>
      </c>
      <c r="K192" s="1" t="str">
        <f t="shared" si="24"/>
        <v/>
      </c>
      <c r="L192" s="177"/>
      <c r="M192" s="299" t="str">
        <f t="shared" si="25"/>
        <v/>
      </c>
      <c r="N192" s="177"/>
      <c r="O192" s="177" t="str">
        <f t="shared" si="26"/>
        <v/>
      </c>
      <c r="P192" s="1" t="str">
        <f t="shared" si="27"/>
        <v/>
      </c>
      <c r="Q192" s="199" t="str">
        <f ca="1">IF(B192=0,"",(IF(ISERROR(OFFSET('Specs and Initial PMs'!$E$1,MATCH($B192,'Specs and Initial PMs'!$D:$D,0)-1,0,1,1)),"",OFFSET('Specs and Initial PMs'!$E$1,MATCH($B192,'Specs and Initial PMs'!$D:$D,0)-1,0,1,1))))</f>
        <v/>
      </c>
      <c r="R192" s="103" t="str">
        <f t="shared" ca="1" si="28"/>
        <v/>
      </c>
      <c r="S192" s="241"/>
    </row>
    <row r="193" spans="1:19" x14ac:dyDescent="0.3">
      <c r="A193" s="1">
        <f>'Specs and Initial PMs'!A205</f>
        <v>189</v>
      </c>
      <c r="B193" s="1">
        <f>'Specs and Initial PMs'!D205</f>
        <v>0</v>
      </c>
      <c r="C193" s="103" t="e">
        <f ca="1">IF(B193=0, NA(), (IF(ISERROR(OFFSET('Initial Results'!$U$1,MATCH($B193,'Initial Results'!$R:$R,0)-1,0,1,1)),NA(),OFFSET('Initial Results'!$U$1,MATCH($B193,'Initial Results'!$R:$R,0)-1,0,1,1))))</f>
        <v>#N/A</v>
      </c>
      <c r="D193" s="103" t="str">
        <f t="shared" si="29"/>
        <v/>
      </c>
      <c r="E193" s="199" t="e">
        <f ca="1">IF(B193=0, NA(), (IF(ISERROR(OFFSET('Confirm Results'!$U$1,MATCH($B193,'Confirm Results'!$R:$R,0)-1,0,1,1)),NA(),OFFSET('Confirm Results'!$U$1,MATCH($B193,'Confirm Results'!$R:$R,0)-1,0,1,1))))</f>
        <v>#N/A</v>
      </c>
      <c r="F193" s="103" t="str">
        <f t="shared" si="20"/>
        <v/>
      </c>
      <c r="G193" s="103" t="str">
        <f t="shared" ca="1" si="21"/>
        <v/>
      </c>
      <c r="H193" s="300"/>
      <c r="I193" s="103" t="str">
        <f t="shared" si="22"/>
        <v/>
      </c>
      <c r="J193" s="1" t="str">
        <f t="shared" si="23"/>
        <v/>
      </c>
      <c r="K193" s="1" t="str">
        <f t="shared" si="24"/>
        <v/>
      </c>
      <c r="L193" s="177"/>
      <c r="M193" s="299" t="str">
        <f t="shared" si="25"/>
        <v/>
      </c>
      <c r="N193" s="177"/>
      <c r="O193" s="177" t="str">
        <f t="shared" si="26"/>
        <v/>
      </c>
      <c r="P193" s="1" t="str">
        <f t="shared" si="27"/>
        <v/>
      </c>
      <c r="Q193" s="199" t="str">
        <f ca="1">IF(B193=0,"",(IF(ISERROR(OFFSET('Specs and Initial PMs'!$E$1,MATCH($B193,'Specs and Initial PMs'!$D:$D,0)-1,0,1,1)),"",OFFSET('Specs and Initial PMs'!$E$1,MATCH($B193,'Specs and Initial PMs'!$D:$D,0)-1,0,1,1))))</f>
        <v/>
      </c>
      <c r="R193" s="103" t="str">
        <f t="shared" ca="1" si="28"/>
        <v/>
      </c>
      <c r="S193" s="241"/>
    </row>
    <row r="194" spans="1:19" x14ac:dyDescent="0.3">
      <c r="A194" s="1">
        <f>'Specs and Initial PMs'!A206</f>
        <v>190</v>
      </c>
      <c r="B194" s="1">
        <f>'Specs and Initial PMs'!D206</f>
        <v>0</v>
      </c>
      <c r="C194" s="103" t="e">
        <f ca="1">IF(B194=0, NA(), (IF(ISERROR(OFFSET('Initial Results'!$U$1,MATCH($B194,'Initial Results'!$R:$R,0)-1,0,1,1)),NA(),OFFSET('Initial Results'!$U$1,MATCH($B194,'Initial Results'!$R:$R,0)-1,0,1,1))))</f>
        <v>#N/A</v>
      </c>
      <c r="D194" s="103" t="str">
        <f t="shared" si="29"/>
        <v/>
      </c>
      <c r="E194" s="199" t="e">
        <f ca="1">IF(B194=0, NA(), (IF(ISERROR(OFFSET('Confirm Results'!$U$1,MATCH($B194,'Confirm Results'!$R:$R,0)-1,0,1,1)),NA(),OFFSET('Confirm Results'!$U$1,MATCH($B194,'Confirm Results'!$R:$R,0)-1,0,1,1))))</f>
        <v>#N/A</v>
      </c>
      <c r="F194" s="103" t="str">
        <f t="shared" si="20"/>
        <v/>
      </c>
      <c r="G194" s="103" t="str">
        <f t="shared" ca="1" si="21"/>
        <v/>
      </c>
      <c r="H194" s="300"/>
      <c r="I194" s="103" t="str">
        <f t="shared" si="22"/>
        <v/>
      </c>
      <c r="J194" s="1" t="str">
        <f t="shared" si="23"/>
        <v/>
      </c>
      <c r="K194" s="1" t="str">
        <f t="shared" si="24"/>
        <v/>
      </c>
      <c r="L194" s="177"/>
      <c r="M194" s="299" t="str">
        <f t="shared" si="25"/>
        <v/>
      </c>
      <c r="N194" s="177"/>
      <c r="O194" s="177" t="str">
        <f t="shared" si="26"/>
        <v/>
      </c>
      <c r="P194" s="1" t="str">
        <f t="shared" si="27"/>
        <v/>
      </c>
      <c r="Q194" s="199" t="str">
        <f ca="1">IF(B194=0,"",(IF(ISERROR(OFFSET('Specs and Initial PMs'!$E$1,MATCH($B194,'Specs and Initial PMs'!$D:$D,0)-1,0,1,1)),"",OFFSET('Specs and Initial PMs'!$E$1,MATCH($B194,'Specs and Initial PMs'!$D:$D,0)-1,0,1,1))))</f>
        <v/>
      </c>
      <c r="R194" s="103" t="str">
        <f t="shared" ca="1" si="28"/>
        <v/>
      </c>
      <c r="S194" s="241"/>
    </row>
    <row r="195" spans="1:19" x14ac:dyDescent="0.3">
      <c r="A195" s="1">
        <f>'Specs and Initial PMs'!A207</f>
        <v>191</v>
      </c>
      <c r="B195" s="1">
        <f>'Specs and Initial PMs'!D207</f>
        <v>0</v>
      </c>
      <c r="C195" s="103" t="e">
        <f ca="1">IF(B195=0, NA(), (IF(ISERROR(OFFSET('Initial Results'!$U$1,MATCH($B195,'Initial Results'!$R:$R,0)-1,0,1,1)),NA(),OFFSET('Initial Results'!$U$1,MATCH($B195,'Initial Results'!$R:$R,0)-1,0,1,1))))</f>
        <v>#N/A</v>
      </c>
      <c r="D195" s="103" t="str">
        <f t="shared" si="29"/>
        <v/>
      </c>
      <c r="E195" s="199" t="e">
        <f ca="1">IF(B195=0, NA(), (IF(ISERROR(OFFSET('Confirm Results'!$U$1,MATCH($B195,'Confirm Results'!$R:$R,0)-1,0,1,1)),NA(),OFFSET('Confirm Results'!$U$1,MATCH($B195,'Confirm Results'!$R:$R,0)-1,0,1,1))))</f>
        <v>#N/A</v>
      </c>
      <c r="F195" s="103" t="str">
        <f t="shared" si="20"/>
        <v/>
      </c>
      <c r="G195" s="103" t="str">
        <f t="shared" ca="1" si="21"/>
        <v/>
      </c>
      <c r="H195" s="300"/>
      <c r="I195" s="103" t="str">
        <f t="shared" si="22"/>
        <v/>
      </c>
      <c r="J195" s="1" t="str">
        <f t="shared" si="23"/>
        <v/>
      </c>
      <c r="K195" s="1" t="str">
        <f t="shared" si="24"/>
        <v/>
      </c>
      <c r="L195" s="177"/>
      <c r="M195" s="299" t="str">
        <f t="shared" si="25"/>
        <v/>
      </c>
      <c r="N195" s="177"/>
      <c r="O195" s="177" t="str">
        <f t="shared" si="26"/>
        <v/>
      </c>
      <c r="P195" s="1" t="str">
        <f t="shared" si="27"/>
        <v/>
      </c>
      <c r="Q195" s="199" t="str">
        <f ca="1">IF(B195=0,"",(IF(ISERROR(OFFSET('Specs and Initial PMs'!$E$1,MATCH($B195,'Specs and Initial PMs'!$D:$D,0)-1,0,1,1)),"",OFFSET('Specs and Initial PMs'!$E$1,MATCH($B195,'Specs and Initial PMs'!$D:$D,0)-1,0,1,1))))</f>
        <v/>
      </c>
      <c r="R195" s="103" t="str">
        <f t="shared" ca="1" si="28"/>
        <v/>
      </c>
      <c r="S195" s="241"/>
    </row>
    <row r="196" spans="1:19" x14ac:dyDescent="0.3">
      <c r="A196" s="1">
        <f>'Specs and Initial PMs'!A208</f>
        <v>192</v>
      </c>
      <c r="B196" s="1">
        <f>'Specs and Initial PMs'!D208</f>
        <v>0</v>
      </c>
      <c r="C196" s="103" t="e">
        <f ca="1">IF(B196=0, NA(), (IF(ISERROR(OFFSET('Initial Results'!$U$1,MATCH($B196,'Initial Results'!$R:$R,0)-1,0,1,1)),NA(),OFFSET('Initial Results'!$U$1,MATCH($B196,'Initial Results'!$R:$R,0)-1,0,1,1))))</f>
        <v>#N/A</v>
      </c>
      <c r="D196" s="103" t="str">
        <f t="shared" si="29"/>
        <v/>
      </c>
      <c r="E196" s="199" t="e">
        <f ca="1">IF(B196=0, NA(), (IF(ISERROR(OFFSET('Confirm Results'!$U$1,MATCH($B196,'Confirm Results'!$R:$R,0)-1,0,1,1)),NA(),OFFSET('Confirm Results'!$U$1,MATCH($B196,'Confirm Results'!$R:$R,0)-1,0,1,1))))</f>
        <v>#N/A</v>
      </c>
      <c r="F196" s="103" t="str">
        <f t="shared" si="20"/>
        <v/>
      </c>
      <c r="G196" s="103" t="str">
        <f t="shared" ca="1" si="21"/>
        <v/>
      </c>
      <c r="H196" s="300"/>
      <c r="I196" s="103" t="str">
        <f t="shared" si="22"/>
        <v/>
      </c>
      <c r="J196" s="1" t="str">
        <f t="shared" si="23"/>
        <v/>
      </c>
      <c r="K196" s="1" t="str">
        <f t="shared" si="24"/>
        <v/>
      </c>
      <c r="L196" s="177"/>
      <c r="M196" s="299" t="str">
        <f t="shared" si="25"/>
        <v/>
      </c>
      <c r="N196" s="177"/>
      <c r="O196" s="177" t="str">
        <f t="shared" si="26"/>
        <v/>
      </c>
      <c r="P196" s="1" t="str">
        <f t="shared" si="27"/>
        <v/>
      </c>
      <c r="Q196" s="199" t="str">
        <f ca="1">IF(B196=0,"",(IF(ISERROR(OFFSET('Specs and Initial PMs'!$E$1,MATCH($B196,'Specs and Initial PMs'!$D:$D,0)-1,0,1,1)),"",OFFSET('Specs and Initial PMs'!$E$1,MATCH($B196,'Specs and Initial PMs'!$D:$D,0)-1,0,1,1))))</f>
        <v/>
      </c>
      <c r="R196" s="103" t="str">
        <f t="shared" ca="1" si="28"/>
        <v/>
      </c>
      <c r="S196" s="241"/>
    </row>
    <row r="197" spans="1:19" x14ac:dyDescent="0.3">
      <c r="A197" s="1">
        <f>'Specs and Initial PMs'!A209</f>
        <v>193</v>
      </c>
      <c r="B197" s="1">
        <f>'Specs and Initial PMs'!D209</f>
        <v>0</v>
      </c>
      <c r="C197" s="103" t="e">
        <f ca="1">IF(B197=0, NA(), (IF(ISERROR(OFFSET('Initial Results'!$U$1,MATCH($B197,'Initial Results'!$R:$R,0)-1,0,1,1)),NA(),OFFSET('Initial Results'!$U$1,MATCH($B197,'Initial Results'!$R:$R,0)-1,0,1,1))))</f>
        <v>#N/A</v>
      </c>
      <c r="D197" s="103" t="str">
        <f t="shared" si="29"/>
        <v/>
      </c>
      <c r="E197" s="199" t="e">
        <f ca="1">IF(B197=0, NA(), (IF(ISERROR(OFFSET('Confirm Results'!$U$1,MATCH($B197,'Confirm Results'!$R:$R,0)-1,0,1,1)),NA(),OFFSET('Confirm Results'!$U$1,MATCH($B197,'Confirm Results'!$R:$R,0)-1,0,1,1))))</f>
        <v>#N/A</v>
      </c>
      <c r="F197" s="103" t="str">
        <f t="shared" ref="F197:F260" si="30">IF($B197=0,"",IF(ISERROR($E197),"",$E197))</f>
        <v/>
      </c>
      <c r="G197" s="103" t="str">
        <f t="shared" ca="1" si="21"/>
        <v/>
      </c>
      <c r="H197" s="300"/>
      <c r="I197" s="103" t="str">
        <f t="shared" si="22"/>
        <v/>
      </c>
      <c r="J197" s="1" t="str">
        <f t="shared" si="23"/>
        <v/>
      </c>
      <c r="K197" s="1" t="str">
        <f t="shared" si="24"/>
        <v/>
      </c>
      <c r="L197" s="177"/>
      <c r="M197" s="299" t="str">
        <f t="shared" si="25"/>
        <v/>
      </c>
      <c r="N197" s="177"/>
      <c r="O197" s="177" t="str">
        <f t="shared" si="26"/>
        <v/>
      </c>
      <c r="P197" s="1" t="str">
        <f t="shared" si="27"/>
        <v/>
      </c>
      <c r="Q197" s="199" t="str">
        <f ca="1">IF(B197=0,"",(IF(ISERROR(OFFSET('Specs and Initial PMs'!$E$1,MATCH($B197,'Specs and Initial PMs'!$D:$D,0)-1,0,1,1)),"",OFFSET('Specs and Initial PMs'!$E$1,MATCH($B197,'Specs and Initial PMs'!$D:$D,0)-1,0,1,1))))</f>
        <v/>
      </c>
      <c r="R197" s="103" t="str">
        <f t="shared" ca="1" si="28"/>
        <v/>
      </c>
      <c r="S197" s="241"/>
    </row>
    <row r="198" spans="1:19" x14ac:dyDescent="0.3">
      <c r="A198" s="1">
        <f>'Specs and Initial PMs'!A210</f>
        <v>194</v>
      </c>
      <c r="B198" s="1">
        <f>'Specs and Initial PMs'!D210</f>
        <v>0</v>
      </c>
      <c r="C198" s="103" t="e">
        <f ca="1">IF(B198=0, NA(), (IF(ISERROR(OFFSET('Initial Results'!$U$1,MATCH($B198,'Initial Results'!$R:$R,0)-1,0,1,1)),NA(),OFFSET('Initial Results'!$U$1,MATCH($B198,'Initial Results'!$R:$R,0)-1,0,1,1))))</f>
        <v>#N/A</v>
      </c>
      <c r="D198" s="103" t="str">
        <f t="shared" si="29"/>
        <v/>
      </c>
      <c r="E198" s="199" t="e">
        <f ca="1">IF(B198=0, NA(), (IF(ISERROR(OFFSET('Confirm Results'!$U$1,MATCH($B198,'Confirm Results'!$R:$R,0)-1,0,1,1)),NA(),OFFSET('Confirm Results'!$U$1,MATCH($B198,'Confirm Results'!$R:$R,0)-1,0,1,1))))</f>
        <v>#N/A</v>
      </c>
      <c r="F198" s="103" t="str">
        <f t="shared" si="30"/>
        <v/>
      </c>
      <c r="G198" s="103" t="str">
        <f t="shared" ref="G198:G261" ca="1" si="31">IFERROR(IF(OR(AND(C198&lt;1.5,F198&gt;1.5),AND(C198&gt;1.5,F198&lt;1.5)),IF((STDEV(C198:F198)/AVERAGE(C198:F198))*100&gt;20,"Repeat",""),""),"")</f>
        <v/>
      </c>
      <c r="H198" s="300"/>
      <c r="I198" s="103" t="str">
        <f t="shared" ref="I198:I261" si="32">IF($B198=0,"",IF(ISERROR(IF(ISNUMBER($H198),$H198,IF(ISNUMBER($E198),$E198,$C198))),"FAILURE",IF(ISNUMBER($H198),$H198,IF(ISNUMBER($E198),$E198,$C198))))</f>
        <v/>
      </c>
      <c r="J198" s="1" t="str">
        <f t="shared" ref="J198:J261" si="33">IF(B198=0, "", (IF(ISNUMBER($I198),IF($I198&gt;1.5,"LT","RECENT"),"FAILURE")))</f>
        <v/>
      </c>
      <c r="K198" s="1" t="str">
        <f t="shared" ref="K198:K261" si="34">IF(I198&lt;0.4, "Perform Serology", "")</f>
        <v/>
      </c>
      <c r="L198" s="177"/>
      <c r="M198" s="299" t="str">
        <f t="shared" ref="M198:M261" si="35">IF(AND(J198="Recent",L198="Pos"),"Perform VL","")</f>
        <v/>
      </c>
      <c r="N198" s="177"/>
      <c r="O198" s="177" t="str">
        <f t="shared" ref="O198:O261" si="36">IF($B198=0,"",IF($I198&gt;0.4,$J198,IF($L198="Neg",$L198,IF($L198="HIV-2",$L198,IF($L198="Indeterminate", $L198,IF($L198="", "Pending Serology",$J198))))))</f>
        <v/>
      </c>
      <c r="P198" s="1" t="str">
        <f t="shared" ref="P198:P261" si="37">IF($B198=0,"",IF(AND($O198="RECENT",$N198="≥ 1000 copies/ml"),"RECENT",IF(AND($O198="RECENT",$N198="&lt; 1000 copies/ml"),"ART/EC (LT)",IF(AND($O198="RECENT",$N198=""),"Pending VL",$O198))))</f>
        <v/>
      </c>
      <c r="Q198" s="199" t="str">
        <f ca="1">IF(B198=0,"",(IF(ISERROR(OFFSET('Specs and Initial PMs'!$E$1,MATCH($B198,'Specs and Initial PMs'!$D:$D,0)-1,0,1,1)),"",OFFSET('Specs and Initial PMs'!$E$1,MATCH($B198,'Specs and Initial PMs'!$D:$D,0)-1,0,1,1))))</f>
        <v/>
      </c>
      <c r="R198" s="103" t="str">
        <f t="shared" ref="R198:R261" ca="1" si="38">IF($Q198=0,"",IF(ISERROR($Q198),"",$Q198))</f>
        <v/>
      </c>
      <c r="S198" s="241"/>
    </row>
    <row r="199" spans="1:19" x14ac:dyDescent="0.3">
      <c r="A199" s="1">
        <f>'Specs and Initial PMs'!A211</f>
        <v>195</v>
      </c>
      <c r="B199" s="1">
        <f>'Specs and Initial PMs'!D211</f>
        <v>0</v>
      </c>
      <c r="C199" s="103" t="e">
        <f ca="1">IF(B199=0, NA(), (IF(ISERROR(OFFSET('Initial Results'!$U$1,MATCH($B199,'Initial Results'!$R:$R,0)-1,0,1,1)),NA(),OFFSET('Initial Results'!$U$1,MATCH($B199,'Initial Results'!$R:$R,0)-1,0,1,1))))</f>
        <v>#N/A</v>
      </c>
      <c r="D199" s="103" t="str">
        <f t="shared" ref="D199:D262" si="39">IF($B199=0,"",IF(ISERROR($C199),"",$C199))</f>
        <v/>
      </c>
      <c r="E199" s="199" t="e">
        <f ca="1">IF(B199=0, NA(), (IF(ISERROR(OFFSET('Confirm Results'!$U$1,MATCH($B199,'Confirm Results'!$R:$R,0)-1,0,1,1)),NA(),OFFSET('Confirm Results'!$U$1,MATCH($B199,'Confirm Results'!$R:$R,0)-1,0,1,1))))</f>
        <v>#N/A</v>
      </c>
      <c r="F199" s="103" t="str">
        <f t="shared" si="30"/>
        <v/>
      </c>
      <c r="G199" s="103" t="str">
        <f t="shared" ca="1" si="31"/>
        <v/>
      </c>
      <c r="H199" s="300"/>
      <c r="I199" s="103" t="str">
        <f t="shared" si="32"/>
        <v/>
      </c>
      <c r="J199" s="1" t="str">
        <f t="shared" si="33"/>
        <v/>
      </c>
      <c r="K199" s="1" t="str">
        <f t="shared" si="34"/>
        <v/>
      </c>
      <c r="L199" s="177"/>
      <c r="M199" s="299" t="str">
        <f t="shared" si="35"/>
        <v/>
      </c>
      <c r="N199" s="177"/>
      <c r="O199" s="177" t="str">
        <f t="shared" si="36"/>
        <v/>
      </c>
      <c r="P199" s="1" t="str">
        <f t="shared" si="37"/>
        <v/>
      </c>
      <c r="Q199" s="199" t="str">
        <f ca="1">IF(B199=0,"",(IF(ISERROR(OFFSET('Specs and Initial PMs'!$E$1,MATCH($B199,'Specs and Initial PMs'!$D:$D,0)-1,0,1,1)),"",OFFSET('Specs and Initial PMs'!$E$1,MATCH($B199,'Specs and Initial PMs'!$D:$D,0)-1,0,1,1))))</f>
        <v/>
      </c>
      <c r="R199" s="103" t="str">
        <f t="shared" ca="1" si="38"/>
        <v/>
      </c>
      <c r="S199" s="241"/>
    </row>
    <row r="200" spans="1:19" x14ac:dyDescent="0.3">
      <c r="A200" s="1">
        <f>'Specs and Initial PMs'!A212</f>
        <v>196</v>
      </c>
      <c r="B200" s="1">
        <f>'Specs and Initial PMs'!D212</f>
        <v>0</v>
      </c>
      <c r="C200" s="103" t="e">
        <f ca="1">IF(B200=0, NA(), (IF(ISERROR(OFFSET('Initial Results'!$U$1,MATCH($B200,'Initial Results'!$R:$R,0)-1,0,1,1)),NA(),OFFSET('Initial Results'!$U$1,MATCH($B200,'Initial Results'!$R:$R,0)-1,0,1,1))))</f>
        <v>#N/A</v>
      </c>
      <c r="D200" s="103" t="str">
        <f t="shared" si="39"/>
        <v/>
      </c>
      <c r="E200" s="199" t="e">
        <f ca="1">IF(B200=0, NA(), (IF(ISERROR(OFFSET('Confirm Results'!$U$1,MATCH($B200,'Confirm Results'!$R:$R,0)-1,0,1,1)),NA(),OFFSET('Confirm Results'!$U$1,MATCH($B200,'Confirm Results'!$R:$R,0)-1,0,1,1))))</f>
        <v>#N/A</v>
      </c>
      <c r="F200" s="103" t="str">
        <f t="shared" si="30"/>
        <v/>
      </c>
      <c r="G200" s="103" t="str">
        <f t="shared" ca="1" si="31"/>
        <v/>
      </c>
      <c r="H200" s="300"/>
      <c r="I200" s="103" t="str">
        <f t="shared" si="32"/>
        <v/>
      </c>
      <c r="J200" s="1" t="str">
        <f t="shared" si="33"/>
        <v/>
      </c>
      <c r="K200" s="1" t="str">
        <f t="shared" si="34"/>
        <v/>
      </c>
      <c r="L200" s="177"/>
      <c r="M200" s="299" t="str">
        <f t="shared" si="35"/>
        <v/>
      </c>
      <c r="N200" s="177"/>
      <c r="O200" s="177" t="str">
        <f t="shared" si="36"/>
        <v/>
      </c>
      <c r="P200" s="1" t="str">
        <f t="shared" si="37"/>
        <v/>
      </c>
      <c r="Q200" s="199" t="str">
        <f ca="1">IF(B200=0,"",(IF(ISERROR(OFFSET('Specs and Initial PMs'!$E$1,MATCH($B200,'Specs and Initial PMs'!$D:$D,0)-1,0,1,1)),"",OFFSET('Specs and Initial PMs'!$E$1,MATCH($B200,'Specs and Initial PMs'!$D:$D,0)-1,0,1,1))))</f>
        <v/>
      </c>
      <c r="R200" s="103" t="str">
        <f t="shared" ca="1" si="38"/>
        <v/>
      </c>
      <c r="S200" s="241"/>
    </row>
    <row r="201" spans="1:19" x14ac:dyDescent="0.3">
      <c r="A201" s="1">
        <f>'Specs and Initial PMs'!A213</f>
        <v>197</v>
      </c>
      <c r="B201" s="1">
        <f>'Specs and Initial PMs'!D213</f>
        <v>0</v>
      </c>
      <c r="C201" s="103" t="e">
        <f ca="1">IF(B201=0, NA(), (IF(ISERROR(OFFSET('Initial Results'!$U$1,MATCH($B201,'Initial Results'!$R:$R,0)-1,0,1,1)),NA(),OFFSET('Initial Results'!$U$1,MATCH($B201,'Initial Results'!$R:$R,0)-1,0,1,1))))</f>
        <v>#N/A</v>
      </c>
      <c r="D201" s="103" t="str">
        <f t="shared" si="39"/>
        <v/>
      </c>
      <c r="E201" s="199" t="e">
        <f ca="1">IF(B201=0, NA(), (IF(ISERROR(OFFSET('Confirm Results'!$U$1,MATCH($B201,'Confirm Results'!$R:$R,0)-1,0,1,1)),NA(),OFFSET('Confirm Results'!$U$1,MATCH($B201,'Confirm Results'!$R:$R,0)-1,0,1,1))))</f>
        <v>#N/A</v>
      </c>
      <c r="F201" s="103" t="str">
        <f t="shared" si="30"/>
        <v/>
      </c>
      <c r="G201" s="103" t="str">
        <f t="shared" ca="1" si="31"/>
        <v/>
      </c>
      <c r="H201" s="300"/>
      <c r="I201" s="103" t="str">
        <f t="shared" si="32"/>
        <v/>
      </c>
      <c r="J201" s="1" t="str">
        <f t="shared" si="33"/>
        <v/>
      </c>
      <c r="K201" s="1" t="str">
        <f t="shared" si="34"/>
        <v/>
      </c>
      <c r="L201" s="177"/>
      <c r="M201" s="299" t="str">
        <f t="shared" si="35"/>
        <v/>
      </c>
      <c r="N201" s="177"/>
      <c r="O201" s="177" t="str">
        <f t="shared" si="36"/>
        <v/>
      </c>
      <c r="P201" s="1" t="str">
        <f t="shared" si="37"/>
        <v/>
      </c>
      <c r="Q201" s="199" t="str">
        <f ca="1">IF(B201=0,"",(IF(ISERROR(OFFSET('Specs and Initial PMs'!$E$1,MATCH($B201,'Specs and Initial PMs'!$D:$D,0)-1,0,1,1)),"",OFFSET('Specs and Initial PMs'!$E$1,MATCH($B201,'Specs and Initial PMs'!$D:$D,0)-1,0,1,1))))</f>
        <v/>
      </c>
      <c r="R201" s="103" t="str">
        <f t="shared" ca="1" si="38"/>
        <v/>
      </c>
      <c r="S201" s="241"/>
    </row>
    <row r="202" spans="1:19" x14ac:dyDescent="0.3">
      <c r="A202" s="1">
        <f>'Specs and Initial PMs'!A214</f>
        <v>198</v>
      </c>
      <c r="B202" s="1">
        <f>'Specs and Initial PMs'!D214</f>
        <v>0</v>
      </c>
      <c r="C202" s="103" t="e">
        <f ca="1">IF(B202=0, NA(), (IF(ISERROR(OFFSET('Initial Results'!$U$1,MATCH($B202,'Initial Results'!$R:$R,0)-1,0,1,1)),NA(),OFFSET('Initial Results'!$U$1,MATCH($B202,'Initial Results'!$R:$R,0)-1,0,1,1))))</f>
        <v>#N/A</v>
      </c>
      <c r="D202" s="103" t="str">
        <f t="shared" si="39"/>
        <v/>
      </c>
      <c r="E202" s="199" t="e">
        <f ca="1">IF(B202=0, NA(), (IF(ISERROR(OFFSET('Confirm Results'!$U$1,MATCH($B202,'Confirm Results'!$R:$R,0)-1,0,1,1)),NA(),OFFSET('Confirm Results'!$U$1,MATCH($B202,'Confirm Results'!$R:$R,0)-1,0,1,1))))</f>
        <v>#N/A</v>
      </c>
      <c r="F202" s="103" t="str">
        <f t="shared" si="30"/>
        <v/>
      </c>
      <c r="G202" s="103" t="str">
        <f t="shared" ca="1" si="31"/>
        <v/>
      </c>
      <c r="H202" s="300"/>
      <c r="I202" s="103" t="str">
        <f t="shared" si="32"/>
        <v/>
      </c>
      <c r="J202" s="1" t="str">
        <f t="shared" si="33"/>
        <v/>
      </c>
      <c r="K202" s="1" t="str">
        <f t="shared" si="34"/>
        <v/>
      </c>
      <c r="L202" s="177"/>
      <c r="M202" s="299" t="str">
        <f t="shared" si="35"/>
        <v/>
      </c>
      <c r="N202" s="177"/>
      <c r="O202" s="177" t="str">
        <f t="shared" si="36"/>
        <v/>
      </c>
      <c r="P202" s="1" t="str">
        <f t="shared" si="37"/>
        <v/>
      </c>
      <c r="Q202" s="199" t="str">
        <f ca="1">IF(B202=0,"",(IF(ISERROR(OFFSET('Specs and Initial PMs'!$E$1,MATCH($B202,'Specs and Initial PMs'!$D:$D,0)-1,0,1,1)),"",OFFSET('Specs and Initial PMs'!$E$1,MATCH($B202,'Specs and Initial PMs'!$D:$D,0)-1,0,1,1))))</f>
        <v/>
      </c>
      <c r="R202" s="103" t="str">
        <f t="shared" ca="1" si="38"/>
        <v/>
      </c>
      <c r="S202" s="241"/>
    </row>
    <row r="203" spans="1:19" x14ac:dyDescent="0.3">
      <c r="A203" s="1">
        <f>'Specs and Initial PMs'!A215</f>
        <v>199</v>
      </c>
      <c r="B203" s="1">
        <f>'Specs and Initial PMs'!D215</f>
        <v>0</v>
      </c>
      <c r="C203" s="103" t="e">
        <f ca="1">IF(B203=0, NA(), (IF(ISERROR(OFFSET('Initial Results'!$U$1,MATCH($B203,'Initial Results'!$R:$R,0)-1,0,1,1)),NA(),OFFSET('Initial Results'!$U$1,MATCH($B203,'Initial Results'!$R:$R,0)-1,0,1,1))))</f>
        <v>#N/A</v>
      </c>
      <c r="D203" s="103" t="str">
        <f t="shared" si="39"/>
        <v/>
      </c>
      <c r="E203" s="199" t="e">
        <f ca="1">IF(B203=0, NA(), (IF(ISERROR(OFFSET('Confirm Results'!$U$1,MATCH($B203,'Confirm Results'!$R:$R,0)-1,0,1,1)),NA(),OFFSET('Confirm Results'!$U$1,MATCH($B203,'Confirm Results'!$R:$R,0)-1,0,1,1))))</f>
        <v>#N/A</v>
      </c>
      <c r="F203" s="103" t="str">
        <f t="shared" si="30"/>
        <v/>
      </c>
      <c r="G203" s="103" t="str">
        <f t="shared" ca="1" si="31"/>
        <v/>
      </c>
      <c r="H203" s="300"/>
      <c r="I203" s="103" t="str">
        <f t="shared" si="32"/>
        <v/>
      </c>
      <c r="J203" s="1" t="str">
        <f t="shared" si="33"/>
        <v/>
      </c>
      <c r="K203" s="1" t="str">
        <f t="shared" si="34"/>
        <v/>
      </c>
      <c r="L203" s="177"/>
      <c r="M203" s="299" t="str">
        <f t="shared" si="35"/>
        <v/>
      </c>
      <c r="N203" s="177"/>
      <c r="O203" s="177" t="str">
        <f t="shared" si="36"/>
        <v/>
      </c>
      <c r="P203" s="1" t="str">
        <f t="shared" si="37"/>
        <v/>
      </c>
      <c r="Q203" s="199" t="str">
        <f ca="1">IF(B203=0,"",(IF(ISERROR(OFFSET('Specs and Initial PMs'!$E$1,MATCH($B203,'Specs and Initial PMs'!$D:$D,0)-1,0,1,1)),"",OFFSET('Specs and Initial PMs'!$E$1,MATCH($B203,'Specs and Initial PMs'!$D:$D,0)-1,0,1,1))))</f>
        <v/>
      </c>
      <c r="R203" s="103" t="str">
        <f t="shared" ca="1" si="38"/>
        <v/>
      </c>
      <c r="S203" s="241"/>
    </row>
    <row r="204" spans="1:19" x14ac:dyDescent="0.3">
      <c r="A204" s="1">
        <f>'Specs and Initial PMs'!A216</f>
        <v>200</v>
      </c>
      <c r="B204" s="1">
        <f>'Specs and Initial PMs'!D216</f>
        <v>0</v>
      </c>
      <c r="C204" s="103" t="e">
        <f ca="1">IF(B204=0, NA(), (IF(ISERROR(OFFSET('Initial Results'!$U$1,MATCH($B204,'Initial Results'!$R:$R,0)-1,0,1,1)),NA(),OFFSET('Initial Results'!$U$1,MATCH($B204,'Initial Results'!$R:$R,0)-1,0,1,1))))</f>
        <v>#N/A</v>
      </c>
      <c r="D204" s="103" t="str">
        <f t="shared" si="39"/>
        <v/>
      </c>
      <c r="E204" s="199" t="e">
        <f ca="1">IF(B204=0, NA(), (IF(ISERROR(OFFSET('Confirm Results'!$U$1,MATCH($B204,'Confirm Results'!$R:$R,0)-1,0,1,1)),NA(),OFFSET('Confirm Results'!$U$1,MATCH($B204,'Confirm Results'!$R:$R,0)-1,0,1,1))))</f>
        <v>#N/A</v>
      </c>
      <c r="F204" s="103" t="str">
        <f t="shared" si="30"/>
        <v/>
      </c>
      <c r="G204" s="103" t="str">
        <f t="shared" ca="1" si="31"/>
        <v/>
      </c>
      <c r="H204" s="300"/>
      <c r="I204" s="103" t="str">
        <f t="shared" si="32"/>
        <v/>
      </c>
      <c r="J204" s="1" t="str">
        <f t="shared" si="33"/>
        <v/>
      </c>
      <c r="K204" s="1" t="str">
        <f t="shared" si="34"/>
        <v/>
      </c>
      <c r="L204" s="177"/>
      <c r="M204" s="299" t="str">
        <f t="shared" si="35"/>
        <v/>
      </c>
      <c r="N204" s="177"/>
      <c r="O204" s="177" t="str">
        <f t="shared" si="36"/>
        <v/>
      </c>
      <c r="P204" s="1" t="str">
        <f t="shared" si="37"/>
        <v/>
      </c>
      <c r="Q204" s="199" t="str">
        <f ca="1">IF(B204=0,"",(IF(ISERROR(OFFSET('Specs and Initial PMs'!$E$1,MATCH($B204,'Specs and Initial PMs'!$D:$D,0)-1,0,1,1)),"",OFFSET('Specs and Initial PMs'!$E$1,MATCH($B204,'Specs and Initial PMs'!$D:$D,0)-1,0,1,1))))</f>
        <v/>
      </c>
      <c r="R204" s="103" t="str">
        <f t="shared" ca="1" si="38"/>
        <v/>
      </c>
      <c r="S204" s="241"/>
    </row>
    <row r="205" spans="1:19" x14ac:dyDescent="0.3">
      <c r="A205" s="1">
        <f>'Specs and Initial PMs'!A217</f>
        <v>201</v>
      </c>
      <c r="B205" s="1">
        <f>'Specs and Initial PMs'!D217</f>
        <v>0</v>
      </c>
      <c r="C205" s="103" t="e">
        <f ca="1">IF(B205=0, NA(), (IF(ISERROR(OFFSET('Initial Results'!$U$1,MATCH($B205,'Initial Results'!$R:$R,0)-1,0,1,1)),NA(),OFFSET('Initial Results'!$U$1,MATCH($B205,'Initial Results'!$R:$R,0)-1,0,1,1))))</f>
        <v>#N/A</v>
      </c>
      <c r="D205" s="103" t="str">
        <f t="shared" si="39"/>
        <v/>
      </c>
      <c r="E205" s="199" t="e">
        <f ca="1">IF(B205=0, NA(), (IF(ISERROR(OFFSET('Confirm Results'!$U$1,MATCH($B205,'Confirm Results'!$R:$R,0)-1,0,1,1)),NA(),OFFSET('Confirm Results'!$U$1,MATCH($B205,'Confirm Results'!$R:$R,0)-1,0,1,1))))</f>
        <v>#N/A</v>
      </c>
      <c r="F205" s="103" t="str">
        <f t="shared" si="30"/>
        <v/>
      </c>
      <c r="G205" s="103" t="str">
        <f t="shared" ca="1" si="31"/>
        <v/>
      </c>
      <c r="H205" s="300"/>
      <c r="I205" s="103" t="str">
        <f t="shared" si="32"/>
        <v/>
      </c>
      <c r="J205" s="1" t="str">
        <f t="shared" si="33"/>
        <v/>
      </c>
      <c r="K205" s="1" t="str">
        <f t="shared" si="34"/>
        <v/>
      </c>
      <c r="L205" s="177"/>
      <c r="M205" s="299" t="str">
        <f t="shared" si="35"/>
        <v/>
      </c>
      <c r="N205" s="177"/>
      <c r="O205" s="177" t="str">
        <f t="shared" si="36"/>
        <v/>
      </c>
      <c r="P205" s="1" t="str">
        <f t="shared" si="37"/>
        <v/>
      </c>
      <c r="Q205" s="199" t="str">
        <f ca="1">IF(B205=0,"",(IF(ISERROR(OFFSET('Specs and Initial PMs'!$E$1,MATCH($B205,'Specs and Initial PMs'!$D:$D,0)-1,0,1,1)),"",OFFSET('Specs and Initial PMs'!$E$1,MATCH($B205,'Specs and Initial PMs'!$D:$D,0)-1,0,1,1))))</f>
        <v/>
      </c>
      <c r="R205" s="103" t="str">
        <f t="shared" ca="1" si="38"/>
        <v/>
      </c>
      <c r="S205" s="241"/>
    </row>
    <row r="206" spans="1:19" x14ac:dyDescent="0.3">
      <c r="A206" s="1">
        <f>'Specs and Initial PMs'!A218</f>
        <v>202</v>
      </c>
      <c r="B206" s="1">
        <f>'Specs and Initial PMs'!D218</f>
        <v>0</v>
      </c>
      <c r="C206" s="103" t="e">
        <f ca="1">IF(B206=0, NA(), (IF(ISERROR(OFFSET('Initial Results'!$U$1,MATCH($B206,'Initial Results'!$R:$R,0)-1,0,1,1)),NA(),OFFSET('Initial Results'!$U$1,MATCH($B206,'Initial Results'!$R:$R,0)-1,0,1,1))))</f>
        <v>#N/A</v>
      </c>
      <c r="D206" s="103" t="str">
        <f t="shared" si="39"/>
        <v/>
      </c>
      <c r="E206" s="199" t="e">
        <f ca="1">IF(B206=0, NA(), (IF(ISERROR(OFFSET('Confirm Results'!$U$1,MATCH($B206,'Confirm Results'!$R:$R,0)-1,0,1,1)),NA(),OFFSET('Confirm Results'!$U$1,MATCH($B206,'Confirm Results'!$R:$R,0)-1,0,1,1))))</f>
        <v>#N/A</v>
      </c>
      <c r="F206" s="103" t="str">
        <f t="shared" si="30"/>
        <v/>
      </c>
      <c r="G206" s="103" t="str">
        <f t="shared" ca="1" si="31"/>
        <v/>
      </c>
      <c r="H206" s="300"/>
      <c r="I206" s="103" t="str">
        <f t="shared" si="32"/>
        <v/>
      </c>
      <c r="J206" s="1" t="str">
        <f t="shared" si="33"/>
        <v/>
      </c>
      <c r="K206" s="1" t="str">
        <f t="shared" si="34"/>
        <v/>
      </c>
      <c r="L206" s="177"/>
      <c r="M206" s="299" t="str">
        <f t="shared" si="35"/>
        <v/>
      </c>
      <c r="N206" s="177"/>
      <c r="O206" s="177" t="str">
        <f t="shared" si="36"/>
        <v/>
      </c>
      <c r="P206" s="1" t="str">
        <f t="shared" si="37"/>
        <v/>
      </c>
      <c r="Q206" s="199" t="str">
        <f ca="1">IF(B206=0,"",(IF(ISERROR(OFFSET('Specs and Initial PMs'!$E$1,MATCH($B206,'Specs and Initial PMs'!$D:$D,0)-1,0,1,1)),"",OFFSET('Specs and Initial PMs'!$E$1,MATCH($B206,'Specs and Initial PMs'!$D:$D,0)-1,0,1,1))))</f>
        <v/>
      </c>
      <c r="R206" s="103" t="str">
        <f t="shared" ca="1" si="38"/>
        <v/>
      </c>
      <c r="S206" s="241"/>
    </row>
    <row r="207" spans="1:19" x14ac:dyDescent="0.3">
      <c r="A207" s="1">
        <f>'Specs and Initial PMs'!A219</f>
        <v>203</v>
      </c>
      <c r="B207" s="1">
        <f>'Specs and Initial PMs'!D219</f>
        <v>0</v>
      </c>
      <c r="C207" s="103" t="e">
        <f ca="1">IF(B207=0, NA(), (IF(ISERROR(OFFSET('Initial Results'!$U$1,MATCH($B207,'Initial Results'!$R:$R,0)-1,0,1,1)),NA(),OFFSET('Initial Results'!$U$1,MATCH($B207,'Initial Results'!$R:$R,0)-1,0,1,1))))</f>
        <v>#N/A</v>
      </c>
      <c r="D207" s="103" t="str">
        <f t="shared" si="39"/>
        <v/>
      </c>
      <c r="E207" s="199" t="e">
        <f ca="1">IF(B207=0, NA(), (IF(ISERROR(OFFSET('Confirm Results'!$U$1,MATCH($B207,'Confirm Results'!$R:$R,0)-1,0,1,1)),NA(),OFFSET('Confirm Results'!$U$1,MATCH($B207,'Confirm Results'!$R:$R,0)-1,0,1,1))))</f>
        <v>#N/A</v>
      </c>
      <c r="F207" s="103" t="str">
        <f t="shared" si="30"/>
        <v/>
      </c>
      <c r="G207" s="103" t="str">
        <f t="shared" ca="1" si="31"/>
        <v/>
      </c>
      <c r="H207" s="300"/>
      <c r="I207" s="103" t="str">
        <f t="shared" si="32"/>
        <v/>
      </c>
      <c r="J207" s="1" t="str">
        <f t="shared" si="33"/>
        <v/>
      </c>
      <c r="K207" s="1" t="str">
        <f t="shared" si="34"/>
        <v/>
      </c>
      <c r="L207" s="177"/>
      <c r="M207" s="299" t="str">
        <f t="shared" si="35"/>
        <v/>
      </c>
      <c r="N207" s="177"/>
      <c r="O207" s="177" t="str">
        <f t="shared" si="36"/>
        <v/>
      </c>
      <c r="P207" s="1" t="str">
        <f t="shared" si="37"/>
        <v/>
      </c>
      <c r="Q207" s="199" t="str">
        <f ca="1">IF(B207=0,"",(IF(ISERROR(OFFSET('Specs and Initial PMs'!$E$1,MATCH($B207,'Specs and Initial PMs'!$D:$D,0)-1,0,1,1)),"",OFFSET('Specs and Initial PMs'!$E$1,MATCH($B207,'Specs and Initial PMs'!$D:$D,0)-1,0,1,1))))</f>
        <v/>
      </c>
      <c r="R207" s="103" t="str">
        <f t="shared" ca="1" si="38"/>
        <v/>
      </c>
      <c r="S207" s="241"/>
    </row>
    <row r="208" spans="1:19" x14ac:dyDescent="0.3">
      <c r="A208" s="1">
        <f>'Specs and Initial PMs'!A220</f>
        <v>204</v>
      </c>
      <c r="B208" s="1">
        <f>'Specs and Initial PMs'!D220</f>
        <v>0</v>
      </c>
      <c r="C208" s="103" t="e">
        <f ca="1">IF(B208=0, NA(), (IF(ISERROR(OFFSET('Initial Results'!$U$1,MATCH($B208,'Initial Results'!$R:$R,0)-1,0,1,1)),NA(),OFFSET('Initial Results'!$U$1,MATCH($B208,'Initial Results'!$R:$R,0)-1,0,1,1))))</f>
        <v>#N/A</v>
      </c>
      <c r="D208" s="103" t="str">
        <f t="shared" si="39"/>
        <v/>
      </c>
      <c r="E208" s="199" t="e">
        <f ca="1">IF(B208=0, NA(), (IF(ISERROR(OFFSET('Confirm Results'!$U$1,MATCH($B208,'Confirm Results'!$R:$R,0)-1,0,1,1)),NA(),OFFSET('Confirm Results'!$U$1,MATCH($B208,'Confirm Results'!$R:$R,0)-1,0,1,1))))</f>
        <v>#N/A</v>
      </c>
      <c r="F208" s="103" t="str">
        <f t="shared" si="30"/>
        <v/>
      </c>
      <c r="G208" s="103" t="str">
        <f t="shared" ca="1" si="31"/>
        <v/>
      </c>
      <c r="H208" s="300"/>
      <c r="I208" s="103" t="str">
        <f t="shared" si="32"/>
        <v/>
      </c>
      <c r="J208" s="1" t="str">
        <f t="shared" si="33"/>
        <v/>
      </c>
      <c r="K208" s="1" t="str">
        <f t="shared" si="34"/>
        <v/>
      </c>
      <c r="L208" s="177"/>
      <c r="M208" s="299" t="str">
        <f t="shared" si="35"/>
        <v/>
      </c>
      <c r="N208" s="177"/>
      <c r="O208" s="177" t="str">
        <f t="shared" si="36"/>
        <v/>
      </c>
      <c r="P208" s="1" t="str">
        <f t="shared" si="37"/>
        <v/>
      </c>
      <c r="Q208" s="199" t="str">
        <f ca="1">IF(B208=0,"",(IF(ISERROR(OFFSET('Specs and Initial PMs'!$E$1,MATCH($B208,'Specs and Initial PMs'!$D:$D,0)-1,0,1,1)),"",OFFSET('Specs and Initial PMs'!$E$1,MATCH($B208,'Specs and Initial PMs'!$D:$D,0)-1,0,1,1))))</f>
        <v/>
      </c>
      <c r="R208" s="103" t="str">
        <f t="shared" ca="1" si="38"/>
        <v/>
      </c>
      <c r="S208" s="241"/>
    </row>
    <row r="209" spans="1:19" x14ac:dyDescent="0.3">
      <c r="A209" s="1">
        <f>'Specs and Initial PMs'!A221</f>
        <v>205</v>
      </c>
      <c r="B209" s="1">
        <f>'Specs and Initial PMs'!D221</f>
        <v>0</v>
      </c>
      <c r="C209" s="103" t="e">
        <f ca="1">IF(B209=0, NA(), (IF(ISERROR(OFFSET('Initial Results'!$U$1,MATCH($B209,'Initial Results'!$R:$R,0)-1,0,1,1)),NA(),OFFSET('Initial Results'!$U$1,MATCH($B209,'Initial Results'!$R:$R,0)-1,0,1,1))))</f>
        <v>#N/A</v>
      </c>
      <c r="D209" s="103" t="str">
        <f t="shared" si="39"/>
        <v/>
      </c>
      <c r="E209" s="199" t="e">
        <f ca="1">IF(B209=0, NA(), (IF(ISERROR(OFFSET('Confirm Results'!$U$1,MATCH($B209,'Confirm Results'!$R:$R,0)-1,0,1,1)),NA(),OFFSET('Confirm Results'!$U$1,MATCH($B209,'Confirm Results'!$R:$R,0)-1,0,1,1))))</f>
        <v>#N/A</v>
      </c>
      <c r="F209" s="103" t="str">
        <f t="shared" si="30"/>
        <v/>
      </c>
      <c r="G209" s="103" t="str">
        <f t="shared" ca="1" si="31"/>
        <v/>
      </c>
      <c r="H209" s="300"/>
      <c r="I209" s="103" t="str">
        <f t="shared" si="32"/>
        <v/>
      </c>
      <c r="J209" s="1" t="str">
        <f t="shared" si="33"/>
        <v/>
      </c>
      <c r="K209" s="1" t="str">
        <f t="shared" si="34"/>
        <v/>
      </c>
      <c r="L209" s="177"/>
      <c r="M209" s="299" t="str">
        <f t="shared" si="35"/>
        <v/>
      </c>
      <c r="N209" s="177"/>
      <c r="O209" s="177" t="str">
        <f t="shared" si="36"/>
        <v/>
      </c>
      <c r="P209" s="1" t="str">
        <f t="shared" si="37"/>
        <v/>
      </c>
      <c r="Q209" s="199" t="str">
        <f ca="1">IF(B209=0,"",(IF(ISERROR(OFFSET('Specs and Initial PMs'!$E$1,MATCH($B209,'Specs and Initial PMs'!$D:$D,0)-1,0,1,1)),"",OFFSET('Specs and Initial PMs'!$E$1,MATCH($B209,'Specs and Initial PMs'!$D:$D,0)-1,0,1,1))))</f>
        <v/>
      </c>
      <c r="R209" s="103" t="str">
        <f t="shared" ca="1" si="38"/>
        <v/>
      </c>
      <c r="S209" s="241"/>
    </row>
    <row r="210" spans="1:19" x14ac:dyDescent="0.3">
      <c r="A210" s="1">
        <f>'Specs and Initial PMs'!A222</f>
        <v>206</v>
      </c>
      <c r="B210" s="1">
        <f>'Specs and Initial PMs'!D222</f>
        <v>0</v>
      </c>
      <c r="C210" s="103" t="e">
        <f ca="1">IF(B210=0, NA(), (IF(ISERROR(OFFSET('Initial Results'!$U$1,MATCH($B210,'Initial Results'!$R:$R,0)-1,0,1,1)),NA(),OFFSET('Initial Results'!$U$1,MATCH($B210,'Initial Results'!$R:$R,0)-1,0,1,1))))</f>
        <v>#N/A</v>
      </c>
      <c r="D210" s="103" t="str">
        <f t="shared" si="39"/>
        <v/>
      </c>
      <c r="E210" s="199" t="e">
        <f ca="1">IF(B210=0, NA(), (IF(ISERROR(OFFSET('Confirm Results'!$U$1,MATCH($B210,'Confirm Results'!$R:$R,0)-1,0,1,1)),NA(),OFFSET('Confirm Results'!$U$1,MATCH($B210,'Confirm Results'!$R:$R,0)-1,0,1,1))))</f>
        <v>#N/A</v>
      </c>
      <c r="F210" s="103" t="str">
        <f t="shared" si="30"/>
        <v/>
      </c>
      <c r="G210" s="103" t="str">
        <f t="shared" ca="1" si="31"/>
        <v/>
      </c>
      <c r="H210" s="300"/>
      <c r="I210" s="103" t="str">
        <f t="shared" si="32"/>
        <v/>
      </c>
      <c r="J210" s="1" t="str">
        <f t="shared" si="33"/>
        <v/>
      </c>
      <c r="K210" s="1" t="str">
        <f t="shared" si="34"/>
        <v/>
      </c>
      <c r="L210" s="177"/>
      <c r="M210" s="299" t="str">
        <f t="shared" si="35"/>
        <v/>
      </c>
      <c r="N210" s="177"/>
      <c r="O210" s="177" t="str">
        <f t="shared" si="36"/>
        <v/>
      </c>
      <c r="P210" s="1" t="str">
        <f t="shared" si="37"/>
        <v/>
      </c>
      <c r="Q210" s="199" t="str">
        <f ca="1">IF(B210=0,"",(IF(ISERROR(OFFSET('Specs and Initial PMs'!$E$1,MATCH($B210,'Specs and Initial PMs'!$D:$D,0)-1,0,1,1)),"",OFFSET('Specs and Initial PMs'!$E$1,MATCH($B210,'Specs and Initial PMs'!$D:$D,0)-1,0,1,1))))</f>
        <v/>
      </c>
      <c r="R210" s="103" t="str">
        <f t="shared" ca="1" si="38"/>
        <v/>
      </c>
      <c r="S210" s="241"/>
    </row>
    <row r="211" spans="1:19" x14ac:dyDescent="0.3">
      <c r="A211" s="1">
        <f>'Specs and Initial PMs'!A223</f>
        <v>207</v>
      </c>
      <c r="B211" s="1">
        <f>'Specs and Initial PMs'!D223</f>
        <v>0</v>
      </c>
      <c r="C211" s="103" t="e">
        <f ca="1">IF(B211=0, NA(), (IF(ISERROR(OFFSET('Initial Results'!$U$1,MATCH($B211,'Initial Results'!$R:$R,0)-1,0,1,1)),NA(),OFFSET('Initial Results'!$U$1,MATCH($B211,'Initial Results'!$R:$R,0)-1,0,1,1))))</f>
        <v>#N/A</v>
      </c>
      <c r="D211" s="103" t="str">
        <f t="shared" si="39"/>
        <v/>
      </c>
      <c r="E211" s="199" t="e">
        <f ca="1">IF(B211=0, NA(), (IF(ISERROR(OFFSET('Confirm Results'!$U$1,MATCH($B211,'Confirm Results'!$R:$R,0)-1,0,1,1)),NA(),OFFSET('Confirm Results'!$U$1,MATCH($B211,'Confirm Results'!$R:$R,0)-1,0,1,1))))</f>
        <v>#N/A</v>
      </c>
      <c r="F211" s="103" t="str">
        <f t="shared" si="30"/>
        <v/>
      </c>
      <c r="G211" s="103" t="str">
        <f t="shared" ca="1" si="31"/>
        <v/>
      </c>
      <c r="H211" s="300"/>
      <c r="I211" s="103" t="str">
        <f t="shared" si="32"/>
        <v/>
      </c>
      <c r="J211" s="1" t="str">
        <f t="shared" si="33"/>
        <v/>
      </c>
      <c r="K211" s="1" t="str">
        <f t="shared" si="34"/>
        <v/>
      </c>
      <c r="L211" s="177"/>
      <c r="M211" s="299" t="str">
        <f t="shared" si="35"/>
        <v/>
      </c>
      <c r="N211" s="177"/>
      <c r="O211" s="177" t="str">
        <f t="shared" si="36"/>
        <v/>
      </c>
      <c r="P211" s="1" t="str">
        <f t="shared" si="37"/>
        <v/>
      </c>
      <c r="Q211" s="199" t="str">
        <f ca="1">IF(B211=0,"",(IF(ISERROR(OFFSET('Specs and Initial PMs'!$E$1,MATCH($B211,'Specs and Initial PMs'!$D:$D,0)-1,0,1,1)),"",OFFSET('Specs and Initial PMs'!$E$1,MATCH($B211,'Specs and Initial PMs'!$D:$D,0)-1,0,1,1))))</f>
        <v/>
      </c>
      <c r="R211" s="103" t="str">
        <f t="shared" ca="1" si="38"/>
        <v/>
      </c>
      <c r="S211" s="241"/>
    </row>
    <row r="212" spans="1:19" x14ac:dyDescent="0.3">
      <c r="A212" s="1">
        <f>'Specs and Initial PMs'!A224</f>
        <v>208</v>
      </c>
      <c r="B212" s="1">
        <f>'Specs and Initial PMs'!D224</f>
        <v>0</v>
      </c>
      <c r="C212" s="103" t="e">
        <f ca="1">IF(B212=0, NA(), (IF(ISERROR(OFFSET('Initial Results'!$U$1,MATCH($B212,'Initial Results'!$R:$R,0)-1,0,1,1)),NA(),OFFSET('Initial Results'!$U$1,MATCH($B212,'Initial Results'!$R:$R,0)-1,0,1,1))))</f>
        <v>#N/A</v>
      </c>
      <c r="D212" s="103" t="str">
        <f t="shared" si="39"/>
        <v/>
      </c>
      <c r="E212" s="199" t="e">
        <f ca="1">IF(B212=0, NA(), (IF(ISERROR(OFFSET('Confirm Results'!$U$1,MATCH($B212,'Confirm Results'!$R:$R,0)-1,0,1,1)),NA(),OFFSET('Confirm Results'!$U$1,MATCH($B212,'Confirm Results'!$R:$R,0)-1,0,1,1))))</f>
        <v>#N/A</v>
      </c>
      <c r="F212" s="103" t="str">
        <f t="shared" si="30"/>
        <v/>
      </c>
      <c r="G212" s="103" t="str">
        <f t="shared" ca="1" si="31"/>
        <v/>
      </c>
      <c r="H212" s="300"/>
      <c r="I212" s="103" t="str">
        <f t="shared" si="32"/>
        <v/>
      </c>
      <c r="J212" s="1" t="str">
        <f t="shared" si="33"/>
        <v/>
      </c>
      <c r="K212" s="1" t="str">
        <f t="shared" si="34"/>
        <v/>
      </c>
      <c r="L212" s="177"/>
      <c r="M212" s="299" t="str">
        <f t="shared" si="35"/>
        <v/>
      </c>
      <c r="N212" s="177"/>
      <c r="O212" s="177" t="str">
        <f t="shared" si="36"/>
        <v/>
      </c>
      <c r="P212" s="1" t="str">
        <f t="shared" si="37"/>
        <v/>
      </c>
      <c r="Q212" s="199" t="str">
        <f ca="1">IF(B212=0,"",(IF(ISERROR(OFFSET('Specs and Initial PMs'!$E$1,MATCH($B212,'Specs and Initial PMs'!$D:$D,0)-1,0,1,1)),"",OFFSET('Specs and Initial PMs'!$E$1,MATCH($B212,'Specs and Initial PMs'!$D:$D,0)-1,0,1,1))))</f>
        <v/>
      </c>
      <c r="R212" s="103" t="str">
        <f t="shared" ca="1" si="38"/>
        <v/>
      </c>
      <c r="S212" s="241"/>
    </row>
    <row r="213" spans="1:19" x14ac:dyDescent="0.3">
      <c r="A213" s="1">
        <f>'Specs and Initial PMs'!A225</f>
        <v>209</v>
      </c>
      <c r="B213" s="1">
        <f>'Specs and Initial PMs'!D225</f>
        <v>0</v>
      </c>
      <c r="C213" s="103" t="e">
        <f ca="1">IF(B213=0, NA(), (IF(ISERROR(OFFSET('Initial Results'!$U$1,MATCH($B213,'Initial Results'!$R:$R,0)-1,0,1,1)),NA(),OFFSET('Initial Results'!$U$1,MATCH($B213,'Initial Results'!$R:$R,0)-1,0,1,1))))</f>
        <v>#N/A</v>
      </c>
      <c r="D213" s="103" t="str">
        <f t="shared" si="39"/>
        <v/>
      </c>
      <c r="E213" s="199" t="e">
        <f ca="1">IF(B213=0, NA(), (IF(ISERROR(OFFSET('Confirm Results'!$U$1,MATCH($B213,'Confirm Results'!$R:$R,0)-1,0,1,1)),NA(),OFFSET('Confirm Results'!$U$1,MATCH($B213,'Confirm Results'!$R:$R,0)-1,0,1,1))))</f>
        <v>#N/A</v>
      </c>
      <c r="F213" s="103" t="str">
        <f t="shared" si="30"/>
        <v/>
      </c>
      <c r="G213" s="103" t="str">
        <f t="shared" ca="1" si="31"/>
        <v/>
      </c>
      <c r="H213" s="300"/>
      <c r="I213" s="103" t="str">
        <f t="shared" si="32"/>
        <v/>
      </c>
      <c r="J213" s="1" t="str">
        <f t="shared" si="33"/>
        <v/>
      </c>
      <c r="K213" s="1" t="str">
        <f t="shared" si="34"/>
        <v/>
      </c>
      <c r="L213" s="177"/>
      <c r="M213" s="299" t="str">
        <f t="shared" si="35"/>
        <v/>
      </c>
      <c r="N213" s="177"/>
      <c r="O213" s="177" t="str">
        <f t="shared" si="36"/>
        <v/>
      </c>
      <c r="P213" s="1" t="str">
        <f t="shared" si="37"/>
        <v/>
      </c>
      <c r="Q213" s="199" t="str">
        <f ca="1">IF(B213=0,"",(IF(ISERROR(OFFSET('Specs and Initial PMs'!$E$1,MATCH($B213,'Specs and Initial PMs'!$D:$D,0)-1,0,1,1)),"",OFFSET('Specs and Initial PMs'!$E$1,MATCH($B213,'Specs and Initial PMs'!$D:$D,0)-1,0,1,1))))</f>
        <v/>
      </c>
      <c r="R213" s="103" t="str">
        <f t="shared" ca="1" si="38"/>
        <v/>
      </c>
      <c r="S213" s="241"/>
    </row>
    <row r="214" spans="1:19" x14ac:dyDescent="0.3">
      <c r="A214" s="1">
        <f>'Specs and Initial PMs'!A226</f>
        <v>210</v>
      </c>
      <c r="B214" s="1">
        <f>'Specs and Initial PMs'!D226</f>
        <v>0</v>
      </c>
      <c r="C214" s="103" t="e">
        <f ca="1">IF(B214=0, NA(), (IF(ISERROR(OFFSET('Initial Results'!$U$1,MATCH($B214,'Initial Results'!$R:$R,0)-1,0,1,1)),NA(),OFFSET('Initial Results'!$U$1,MATCH($B214,'Initial Results'!$R:$R,0)-1,0,1,1))))</f>
        <v>#N/A</v>
      </c>
      <c r="D214" s="103" t="str">
        <f t="shared" si="39"/>
        <v/>
      </c>
      <c r="E214" s="199" t="e">
        <f ca="1">IF(B214=0, NA(), (IF(ISERROR(OFFSET('Confirm Results'!$U$1,MATCH($B214,'Confirm Results'!$R:$R,0)-1,0,1,1)),NA(),OFFSET('Confirm Results'!$U$1,MATCH($B214,'Confirm Results'!$R:$R,0)-1,0,1,1))))</f>
        <v>#N/A</v>
      </c>
      <c r="F214" s="103" t="str">
        <f t="shared" si="30"/>
        <v/>
      </c>
      <c r="G214" s="103" t="str">
        <f t="shared" ca="1" si="31"/>
        <v/>
      </c>
      <c r="H214" s="300"/>
      <c r="I214" s="103" t="str">
        <f t="shared" si="32"/>
        <v/>
      </c>
      <c r="J214" s="1" t="str">
        <f t="shared" si="33"/>
        <v/>
      </c>
      <c r="K214" s="1" t="str">
        <f t="shared" si="34"/>
        <v/>
      </c>
      <c r="L214" s="177"/>
      <c r="M214" s="299" t="str">
        <f t="shared" si="35"/>
        <v/>
      </c>
      <c r="N214" s="177"/>
      <c r="O214" s="177" t="str">
        <f t="shared" si="36"/>
        <v/>
      </c>
      <c r="P214" s="1" t="str">
        <f t="shared" si="37"/>
        <v/>
      </c>
      <c r="Q214" s="199" t="str">
        <f ca="1">IF(B214=0,"",(IF(ISERROR(OFFSET('Specs and Initial PMs'!$E$1,MATCH($B214,'Specs and Initial PMs'!$D:$D,0)-1,0,1,1)),"",OFFSET('Specs and Initial PMs'!$E$1,MATCH($B214,'Specs and Initial PMs'!$D:$D,0)-1,0,1,1))))</f>
        <v/>
      </c>
      <c r="R214" s="103" t="str">
        <f t="shared" ca="1" si="38"/>
        <v/>
      </c>
      <c r="S214" s="241"/>
    </row>
    <row r="215" spans="1:19" x14ac:dyDescent="0.3">
      <c r="A215" s="1">
        <f>'Specs and Initial PMs'!A227</f>
        <v>211</v>
      </c>
      <c r="B215" s="1">
        <f>'Specs and Initial PMs'!D227</f>
        <v>0</v>
      </c>
      <c r="C215" s="103" t="e">
        <f ca="1">IF(B215=0, NA(), (IF(ISERROR(OFFSET('Initial Results'!$U$1,MATCH($B215,'Initial Results'!$R:$R,0)-1,0,1,1)),NA(),OFFSET('Initial Results'!$U$1,MATCH($B215,'Initial Results'!$R:$R,0)-1,0,1,1))))</f>
        <v>#N/A</v>
      </c>
      <c r="D215" s="103" t="str">
        <f t="shared" si="39"/>
        <v/>
      </c>
      <c r="E215" s="199" t="e">
        <f ca="1">IF(B215=0, NA(), (IF(ISERROR(OFFSET('Confirm Results'!$U$1,MATCH($B215,'Confirm Results'!$R:$R,0)-1,0,1,1)),NA(),OFFSET('Confirm Results'!$U$1,MATCH($B215,'Confirm Results'!$R:$R,0)-1,0,1,1))))</f>
        <v>#N/A</v>
      </c>
      <c r="F215" s="103" t="str">
        <f t="shared" si="30"/>
        <v/>
      </c>
      <c r="G215" s="103" t="str">
        <f t="shared" ca="1" si="31"/>
        <v/>
      </c>
      <c r="H215" s="300"/>
      <c r="I215" s="103" t="str">
        <f t="shared" si="32"/>
        <v/>
      </c>
      <c r="J215" s="1" t="str">
        <f t="shared" si="33"/>
        <v/>
      </c>
      <c r="K215" s="1" t="str">
        <f t="shared" si="34"/>
        <v/>
      </c>
      <c r="L215" s="177"/>
      <c r="M215" s="299" t="str">
        <f t="shared" si="35"/>
        <v/>
      </c>
      <c r="N215" s="177"/>
      <c r="O215" s="177" t="str">
        <f t="shared" si="36"/>
        <v/>
      </c>
      <c r="P215" s="1" t="str">
        <f t="shared" si="37"/>
        <v/>
      </c>
      <c r="Q215" s="199" t="str">
        <f ca="1">IF(B215=0,"",(IF(ISERROR(OFFSET('Specs and Initial PMs'!$E$1,MATCH($B215,'Specs and Initial PMs'!$D:$D,0)-1,0,1,1)),"",OFFSET('Specs and Initial PMs'!$E$1,MATCH($B215,'Specs and Initial PMs'!$D:$D,0)-1,0,1,1))))</f>
        <v/>
      </c>
      <c r="R215" s="103" t="str">
        <f t="shared" ca="1" si="38"/>
        <v/>
      </c>
      <c r="S215" s="241"/>
    </row>
    <row r="216" spans="1:19" x14ac:dyDescent="0.3">
      <c r="A216" s="1">
        <f>'Specs and Initial PMs'!A228</f>
        <v>212</v>
      </c>
      <c r="B216" s="1">
        <f>'Specs and Initial PMs'!D228</f>
        <v>0</v>
      </c>
      <c r="C216" s="103" t="e">
        <f ca="1">IF(B216=0, NA(), (IF(ISERROR(OFFSET('Initial Results'!$U$1,MATCH($B216,'Initial Results'!$R:$R,0)-1,0,1,1)),NA(),OFFSET('Initial Results'!$U$1,MATCH($B216,'Initial Results'!$R:$R,0)-1,0,1,1))))</f>
        <v>#N/A</v>
      </c>
      <c r="D216" s="103" t="str">
        <f t="shared" si="39"/>
        <v/>
      </c>
      <c r="E216" s="199" t="e">
        <f ca="1">IF(B216=0, NA(), (IF(ISERROR(OFFSET('Confirm Results'!$U$1,MATCH($B216,'Confirm Results'!$R:$R,0)-1,0,1,1)),NA(),OFFSET('Confirm Results'!$U$1,MATCH($B216,'Confirm Results'!$R:$R,0)-1,0,1,1))))</f>
        <v>#N/A</v>
      </c>
      <c r="F216" s="103" t="str">
        <f t="shared" si="30"/>
        <v/>
      </c>
      <c r="G216" s="103" t="str">
        <f t="shared" ca="1" si="31"/>
        <v/>
      </c>
      <c r="H216" s="300"/>
      <c r="I216" s="103" t="str">
        <f t="shared" si="32"/>
        <v/>
      </c>
      <c r="J216" s="1" t="str">
        <f t="shared" si="33"/>
        <v/>
      </c>
      <c r="K216" s="1" t="str">
        <f t="shared" si="34"/>
        <v/>
      </c>
      <c r="L216" s="177"/>
      <c r="M216" s="299" t="str">
        <f t="shared" si="35"/>
        <v/>
      </c>
      <c r="N216" s="177"/>
      <c r="O216" s="177" t="str">
        <f t="shared" si="36"/>
        <v/>
      </c>
      <c r="P216" s="1" t="str">
        <f t="shared" si="37"/>
        <v/>
      </c>
      <c r="Q216" s="199" t="str">
        <f ca="1">IF(B216=0,"",(IF(ISERROR(OFFSET('Specs and Initial PMs'!$E$1,MATCH($B216,'Specs and Initial PMs'!$D:$D,0)-1,0,1,1)),"",OFFSET('Specs and Initial PMs'!$E$1,MATCH($B216,'Specs and Initial PMs'!$D:$D,0)-1,0,1,1))))</f>
        <v/>
      </c>
      <c r="R216" s="103" t="str">
        <f t="shared" ca="1" si="38"/>
        <v/>
      </c>
      <c r="S216" s="241"/>
    </row>
    <row r="217" spans="1:19" x14ac:dyDescent="0.3">
      <c r="A217" s="1">
        <f>'Specs and Initial PMs'!A229</f>
        <v>213</v>
      </c>
      <c r="B217" s="1">
        <f>'Specs and Initial PMs'!D229</f>
        <v>0</v>
      </c>
      <c r="C217" s="103" t="e">
        <f ca="1">IF(B217=0, NA(), (IF(ISERROR(OFFSET('Initial Results'!$U$1,MATCH($B217,'Initial Results'!$R:$R,0)-1,0,1,1)),NA(),OFFSET('Initial Results'!$U$1,MATCH($B217,'Initial Results'!$R:$R,0)-1,0,1,1))))</f>
        <v>#N/A</v>
      </c>
      <c r="D217" s="103" t="str">
        <f t="shared" si="39"/>
        <v/>
      </c>
      <c r="E217" s="199" t="e">
        <f ca="1">IF(B217=0, NA(), (IF(ISERROR(OFFSET('Confirm Results'!$U$1,MATCH($B217,'Confirm Results'!$R:$R,0)-1,0,1,1)),NA(),OFFSET('Confirm Results'!$U$1,MATCH($B217,'Confirm Results'!$R:$R,0)-1,0,1,1))))</f>
        <v>#N/A</v>
      </c>
      <c r="F217" s="103" t="str">
        <f t="shared" si="30"/>
        <v/>
      </c>
      <c r="G217" s="103" t="str">
        <f t="shared" ca="1" si="31"/>
        <v/>
      </c>
      <c r="H217" s="300"/>
      <c r="I217" s="103" t="str">
        <f t="shared" si="32"/>
        <v/>
      </c>
      <c r="J217" s="1" t="str">
        <f t="shared" si="33"/>
        <v/>
      </c>
      <c r="K217" s="1" t="str">
        <f t="shared" si="34"/>
        <v/>
      </c>
      <c r="L217" s="177"/>
      <c r="M217" s="299" t="str">
        <f t="shared" si="35"/>
        <v/>
      </c>
      <c r="N217" s="177"/>
      <c r="O217" s="177" t="str">
        <f t="shared" si="36"/>
        <v/>
      </c>
      <c r="P217" s="1" t="str">
        <f t="shared" si="37"/>
        <v/>
      </c>
      <c r="Q217" s="199" t="str">
        <f ca="1">IF(B217=0,"",(IF(ISERROR(OFFSET('Specs and Initial PMs'!$E$1,MATCH($B217,'Specs and Initial PMs'!$D:$D,0)-1,0,1,1)),"",OFFSET('Specs and Initial PMs'!$E$1,MATCH($B217,'Specs and Initial PMs'!$D:$D,0)-1,0,1,1))))</f>
        <v/>
      </c>
      <c r="R217" s="103" t="str">
        <f t="shared" ca="1" si="38"/>
        <v/>
      </c>
      <c r="S217" s="241"/>
    </row>
    <row r="218" spans="1:19" x14ac:dyDescent="0.3">
      <c r="A218" s="1">
        <f>'Specs and Initial PMs'!A230</f>
        <v>214</v>
      </c>
      <c r="B218" s="1">
        <f>'Specs and Initial PMs'!D230</f>
        <v>0</v>
      </c>
      <c r="C218" s="103" t="e">
        <f ca="1">IF(B218=0, NA(), (IF(ISERROR(OFFSET('Initial Results'!$U$1,MATCH($B218,'Initial Results'!$R:$R,0)-1,0,1,1)),NA(),OFFSET('Initial Results'!$U$1,MATCH($B218,'Initial Results'!$R:$R,0)-1,0,1,1))))</f>
        <v>#N/A</v>
      </c>
      <c r="D218" s="103" t="str">
        <f t="shared" si="39"/>
        <v/>
      </c>
      <c r="E218" s="199" t="e">
        <f ca="1">IF(B218=0, NA(), (IF(ISERROR(OFFSET('Confirm Results'!$U$1,MATCH($B218,'Confirm Results'!$R:$R,0)-1,0,1,1)),NA(),OFFSET('Confirm Results'!$U$1,MATCH($B218,'Confirm Results'!$R:$R,0)-1,0,1,1))))</f>
        <v>#N/A</v>
      </c>
      <c r="F218" s="103" t="str">
        <f t="shared" si="30"/>
        <v/>
      </c>
      <c r="G218" s="103" t="str">
        <f t="shared" ca="1" si="31"/>
        <v/>
      </c>
      <c r="H218" s="300"/>
      <c r="I218" s="103" t="str">
        <f t="shared" si="32"/>
        <v/>
      </c>
      <c r="J218" s="1" t="str">
        <f t="shared" si="33"/>
        <v/>
      </c>
      <c r="K218" s="1" t="str">
        <f t="shared" si="34"/>
        <v/>
      </c>
      <c r="L218" s="177"/>
      <c r="M218" s="299" t="str">
        <f t="shared" si="35"/>
        <v/>
      </c>
      <c r="N218" s="177"/>
      <c r="O218" s="177" t="str">
        <f t="shared" si="36"/>
        <v/>
      </c>
      <c r="P218" s="1" t="str">
        <f t="shared" si="37"/>
        <v/>
      </c>
      <c r="Q218" s="199" t="str">
        <f ca="1">IF(B218=0,"",(IF(ISERROR(OFFSET('Specs and Initial PMs'!$E$1,MATCH($B218,'Specs and Initial PMs'!$D:$D,0)-1,0,1,1)),"",OFFSET('Specs and Initial PMs'!$E$1,MATCH($B218,'Specs and Initial PMs'!$D:$D,0)-1,0,1,1))))</f>
        <v/>
      </c>
      <c r="R218" s="103" t="str">
        <f t="shared" ca="1" si="38"/>
        <v/>
      </c>
      <c r="S218" s="241"/>
    </row>
    <row r="219" spans="1:19" x14ac:dyDescent="0.3">
      <c r="A219" s="1">
        <f>'Specs and Initial PMs'!A231</f>
        <v>215</v>
      </c>
      <c r="B219" s="1">
        <f>'Specs and Initial PMs'!D231</f>
        <v>0</v>
      </c>
      <c r="C219" s="103" t="e">
        <f ca="1">IF(B219=0, NA(), (IF(ISERROR(OFFSET('Initial Results'!$U$1,MATCH($B219,'Initial Results'!$R:$R,0)-1,0,1,1)),NA(),OFFSET('Initial Results'!$U$1,MATCH($B219,'Initial Results'!$R:$R,0)-1,0,1,1))))</f>
        <v>#N/A</v>
      </c>
      <c r="D219" s="103" t="str">
        <f t="shared" si="39"/>
        <v/>
      </c>
      <c r="E219" s="199" t="e">
        <f ca="1">IF(B219=0, NA(), (IF(ISERROR(OFFSET('Confirm Results'!$U$1,MATCH($B219,'Confirm Results'!$R:$R,0)-1,0,1,1)),NA(),OFFSET('Confirm Results'!$U$1,MATCH($B219,'Confirm Results'!$R:$R,0)-1,0,1,1))))</f>
        <v>#N/A</v>
      </c>
      <c r="F219" s="103" t="str">
        <f t="shared" si="30"/>
        <v/>
      </c>
      <c r="G219" s="103" t="str">
        <f t="shared" ca="1" si="31"/>
        <v/>
      </c>
      <c r="H219" s="300"/>
      <c r="I219" s="103" t="str">
        <f t="shared" si="32"/>
        <v/>
      </c>
      <c r="J219" s="1" t="str">
        <f t="shared" si="33"/>
        <v/>
      </c>
      <c r="K219" s="1" t="str">
        <f t="shared" si="34"/>
        <v/>
      </c>
      <c r="L219" s="177"/>
      <c r="M219" s="299" t="str">
        <f t="shared" si="35"/>
        <v/>
      </c>
      <c r="N219" s="177"/>
      <c r="O219" s="177" t="str">
        <f t="shared" si="36"/>
        <v/>
      </c>
      <c r="P219" s="1" t="str">
        <f t="shared" si="37"/>
        <v/>
      </c>
      <c r="Q219" s="199" t="str">
        <f ca="1">IF(B219=0,"",(IF(ISERROR(OFFSET('Specs and Initial PMs'!$E$1,MATCH($B219,'Specs and Initial PMs'!$D:$D,0)-1,0,1,1)),"",OFFSET('Specs and Initial PMs'!$E$1,MATCH($B219,'Specs and Initial PMs'!$D:$D,0)-1,0,1,1))))</f>
        <v/>
      </c>
      <c r="R219" s="103" t="str">
        <f t="shared" ca="1" si="38"/>
        <v/>
      </c>
      <c r="S219" s="241"/>
    </row>
    <row r="220" spans="1:19" x14ac:dyDescent="0.3">
      <c r="A220" s="1">
        <f>'Specs and Initial PMs'!A232</f>
        <v>216</v>
      </c>
      <c r="B220" s="1">
        <f>'Specs and Initial PMs'!D232</f>
        <v>0</v>
      </c>
      <c r="C220" s="103" t="e">
        <f ca="1">IF(B220=0, NA(), (IF(ISERROR(OFFSET('Initial Results'!$U$1,MATCH($B220,'Initial Results'!$R:$R,0)-1,0,1,1)),NA(),OFFSET('Initial Results'!$U$1,MATCH($B220,'Initial Results'!$R:$R,0)-1,0,1,1))))</f>
        <v>#N/A</v>
      </c>
      <c r="D220" s="103" t="str">
        <f t="shared" si="39"/>
        <v/>
      </c>
      <c r="E220" s="199" t="e">
        <f ca="1">IF(B220=0, NA(), (IF(ISERROR(OFFSET('Confirm Results'!$U$1,MATCH($B220,'Confirm Results'!$R:$R,0)-1,0,1,1)),NA(),OFFSET('Confirm Results'!$U$1,MATCH($B220,'Confirm Results'!$R:$R,0)-1,0,1,1))))</f>
        <v>#N/A</v>
      </c>
      <c r="F220" s="103" t="str">
        <f t="shared" si="30"/>
        <v/>
      </c>
      <c r="G220" s="103" t="str">
        <f t="shared" ca="1" si="31"/>
        <v/>
      </c>
      <c r="H220" s="300"/>
      <c r="I220" s="103" t="str">
        <f t="shared" si="32"/>
        <v/>
      </c>
      <c r="J220" s="1" t="str">
        <f t="shared" si="33"/>
        <v/>
      </c>
      <c r="K220" s="1" t="str">
        <f t="shared" si="34"/>
        <v/>
      </c>
      <c r="L220" s="177"/>
      <c r="M220" s="299" t="str">
        <f t="shared" si="35"/>
        <v/>
      </c>
      <c r="N220" s="177"/>
      <c r="O220" s="177" t="str">
        <f t="shared" si="36"/>
        <v/>
      </c>
      <c r="P220" s="1" t="str">
        <f t="shared" si="37"/>
        <v/>
      </c>
      <c r="Q220" s="199" t="str">
        <f ca="1">IF(B220=0,"",(IF(ISERROR(OFFSET('Specs and Initial PMs'!$E$1,MATCH($B220,'Specs and Initial PMs'!$D:$D,0)-1,0,1,1)),"",OFFSET('Specs and Initial PMs'!$E$1,MATCH($B220,'Specs and Initial PMs'!$D:$D,0)-1,0,1,1))))</f>
        <v/>
      </c>
      <c r="R220" s="103" t="str">
        <f t="shared" ca="1" si="38"/>
        <v/>
      </c>
      <c r="S220" s="241"/>
    </row>
    <row r="221" spans="1:19" x14ac:dyDescent="0.3">
      <c r="A221" s="1">
        <f>'Specs and Initial PMs'!A233</f>
        <v>217</v>
      </c>
      <c r="B221" s="1">
        <f>'Specs and Initial PMs'!D233</f>
        <v>0</v>
      </c>
      <c r="C221" s="103" t="e">
        <f ca="1">IF(B221=0, NA(), (IF(ISERROR(OFFSET('Initial Results'!$U$1,MATCH($B221,'Initial Results'!$R:$R,0)-1,0,1,1)),NA(),OFFSET('Initial Results'!$U$1,MATCH($B221,'Initial Results'!$R:$R,0)-1,0,1,1))))</f>
        <v>#N/A</v>
      </c>
      <c r="D221" s="103" t="str">
        <f t="shared" si="39"/>
        <v/>
      </c>
      <c r="E221" s="199" t="e">
        <f ca="1">IF(B221=0, NA(), (IF(ISERROR(OFFSET('Confirm Results'!$U$1,MATCH($B221,'Confirm Results'!$R:$R,0)-1,0,1,1)),NA(),OFFSET('Confirm Results'!$U$1,MATCH($B221,'Confirm Results'!$R:$R,0)-1,0,1,1))))</f>
        <v>#N/A</v>
      </c>
      <c r="F221" s="103" t="str">
        <f t="shared" si="30"/>
        <v/>
      </c>
      <c r="G221" s="103" t="str">
        <f t="shared" ca="1" si="31"/>
        <v/>
      </c>
      <c r="H221" s="300"/>
      <c r="I221" s="103" t="str">
        <f t="shared" si="32"/>
        <v/>
      </c>
      <c r="J221" s="1" t="str">
        <f t="shared" si="33"/>
        <v/>
      </c>
      <c r="K221" s="1" t="str">
        <f t="shared" si="34"/>
        <v/>
      </c>
      <c r="L221" s="177"/>
      <c r="M221" s="299" t="str">
        <f t="shared" si="35"/>
        <v/>
      </c>
      <c r="N221" s="177"/>
      <c r="O221" s="177" t="str">
        <f t="shared" si="36"/>
        <v/>
      </c>
      <c r="P221" s="1" t="str">
        <f t="shared" si="37"/>
        <v/>
      </c>
      <c r="Q221" s="199" t="str">
        <f ca="1">IF(B221=0,"",(IF(ISERROR(OFFSET('Specs and Initial PMs'!$E$1,MATCH($B221,'Specs and Initial PMs'!$D:$D,0)-1,0,1,1)),"",OFFSET('Specs and Initial PMs'!$E$1,MATCH($B221,'Specs and Initial PMs'!$D:$D,0)-1,0,1,1))))</f>
        <v/>
      </c>
      <c r="R221" s="103" t="str">
        <f t="shared" ca="1" si="38"/>
        <v/>
      </c>
      <c r="S221" s="241"/>
    </row>
    <row r="222" spans="1:19" x14ac:dyDescent="0.3">
      <c r="A222" s="1">
        <f>'Specs and Initial PMs'!A234</f>
        <v>218</v>
      </c>
      <c r="B222" s="1">
        <f>'Specs and Initial PMs'!D234</f>
        <v>0</v>
      </c>
      <c r="C222" s="103" t="e">
        <f ca="1">IF(B222=0, NA(), (IF(ISERROR(OFFSET('Initial Results'!$U$1,MATCH($B222,'Initial Results'!$R:$R,0)-1,0,1,1)),NA(),OFFSET('Initial Results'!$U$1,MATCH($B222,'Initial Results'!$R:$R,0)-1,0,1,1))))</f>
        <v>#N/A</v>
      </c>
      <c r="D222" s="103" t="str">
        <f t="shared" si="39"/>
        <v/>
      </c>
      <c r="E222" s="199" t="e">
        <f ca="1">IF(B222=0, NA(), (IF(ISERROR(OFFSET('Confirm Results'!$U$1,MATCH($B222,'Confirm Results'!$R:$R,0)-1,0,1,1)),NA(),OFFSET('Confirm Results'!$U$1,MATCH($B222,'Confirm Results'!$R:$R,0)-1,0,1,1))))</f>
        <v>#N/A</v>
      </c>
      <c r="F222" s="103" t="str">
        <f t="shared" si="30"/>
        <v/>
      </c>
      <c r="G222" s="103" t="str">
        <f t="shared" ca="1" si="31"/>
        <v/>
      </c>
      <c r="H222" s="300"/>
      <c r="I222" s="103" t="str">
        <f t="shared" si="32"/>
        <v/>
      </c>
      <c r="J222" s="1" t="str">
        <f t="shared" si="33"/>
        <v/>
      </c>
      <c r="K222" s="1" t="str">
        <f t="shared" si="34"/>
        <v/>
      </c>
      <c r="L222" s="177"/>
      <c r="M222" s="299" t="str">
        <f t="shared" si="35"/>
        <v/>
      </c>
      <c r="N222" s="177"/>
      <c r="O222" s="177" t="str">
        <f t="shared" si="36"/>
        <v/>
      </c>
      <c r="P222" s="1" t="str">
        <f t="shared" si="37"/>
        <v/>
      </c>
      <c r="Q222" s="199" t="str">
        <f ca="1">IF(B222=0,"",(IF(ISERROR(OFFSET('Specs and Initial PMs'!$E$1,MATCH($B222,'Specs and Initial PMs'!$D:$D,0)-1,0,1,1)),"",OFFSET('Specs and Initial PMs'!$E$1,MATCH($B222,'Specs and Initial PMs'!$D:$D,0)-1,0,1,1))))</f>
        <v/>
      </c>
      <c r="R222" s="103" t="str">
        <f t="shared" ca="1" si="38"/>
        <v/>
      </c>
      <c r="S222" s="241"/>
    </row>
    <row r="223" spans="1:19" x14ac:dyDescent="0.3">
      <c r="A223" s="1">
        <f>'Specs and Initial PMs'!A235</f>
        <v>219</v>
      </c>
      <c r="B223" s="1">
        <f>'Specs and Initial PMs'!D235</f>
        <v>0</v>
      </c>
      <c r="C223" s="103" t="e">
        <f ca="1">IF(B223=0, NA(), (IF(ISERROR(OFFSET('Initial Results'!$U$1,MATCH($B223,'Initial Results'!$R:$R,0)-1,0,1,1)),NA(),OFFSET('Initial Results'!$U$1,MATCH($B223,'Initial Results'!$R:$R,0)-1,0,1,1))))</f>
        <v>#N/A</v>
      </c>
      <c r="D223" s="103" t="str">
        <f t="shared" si="39"/>
        <v/>
      </c>
      <c r="E223" s="199" t="e">
        <f ca="1">IF(B223=0, NA(), (IF(ISERROR(OFFSET('Confirm Results'!$U$1,MATCH($B223,'Confirm Results'!$R:$R,0)-1,0,1,1)),NA(),OFFSET('Confirm Results'!$U$1,MATCH($B223,'Confirm Results'!$R:$R,0)-1,0,1,1))))</f>
        <v>#N/A</v>
      </c>
      <c r="F223" s="103" t="str">
        <f t="shared" si="30"/>
        <v/>
      </c>
      <c r="G223" s="103" t="str">
        <f t="shared" ca="1" si="31"/>
        <v/>
      </c>
      <c r="H223" s="300"/>
      <c r="I223" s="103" t="str">
        <f t="shared" si="32"/>
        <v/>
      </c>
      <c r="J223" s="1" t="str">
        <f t="shared" si="33"/>
        <v/>
      </c>
      <c r="K223" s="1" t="str">
        <f t="shared" si="34"/>
        <v/>
      </c>
      <c r="L223" s="177"/>
      <c r="M223" s="299" t="str">
        <f t="shared" si="35"/>
        <v/>
      </c>
      <c r="N223" s="177"/>
      <c r="O223" s="177" t="str">
        <f t="shared" si="36"/>
        <v/>
      </c>
      <c r="P223" s="1" t="str">
        <f t="shared" si="37"/>
        <v/>
      </c>
      <c r="Q223" s="199" t="str">
        <f ca="1">IF(B223=0,"",(IF(ISERROR(OFFSET('Specs and Initial PMs'!$E$1,MATCH($B223,'Specs and Initial PMs'!$D:$D,0)-1,0,1,1)),"",OFFSET('Specs and Initial PMs'!$E$1,MATCH($B223,'Specs and Initial PMs'!$D:$D,0)-1,0,1,1))))</f>
        <v/>
      </c>
      <c r="R223" s="103" t="str">
        <f t="shared" ca="1" si="38"/>
        <v/>
      </c>
      <c r="S223" s="241"/>
    </row>
    <row r="224" spans="1:19" x14ac:dyDescent="0.3">
      <c r="A224" s="1">
        <f>'Specs and Initial PMs'!A236</f>
        <v>220</v>
      </c>
      <c r="B224" s="1">
        <f>'Specs and Initial PMs'!D236</f>
        <v>0</v>
      </c>
      <c r="C224" s="103" t="e">
        <f ca="1">IF(B224=0, NA(), (IF(ISERROR(OFFSET('Initial Results'!$U$1,MATCH($B224,'Initial Results'!$R:$R,0)-1,0,1,1)),NA(),OFFSET('Initial Results'!$U$1,MATCH($B224,'Initial Results'!$R:$R,0)-1,0,1,1))))</f>
        <v>#N/A</v>
      </c>
      <c r="D224" s="103" t="str">
        <f t="shared" si="39"/>
        <v/>
      </c>
      <c r="E224" s="199" t="e">
        <f ca="1">IF(B224=0, NA(), (IF(ISERROR(OFFSET('Confirm Results'!$U$1,MATCH($B224,'Confirm Results'!$R:$R,0)-1,0,1,1)),NA(),OFFSET('Confirm Results'!$U$1,MATCH($B224,'Confirm Results'!$R:$R,0)-1,0,1,1))))</f>
        <v>#N/A</v>
      </c>
      <c r="F224" s="103" t="str">
        <f t="shared" si="30"/>
        <v/>
      </c>
      <c r="G224" s="103" t="str">
        <f t="shared" ca="1" si="31"/>
        <v/>
      </c>
      <c r="H224" s="300"/>
      <c r="I224" s="103" t="str">
        <f t="shared" si="32"/>
        <v/>
      </c>
      <c r="J224" s="1" t="str">
        <f t="shared" si="33"/>
        <v/>
      </c>
      <c r="K224" s="1" t="str">
        <f t="shared" si="34"/>
        <v/>
      </c>
      <c r="L224" s="177"/>
      <c r="M224" s="299" t="str">
        <f t="shared" si="35"/>
        <v/>
      </c>
      <c r="N224" s="177"/>
      <c r="O224" s="177" t="str">
        <f t="shared" si="36"/>
        <v/>
      </c>
      <c r="P224" s="1" t="str">
        <f t="shared" si="37"/>
        <v/>
      </c>
      <c r="Q224" s="199" t="str">
        <f ca="1">IF(B224=0,"",(IF(ISERROR(OFFSET('Specs and Initial PMs'!$E$1,MATCH($B224,'Specs and Initial PMs'!$D:$D,0)-1,0,1,1)),"",OFFSET('Specs and Initial PMs'!$E$1,MATCH($B224,'Specs and Initial PMs'!$D:$D,0)-1,0,1,1))))</f>
        <v/>
      </c>
      <c r="R224" s="103" t="str">
        <f t="shared" ca="1" si="38"/>
        <v/>
      </c>
      <c r="S224" s="241"/>
    </row>
    <row r="225" spans="1:19" x14ac:dyDescent="0.3">
      <c r="A225" s="1">
        <f>'Specs and Initial PMs'!A237</f>
        <v>221</v>
      </c>
      <c r="B225" s="1">
        <f>'Specs and Initial PMs'!D237</f>
        <v>0</v>
      </c>
      <c r="C225" s="103" t="e">
        <f ca="1">IF(B225=0, NA(), (IF(ISERROR(OFFSET('Initial Results'!$U$1,MATCH($B225,'Initial Results'!$R:$R,0)-1,0,1,1)),NA(),OFFSET('Initial Results'!$U$1,MATCH($B225,'Initial Results'!$R:$R,0)-1,0,1,1))))</f>
        <v>#N/A</v>
      </c>
      <c r="D225" s="103" t="str">
        <f t="shared" si="39"/>
        <v/>
      </c>
      <c r="E225" s="199" t="e">
        <f ca="1">IF(B225=0, NA(), (IF(ISERROR(OFFSET('Confirm Results'!$U$1,MATCH($B225,'Confirm Results'!$R:$R,0)-1,0,1,1)),NA(),OFFSET('Confirm Results'!$U$1,MATCH($B225,'Confirm Results'!$R:$R,0)-1,0,1,1))))</f>
        <v>#N/A</v>
      </c>
      <c r="F225" s="103" t="str">
        <f t="shared" si="30"/>
        <v/>
      </c>
      <c r="G225" s="103" t="str">
        <f t="shared" ca="1" si="31"/>
        <v/>
      </c>
      <c r="H225" s="300"/>
      <c r="I225" s="103" t="str">
        <f t="shared" si="32"/>
        <v/>
      </c>
      <c r="J225" s="1" t="str">
        <f t="shared" si="33"/>
        <v/>
      </c>
      <c r="K225" s="1" t="str">
        <f t="shared" si="34"/>
        <v/>
      </c>
      <c r="L225" s="177"/>
      <c r="M225" s="299" t="str">
        <f t="shared" si="35"/>
        <v/>
      </c>
      <c r="N225" s="177"/>
      <c r="O225" s="177" t="str">
        <f t="shared" si="36"/>
        <v/>
      </c>
      <c r="P225" s="1" t="str">
        <f t="shared" si="37"/>
        <v/>
      </c>
      <c r="Q225" s="199" t="str">
        <f ca="1">IF(B225=0,"",(IF(ISERROR(OFFSET('Specs and Initial PMs'!$E$1,MATCH($B225,'Specs and Initial PMs'!$D:$D,0)-1,0,1,1)),"",OFFSET('Specs and Initial PMs'!$E$1,MATCH($B225,'Specs and Initial PMs'!$D:$D,0)-1,0,1,1))))</f>
        <v/>
      </c>
      <c r="R225" s="103" t="str">
        <f t="shared" ca="1" si="38"/>
        <v/>
      </c>
      <c r="S225" s="241"/>
    </row>
    <row r="226" spans="1:19" x14ac:dyDescent="0.3">
      <c r="A226" s="1">
        <f>'Specs and Initial PMs'!A238</f>
        <v>222</v>
      </c>
      <c r="B226" s="1">
        <f>'Specs and Initial PMs'!D238</f>
        <v>0</v>
      </c>
      <c r="C226" s="103" t="e">
        <f ca="1">IF(B226=0, NA(), (IF(ISERROR(OFFSET('Initial Results'!$U$1,MATCH($B226,'Initial Results'!$R:$R,0)-1,0,1,1)),NA(),OFFSET('Initial Results'!$U$1,MATCH($B226,'Initial Results'!$R:$R,0)-1,0,1,1))))</f>
        <v>#N/A</v>
      </c>
      <c r="D226" s="103" t="str">
        <f t="shared" si="39"/>
        <v/>
      </c>
      <c r="E226" s="199" t="e">
        <f ca="1">IF(B226=0, NA(), (IF(ISERROR(OFFSET('Confirm Results'!$U$1,MATCH($B226,'Confirm Results'!$R:$R,0)-1,0,1,1)),NA(),OFFSET('Confirm Results'!$U$1,MATCH($B226,'Confirm Results'!$R:$R,0)-1,0,1,1))))</f>
        <v>#N/A</v>
      </c>
      <c r="F226" s="103" t="str">
        <f t="shared" si="30"/>
        <v/>
      </c>
      <c r="G226" s="103" t="str">
        <f t="shared" ca="1" si="31"/>
        <v/>
      </c>
      <c r="H226" s="300"/>
      <c r="I226" s="103" t="str">
        <f t="shared" si="32"/>
        <v/>
      </c>
      <c r="J226" s="1" t="str">
        <f t="shared" si="33"/>
        <v/>
      </c>
      <c r="K226" s="1" t="str">
        <f t="shared" si="34"/>
        <v/>
      </c>
      <c r="L226" s="177"/>
      <c r="M226" s="299" t="str">
        <f t="shared" si="35"/>
        <v/>
      </c>
      <c r="N226" s="177"/>
      <c r="O226" s="177" t="str">
        <f t="shared" si="36"/>
        <v/>
      </c>
      <c r="P226" s="1" t="str">
        <f t="shared" si="37"/>
        <v/>
      </c>
      <c r="Q226" s="199" t="str">
        <f ca="1">IF(B226=0,"",(IF(ISERROR(OFFSET('Specs and Initial PMs'!$E$1,MATCH($B226,'Specs and Initial PMs'!$D:$D,0)-1,0,1,1)),"",OFFSET('Specs and Initial PMs'!$E$1,MATCH($B226,'Specs and Initial PMs'!$D:$D,0)-1,0,1,1))))</f>
        <v/>
      </c>
      <c r="R226" s="103" t="str">
        <f t="shared" ca="1" si="38"/>
        <v/>
      </c>
      <c r="S226" s="241"/>
    </row>
    <row r="227" spans="1:19" x14ac:dyDescent="0.3">
      <c r="A227" s="1">
        <f>'Specs and Initial PMs'!A239</f>
        <v>223</v>
      </c>
      <c r="B227" s="1">
        <f>'Specs and Initial PMs'!D239</f>
        <v>0</v>
      </c>
      <c r="C227" s="103" t="e">
        <f ca="1">IF(B227=0, NA(), (IF(ISERROR(OFFSET('Initial Results'!$U$1,MATCH($B227,'Initial Results'!$R:$R,0)-1,0,1,1)),NA(),OFFSET('Initial Results'!$U$1,MATCH($B227,'Initial Results'!$R:$R,0)-1,0,1,1))))</f>
        <v>#N/A</v>
      </c>
      <c r="D227" s="103" t="str">
        <f t="shared" si="39"/>
        <v/>
      </c>
      <c r="E227" s="199" t="e">
        <f ca="1">IF(B227=0, NA(), (IF(ISERROR(OFFSET('Confirm Results'!$U$1,MATCH($B227,'Confirm Results'!$R:$R,0)-1,0,1,1)),NA(),OFFSET('Confirm Results'!$U$1,MATCH($B227,'Confirm Results'!$R:$R,0)-1,0,1,1))))</f>
        <v>#N/A</v>
      </c>
      <c r="F227" s="103" t="str">
        <f t="shared" si="30"/>
        <v/>
      </c>
      <c r="G227" s="103" t="str">
        <f t="shared" ca="1" si="31"/>
        <v/>
      </c>
      <c r="H227" s="300"/>
      <c r="I227" s="103" t="str">
        <f t="shared" si="32"/>
        <v/>
      </c>
      <c r="J227" s="1" t="str">
        <f t="shared" si="33"/>
        <v/>
      </c>
      <c r="K227" s="1" t="str">
        <f t="shared" si="34"/>
        <v/>
      </c>
      <c r="L227" s="177"/>
      <c r="M227" s="299" t="str">
        <f t="shared" si="35"/>
        <v/>
      </c>
      <c r="N227" s="177"/>
      <c r="O227" s="177" t="str">
        <f t="shared" si="36"/>
        <v/>
      </c>
      <c r="P227" s="1" t="str">
        <f t="shared" si="37"/>
        <v/>
      </c>
      <c r="Q227" s="199" t="str">
        <f ca="1">IF(B227=0,"",(IF(ISERROR(OFFSET('Specs and Initial PMs'!$E$1,MATCH($B227,'Specs and Initial PMs'!$D:$D,0)-1,0,1,1)),"",OFFSET('Specs and Initial PMs'!$E$1,MATCH($B227,'Specs and Initial PMs'!$D:$D,0)-1,0,1,1))))</f>
        <v/>
      </c>
      <c r="R227" s="103" t="str">
        <f t="shared" ca="1" si="38"/>
        <v/>
      </c>
      <c r="S227" s="241"/>
    </row>
    <row r="228" spans="1:19" x14ac:dyDescent="0.3">
      <c r="A228" s="1">
        <f>'Specs and Initial PMs'!A240</f>
        <v>224</v>
      </c>
      <c r="B228" s="1">
        <f>'Specs and Initial PMs'!D240</f>
        <v>0</v>
      </c>
      <c r="C228" s="103" t="e">
        <f ca="1">IF(B228=0, NA(), (IF(ISERROR(OFFSET('Initial Results'!$U$1,MATCH($B228,'Initial Results'!$R:$R,0)-1,0,1,1)),NA(),OFFSET('Initial Results'!$U$1,MATCH($B228,'Initial Results'!$R:$R,0)-1,0,1,1))))</f>
        <v>#N/A</v>
      </c>
      <c r="D228" s="103" t="str">
        <f t="shared" si="39"/>
        <v/>
      </c>
      <c r="E228" s="199" t="e">
        <f ca="1">IF(B228=0, NA(), (IF(ISERROR(OFFSET('Confirm Results'!$U$1,MATCH($B228,'Confirm Results'!$R:$R,0)-1,0,1,1)),NA(),OFFSET('Confirm Results'!$U$1,MATCH($B228,'Confirm Results'!$R:$R,0)-1,0,1,1))))</f>
        <v>#N/A</v>
      </c>
      <c r="F228" s="103" t="str">
        <f t="shared" si="30"/>
        <v/>
      </c>
      <c r="G228" s="103" t="str">
        <f t="shared" ca="1" si="31"/>
        <v/>
      </c>
      <c r="H228" s="300"/>
      <c r="I228" s="103" t="str">
        <f t="shared" si="32"/>
        <v/>
      </c>
      <c r="J228" s="1" t="str">
        <f t="shared" si="33"/>
        <v/>
      </c>
      <c r="K228" s="1" t="str">
        <f t="shared" si="34"/>
        <v/>
      </c>
      <c r="L228" s="177"/>
      <c r="M228" s="299" t="str">
        <f t="shared" si="35"/>
        <v/>
      </c>
      <c r="N228" s="177"/>
      <c r="O228" s="177" t="str">
        <f t="shared" si="36"/>
        <v/>
      </c>
      <c r="P228" s="1" t="str">
        <f t="shared" si="37"/>
        <v/>
      </c>
      <c r="Q228" s="199" t="str">
        <f ca="1">IF(B228=0,"",(IF(ISERROR(OFFSET('Specs and Initial PMs'!$E$1,MATCH($B228,'Specs and Initial PMs'!$D:$D,0)-1,0,1,1)),"",OFFSET('Specs and Initial PMs'!$E$1,MATCH($B228,'Specs and Initial PMs'!$D:$D,0)-1,0,1,1))))</f>
        <v/>
      </c>
      <c r="R228" s="103" t="str">
        <f t="shared" ca="1" si="38"/>
        <v/>
      </c>
      <c r="S228" s="241"/>
    </row>
    <row r="229" spans="1:19" x14ac:dyDescent="0.3">
      <c r="A229" s="1">
        <f>'Specs and Initial PMs'!A241</f>
        <v>225</v>
      </c>
      <c r="B229" s="1">
        <f>'Specs and Initial PMs'!D241</f>
        <v>0</v>
      </c>
      <c r="C229" s="103" t="e">
        <f ca="1">IF(B229=0, NA(), (IF(ISERROR(OFFSET('Initial Results'!$U$1,MATCH($B229,'Initial Results'!$R:$R,0)-1,0,1,1)),NA(),OFFSET('Initial Results'!$U$1,MATCH($B229,'Initial Results'!$R:$R,0)-1,0,1,1))))</f>
        <v>#N/A</v>
      </c>
      <c r="D229" s="103" t="str">
        <f t="shared" si="39"/>
        <v/>
      </c>
      <c r="E229" s="199" t="e">
        <f ca="1">IF(B229=0, NA(), (IF(ISERROR(OFFSET('Confirm Results'!$U$1,MATCH($B229,'Confirm Results'!$R:$R,0)-1,0,1,1)),NA(),OFFSET('Confirm Results'!$U$1,MATCH($B229,'Confirm Results'!$R:$R,0)-1,0,1,1))))</f>
        <v>#N/A</v>
      </c>
      <c r="F229" s="103" t="str">
        <f t="shared" si="30"/>
        <v/>
      </c>
      <c r="G229" s="103" t="str">
        <f t="shared" ca="1" si="31"/>
        <v/>
      </c>
      <c r="H229" s="300"/>
      <c r="I229" s="103" t="str">
        <f t="shared" si="32"/>
        <v/>
      </c>
      <c r="J229" s="1" t="str">
        <f t="shared" si="33"/>
        <v/>
      </c>
      <c r="K229" s="1" t="str">
        <f t="shared" si="34"/>
        <v/>
      </c>
      <c r="L229" s="177"/>
      <c r="M229" s="299" t="str">
        <f t="shared" si="35"/>
        <v/>
      </c>
      <c r="N229" s="177"/>
      <c r="O229" s="177" t="str">
        <f t="shared" si="36"/>
        <v/>
      </c>
      <c r="P229" s="1" t="str">
        <f t="shared" si="37"/>
        <v/>
      </c>
      <c r="Q229" s="199" t="str">
        <f ca="1">IF(B229=0,"",(IF(ISERROR(OFFSET('Specs and Initial PMs'!$E$1,MATCH($B229,'Specs and Initial PMs'!$D:$D,0)-1,0,1,1)),"",OFFSET('Specs and Initial PMs'!$E$1,MATCH($B229,'Specs and Initial PMs'!$D:$D,0)-1,0,1,1))))</f>
        <v/>
      </c>
      <c r="R229" s="103" t="str">
        <f t="shared" ca="1" si="38"/>
        <v/>
      </c>
      <c r="S229" s="241"/>
    </row>
    <row r="230" spans="1:19" x14ac:dyDescent="0.3">
      <c r="A230" s="1">
        <f>'Specs and Initial PMs'!A242</f>
        <v>226</v>
      </c>
      <c r="B230" s="1">
        <f>'Specs and Initial PMs'!D242</f>
        <v>0</v>
      </c>
      <c r="C230" s="103" t="e">
        <f ca="1">IF(B230=0, NA(), (IF(ISERROR(OFFSET('Initial Results'!$U$1,MATCH($B230,'Initial Results'!$R:$R,0)-1,0,1,1)),NA(),OFFSET('Initial Results'!$U$1,MATCH($B230,'Initial Results'!$R:$R,0)-1,0,1,1))))</f>
        <v>#N/A</v>
      </c>
      <c r="D230" s="103" t="str">
        <f t="shared" si="39"/>
        <v/>
      </c>
      <c r="E230" s="199" t="e">
        <f ca="1">IF(B230=0, NA(), (IF(ISERROR(OFFSET('Confirm Results'!$U$1,MATCH($B230,'Confirm Results'!$R:$R,0)-1,0,1,1)),NA(),OFFSET('Confirm Results'!$U$1,MATCH($B230,'Confirm Results'!$R:$R,0)-1,0,1,1))))</f>
        <v>#N/A</v>
      </c>
      <c r="F230" s="103" t="str">
        <f t="shared" si="30"/>
        <v/>
      </c>
      <c r="G230" s="103" t="str">
        <f t="shared" ca="1" si="31"/>
        <v/>
      </c>
      <c r="H230" s="300"/>
      <c r="I230" s="103" t="str">
        <f t="shared" si="32"/>
        <v/>
      </c>
      <c r="J230" s="1" t="str">
        <f t="shared" si="33"/>
        <v/>
      </c>
      <c r="K230" s="1" t="str">
        <f t="shared" si="34"/>
        <v/>
      </c>
      <c r="L230" s="177"/>
      <c r="M230" s="299" t="str">
        <f t="shared" si="35"/>
        <v/>
      </c>
      <c r="N230" s="177"/>
      <c r="O230" s="177" t="str">
        <f t="shared" si="36"/>
        <v/>
      </c>
      <c r="P230" s="1" t="str">
        <f t="shared" si="37"/>
        <v/>
      </c>
      <c r="Q230" s="199" t="str">
        <f ca="1">IF(B230=0,"",(IF(ISERROR(OFFSET('Specs and Initial PMs'!$E$1,MATCH($B230,'Specs and Initial PMs'!$D:$D,0)-1,0,1,1)),"",OFFSET('Specs and Initial PMs'!$E$1,MATCH($B230,'Specs and Initial PMs'!$D:$D,0)-1,0,1,1))))</f>
        <v/>
      </c>
      <c r="R230" s="103" t="str">
        <f t="shared" ca="1" si="38"/>
        <v/>
      </c>
      <c r="S230" s="241"/>
    </row>
    <row r="231" spans="1:19" x14ac:dyDescent="0.3">
      <c r="A231" s="1">
        <f>'Specs and Initial PMs'!A243</f>
        <v>227</v>
      </c>
      <c r="B231" s="1">
        <f>'Specs and Initial PMs'!D243</f>
        <v>0</v>
      </c>
      <c r="C231" s="103" t="e">
        <f ca="1">IF(B231=0, NA(), (IF(ISERROR(OFFSET('Initial Results'!$U$1,MATCH($B231,'Initial Results'!$R:$R,0)-1,0,1,1)),NA(),OFFSET('Initial Results'!$U$1,MATCH($B231,'Initial Results'!$R:$R,0)-1,0,1,1))))</f>
        <v>#N/A</v>
      </c>
      <c r="D231" s="103" t="str">
        <f t="shared" si="39"/>
        <v/>
      </c>
      <c r="E231" s="199" t="e">
        <f ca="1">IF(B231=0, NA(), (IF(ISERROR(OFFSET('Confirm Results'!$U$1,MATCH($B231,'Confirm Results'!$R:$R,0)-1,0,1,1)),NA(),OFFSET('Confirm Results'!$U$1,MATCH($B231,'Confirm Results'!$R:$R,0)-1,0,1,1))))</f>
        <v>#N/A</v>
      </c>
      <c r="F231" s="103" t="str">
        <f t="shared" si="30"/>
        <v/>
      </c>
      <c r="G231" s="103" t="str">
        <f t="shared" ca="1" si="31"/>
        <v/>
      </c>
      <c r="H231" s="300"/>
      <c r="I231" s="103" t="str">
        <f t="shared" si="32"/>
        <v/>
      </c>
      <c r="J231" s="1" t="str">
        <f t="shared" si="33"/>
        <v/>
      </c>
      <c r="K231" s="1" t="str">
        <f t="shared" si="34"/>
        <v/>
      </c>
      <c r="L231" s="177"/>
      <c r="M231" s="299" t="str">
        <f t="shared" si="35"/>
        <v/>
      </c>
      <c r="N231" s="177"/>
      <c r="O231" s="177" t="str">
        <f t="shared" si="36"/>
        <v/>
      </c>
      <c r="P231" s="1" t="str">
        <f t="shared" si="37"/>
        <v/>
      </c>
      <c r="Q231" s="199" t="str">
        <f ca="1">IF(B231=0,"",(IF(ISERROR(OFFSET('Specs and Initial PMs'!$E$1,MATCH($B231,'Specs and Initial PMs'!$D:$D,0)-1,0,1,1)),"",OFFSET('Specs and Initial PMs'!$E$1,MATCH($B231,'Specs and Initial PMs'!$D:$D,0)-1,0,1,1))))</f>
        <v/>
      </c>
      <c r="R231" s="103" t="str">
        <f t="shared" ca="1" si="38"/>
        <v/>
      </c>
      <c r="S231" s="241"/>
    </row>
    <row r="232" spans="1:19" x14ac:dyDescent="0.3">
      <c r="A232" s="1">
        <f>'Specs and Initial PMs'!A244</f>
        <v>228</v>
      </c>
      <c r="B232" s="1">
        <f>'Specs and Initial PMs'!D244</f>
        <v>0</v>
      </c>
      <c r="C232" s="103" t="e">
        <f ca="1">IF(B232=0, NA(), (IF(ISERROR(OFFSET('Initial Results'!$U$1,MATCH($B232,'Initial Results'!$R:$R,0)-1,0,1,1)),NA(),OFFSET('Initial Results'!$U$1,MATCH($B232,'Initial Results'!$R:$R,0)-1,0,1,1))))</f>
        <v>#N/A</v>
      </c>
      <c r="D232" s="103" t="str">
        <f t="shared" si="39"/>
        <v/>
      </c>
      <c r="E232" s="199" t="e">
        <f ca="1">IF(B232=0, NA(), (IF(ISERROR(OFFSET('Confirm Results'!$U$1,MATCH($B232,'Confirm Results'!$R:$R,0)-1,0,1,1)),NA(),OFFSET('Confirm Results'!$U$1,MATCH($B232,'Confirm Results'!$R:$R,0)-1,0,1,1))))</f>
        <v>#N/A</v>
      </c>
      <c r="F232" s="103" t="str">
        <f t="shared" si="30"/>
        <v/>
      </c>
      <c r="G232" s="103" t="str">
        <f t="shared" ca="1" si="31"/>
        <v/>
      </c>
      <c r="H232" s="300"/>
      <c r="I232" s="103" t="str">
        <f t="shared" si="32"/>
        <v/>
      </c>
      <c r="J232" s="1" t="str">
        <f t="shared" si="33"/>
        <v/>
      </c>
      <c r="K232" s="1" t="str">
        <f t="shared" si="34"/>
        <v/>
      </c>
      <c r="L232" s="177"/>
      <c r="M232" s="299" t="str">
        <f t="shared" si="35"/>
        <v/>
      </c>
      <c r="N232" s="177"/>
      <c r="O232" s="177" t="str">
        <f t="shared" si="36"/>
        <v/>
      </c>
      <c r="P232" s="1" t="str">
        <f t="shared" si="37"/>
        <v/>
      </c>
      <c r="Q232" s="199" t="str">
        <f ca="1">IF(B232=0,"",(IF(ISERROR(OFFSET('Specs and Initial PMs'!$E$1,MATCH($B232,'Specs and Initial PMs'!$D:$D,0)-1,0,1,1)),"",OFFSET('Specs and Initial PMs'!$E$1,MATCH($B232,'Specs and Initial PMs'!$D:$D,0)-1,0,1,1))))</f>
        <v/>
      </c>
      <c r="R232" s="103" t="str">
        <f t="shared" ca="1" si="38"/>
        <v/>
      </c>
      <c r="S232" s="241"/>
    </row>
    <row r="233" spans="1:19" x14ac:dyDescent="0.3">
      <c r="A233" s="1">
        <f>'Specs and Initial PMs'!A245</f>
        <v>229</v>
      </c>
      <c r="B233" s="1">
        <f>'Specs and Initial PMs'!D245</f>
        <v>0</v>
      </c>
      <c r="C233" s="103" t="e">
        <f ca="1">IF(B233=0, NA(), (IF(ISERROR(OFFSET('Initial Results'!$U$1,MATCH($B233,'Initial Results'!$R:$R,0)-1,0,1,1)),NA(),OFFSET('Initial Results'!$U$1,MATCH($B233,'Initial Results'!$R:$R,0)-1,0,1,1))))</f>
        <v>#N/A</v>
      </c>
      <c r="D233" s="103" t="str">
        <f t="shared" si="39"/>
        <v/>
      </c>
      <c r="E233" s="199" t="e">
        <f ca="1">IF(B233=0, NA(), (IF(ISERROR(OFFSET('Confirm Results'!$U$1,MATCH($B233,'Confirm Results'!$R:$R,0)-1,0,1,1)),NA(),OFFSET('Confirm Results'!$U$1,MATCH($B233,'Confirm Results'!$R:$R,0)-1,0,1,1))))</f>
        <v>#N/A</v>
      </c>
      <c r="F233" s="103" t="str">
        <f t="shared" si="30"/>
        <v/>
      </c>
      <c r="G233" s="103" t="str">
        <f t="shared" ca="1" si="31"/>
        <v/>
      </c>
      <c r="H233" s="300"/>
      <c r="I233" s="103" t="str">
        <f t="shared" si="32"/>
        <v/>
      </c>
      <c r="J233" s="1" t="str">
        <f t="shared" si="33"/>
        <v/>
      </c>
      <c r="K233" s="1" t="str">
        <f t="shared" si="34"/>
        <v/>
      </c>
      <c r="L233" s="177"/>
      <c r="M233" s="299" t="str">
        <f t="shared" si="35"/>
        <v/>
      </c>
      <c r="N233" s="177"/>
      <c r="O233" s="177" t="str">
        <f t="shared" si="36"/>
        <v/>
      </c>
      <c r="P233" s="1" t="str">
        <f t="shared" si="37"/>
        <v/>
      </c>
      <c r="Q233" s="199" t="str">
        <f ca="1">IF(B233=0,"",(IF(ISERROR(OFFSET('Specs and Initial PMs'!$E$1,MATCH($B233,'Specs and Initial PMs'!$D:$D,0)-1,0,1,1)),"",OFFSET('Specs and Initial PMs'!$E$1,MATCH($B233,'Specs and Initial PMs'!$D:$D,0)-1,0,1,1))))</f>
        <v/>
      </c>
      <c r="R233" s="103" t="str">
        <f t="shared" ca="1" si="38"/>
        <v/>
      </c>
      <c r="S233" s="241"/>
    </row>
    <row r="234" spans="1:19" x14ac:dyDescent="0.3">
      <c r="A234" s="1">
        <f>'Specs and Initial PMs'!A246</f>
        <v>230</v>
      </c>
      <c r="B234" s="1">
        <f>'Specs and Initial PMs'!D246</f>
        <v>0</v>
      </c>
      <c r="C234" s="103" t="e">
        <f ca="1">IF(B234=0, NA(), (IF(ISERROR(OFFSET('Initial Results'!$U$1,MATCH($B234,'Initial Results'!$R:$R,0)-1,0,1,1)),NA(),OFFSET('Initial Results'!$U$1,MATCH($B234,'Initial Results'!$R:$R,0)-1,0,1,1))))</f>
        <v>#N/A</v>
      </c>
      <c r="D234" s="103" t="str">
        <f t="shared" si="39"/>
        <v/>
      </c>
      <c r="E234" s="199" t="e">
        <f ca="1">IF(B234=0, NA(), (IF(ISERROR(OFFSET('Confirm Results'!$U$1,MATCH($B234,'Confirm Results'!$R:$R,0)-1,0,1,1)),NA(),OFFSET('Confirm Results'!$U$1,MATCH($B234,'Confirm Results'!$R:$R,0)-1,0,1,1))))</f>
        <v>#N/A</v>
      </c>
      <c r="F234" s="103" t="str">
        <f t="shared" si="30"/>
        <v/>
      </c>
      <c r="G234" s="103" t="str">
        <f t="shared" ca="1" si="31"/>
        <v/>
      </c>
      <c r="H234" s="300"/>
      <c r="I234" s="103" t="str">
        <f t="shared" si="32"/>
        <v/>
      </c>
      <c r="J234" s="1" t="str">
        <f t="shared" si="33"/>
        <v/>
      </c>
      <c r="K234" s="1" t="str">
        <f t="shared" si="34"/>
        <v/>
      </c>
      <c r="L234" s="177"/>
      <c r="M234" s="299" t="str">
        <f t="shared" si="35"/>
        <v/>
      </c>
      <c r="N234" s="177"/>
      <c r="O234" s="177" t="str">
        <f t="shared" si="36"/>
        <v/>
      </c>
      <c r="P234" s="1" t="str">
        <f t="shared" si="37"/>
        <v/>
      </c>
      <c r="Q234" s="199" t="str">
        <f ca="1">IF(B234=0,"",(IF(ISERROR(OFFSET('Specs and Initial PMs'!$E$1,MATCH($B234,'Specs and Initial PMs'!$D:$D,0)-1,0,1,1)),"",OFFSET('Specs and Initial PMs'!$E$1,MATCH($B234,'Specs and Initial PMs'!$D:$D,0)-1,0,1,1))))</f>
        <v/>
      </c>
      <c r="R234" s="103" t="str">
        <f t="shared" ca="1" si="38"/>
        <v/>
      </c>
      <c r="S234" s="241"/>
    </row>
    <row r="235" spans="1:19" x14ac:dyDescent="0.3">
      <c r="A235" s="1">
        <f>'Specs and Initial PMs'!A247</f>
        <v>231</v>
      </c>
      <c r="B235" s="1">
        <f>'Specs and Initial PMs'!D247</f>
        <v>0</v>
      </c>
      <c r="C235" s="103" t="e">
        <f ca="1">IF(B235=0, NA(), (IF(ISERROR(OFFSET('Initial Results'!$U$1,MATCH($B235,'Initial Results'!$R:$R,0)-1,0,1,1)),NA(),OFFSET('Initial Results'!$U$1,MATCH($B235,'Initial Results'!$R:$R,0)-1,0,1,1))))</f>
        <v>#N/A</v>
      </c>
      <c r="D235" s="103" t="str">
        <f t="shared" si="39"/>
        <v/>
      </c>
      <c r="E235" s="199" t="e">
        <f ca="1">IF(B235=0, NA(), (IF(ISERROR(OFFSET('Confirm Results'!$U$1,MATCH($B235,'Confirm Results'!$R:$R,0)-1,0,1,1)),NA(),OFFSET('Confirm Results'!$U$1,MATCH($B235,'Confirm Results'!$R:$R,0)-1,0,1,1))))</f>
        <v>#N/A</v>
      </c>
      <c r="F235" s="103" t="str">
        <f t="shared" si="30"/>
        <v/>
      </c>
      <c r="G235" s="103" t="str">
        <f t="shared" ca="1" si="31"/>
        <v/>
      </c>
      <c r="H235" s="300"/>
      <c r="I235" s="103" t="str">
        <f t="shared" si="32"/>
        <v/>
      </c>
      <c r="J235" s="1" t="str">
        <f t="shared" si="33"/>
        <v/>
      </c>
      <c r="K235" s="1" t="str">
        <f t="shared" si="34"/>
        <v/>
      </c>
      <c r="L235" s="177"/>
      <c r="M235" s="299" t="str">
        <f t="shared" si="35"/>
        <v/>
      </c>
      <c r="N235" s="177"/>
      <c r="O235" s="177" t="str">
        <f t="shared" si="36"/>
        <v/>
      </c>
      <c r="P235" s="1" t="str">
        <f t="shared" si="37"/>
        <v/>
      </c>
      <c r="Q235" s="199" t="str">
        <f ca="1">IF(B235=0,"",(IF(ISERROR(OFFSET('Specs and Initial PMs'!$E$1,MATCH($B235,'Specs and Initial PMs'!$D:$D,0)-1,0,1,1)),"",OFFSET('Specs and Initial PMs'!$E$1,MATCH($B235,'Specs and Initial PMs'!$D:$D,0)-1,0,1,1))))</f>
        <v/>
      </c>
      <c r="R235" s="103" t="str">
        <f t="shared" ca="1" si="38"/>
        <v/>
      </c>
      <c r="S235" s="241"/>
    </row>
    <row r="236" spans="1:19" x14ac:dyDescent="0.3">
      <c r="A236" s="1">
        <f>'Specs and Initial PMs'!A248</f>
        <v>232</v>
      </c>
      <c r="B236" s="1">
        <f>'Specs and Initial PMs'!D248</f>
        <v>0</v>
      </c>
      <c r="C236" s="103" t="e">
        <f ca="1">IF(B236=0, NA(), (IF(ISERROR(OFFSET('Initial Results'!$U$1,MATCH($B236,'Initial Results'!$R:$R,0)-1,0,1,1)),NA(),OFFSET('Initial Results'!$U$1,MATCH($B236,'Initial Results'!$R:$R,0)-1,0,1,1))))</f>
        <v>#N/A</v>
      </c>
      <c r="D236" s="103" t="str">
        <f t="shared" si="39"/>
        <v/>
      </c>
      <c r="E236" s="199" t="e">
        <f ca="1">IF(B236=0, NA(), (IF(ISERROR(OFFSET('Confirm Results'!$U$1,MATCH($B236,'Confirm Results'!$R:$R,0)-1,0,1,1)),NA(),OFFSET('Confirm Results'!$U$1,MATCH($B236,'Confirm Results'!$R:$R,0)-1,0,1,1))))</f>
        <v>#N/A</v>
      </c>
      <c r="F236" s="103" t="str">
        <f t="shared" si="30"/>
        <v/>
      </c>
      <c r="G236" s="103" t="str">
        <f t="shared" ca="1" si="31"/>
        <v/>
      </c>
      <c r="H236" s="300"/>
      <c r="I236" s="103" t="str">
        <f t="shared" si="32"/>
        <v/>
      </c>
      <c r="J236" s="1" t="str">
        <f t="shared" si="33"/>
        <v/>
      </c>
      <c r="K236" s="1" t="str">
        <f t="shared" si="34"/>
        <v/>
      </c>
      <c r="L236" s="177"/>
      <c r="M236" s="299" t="str">
        <f t="shared" si="35"/>
        <v/>
      </c>
      <c r="N236" s="177"/>
      <c r="O236" s="177" t="str">
        <f t="shared" si="36"/>
        <v/>
      </c>
      <c r="P236" s="1" t="str">
        <f t="shared" si="37"/>
        <v/>
      </c>
      <c r="Q236" s="199" t="str">
        <f ca="1">IF(B236=0,"",(IF(ISERROR(OFFSET('Specs and Initial PMs'!$E$1,MATCH($B236,'Specs and Initial PMs'!$D:$D,0)-1,0,1,1)),"",OFFSET('Specs and Initial PMs'!$E$1,MATCH($B236,'Specs and Initial PMs'!$D:$D,0)-1,0,1,1))))</f>
        <v/>
      </c>
      <c r="R236" s="103" t="str">
        <f t="shared" ca="1" si="38"/>
        <v/>
      </c>
      <c r="S236" s="241"/>
    </row>
    <row r="237" spans="1:19" x14ac:dyDescent="0.3">
      <c r="A237" s="1">
        <f>'Specs and Initial PMs'!A249</f>
        <v>233</v>
      </c>
      <c r="B237" s="1">
        <f>'Specs and Initial PMs'!D249</f>
        <v>0</v>
      </c>
      <c r="C237" s="103" t="e">
        <f ca="1">IF(B237=0, NA(), (IF(ISERROR(OFFSET('Initial Results'!$U$1,MATCH($B237,'Initial Results'!$R:$R,0)-1,0,1,1)),NA(),OFFSET('Initial Results'!$U$1,MATCH($B237,'Initial Results'!$R:$R,0)-1,0,1,1))))</f>
        <v>#N/A</v>
      </c>
      <c r="D237" s="103" t="str">
        <f t="shared" si="39"/>
        <v/>
      </c>
      <c r="E237" s="199" t="e">
        <f ca="1">IF(B237=0, NA(), (IF(ISERROR(OFFSET('Confirm Results'!$U$1,MATCH($B237,'Confirm Results'!$R:$R,0)-1,0,1,1)),NA(),OFFSET('Confirm Results'!$U$1,MATCH($B237,'Confirm Results'!$R:$R,0)-1,0,1,1))))</f>
        <v>#N/A</v>
      </c>
      <c r="F237" s="103" t="str">
        <f t="shared" si="30"/>
        <v/>
      </c>
      <c r="G237" s="103" t="str">
        <f t="shared" ca="1" si="31"/>
        <v/>
      </c>
      <c r="H237" s="300"/>
      <c r="I237" s="103" t="str">
        <f t="shared" si="32"/>
        <v/>
      </c>
      <c r="J237" s="1" t="str">
        <f t="shared" si="33"/>
        <v/>
      </c>
      <c r="K237" s="1" t="str">
        <f t="shared" si="34"/>
        <v/>
      </c>
      <c r="L237" s="177"/>
      <c r="M237" s="299" t="str">
        <f t="shared" si="35"/>
        <v/>
      </c>
      <c r="N237" s="177"/>
      <c r="O237" s="177" t="str">
        <f t="shared" si="36"/>
        <v/>
      </c>
      <c r="P237" s="1" t="str">
        <f t="shared" si="37"/>
        <v/>
      </c>
      <c r="Q237" s="199" t="str">
        <f ca="1">IF(B237=0,"",(IF(ISERROR(OFFSET('Specs and Initial PMs'!$E$1,MATCH($B237,'Specs and Initial PMs'!$D:$D,0)-1,0,1,1)),"",OFFSET('Specs and Initial PMs'!$E$1,MATCH($B237,'Specs and Initial PMs'!$D:$D,0)-1,0,1,1))))</f>
        <v/>
      </c>
      <c r="R237" s="103" t="str">
        <f t="shared" ca="1" si="38"/>
        <v/>
      </c>
      <c r="S237" s="241"/>
    </row>
    <row r="238" spans="1:19" x14ac:dyDescent="0.3">
      <c r="A238" s="1">
        <f>'Specs and Initial PMs'!A250</f>
        <v>234</v>
      </c>
      <c r="B238" s="1">
        <f>'Specs and Initial PMs'!D250</f>
        <v>0</v>
      </c>
      <c r="C238" s="103" t="e">
        <f ca="1">IF(B238=0, NA(), (IF(ISERROR(OFFSET('Initial Results'!$U$1,MATCH($B238,'Initial Results'!$R:$R,0)-1,0,1,1)),NA(),OFFSET('Initial Results'!$U$1,MATCH($B238,'Initial Results'!$R:$R,0)-1,0,1,1))))</f>
        <v>#N/A</v>
      </c>
      <c r="D238" s="103" t="str">
        <f t="shared" si="39"/>
        <v/>
      </c>
      <c r="E238" s="199" t="e">
        <f ca="1">IF(B238=0, NA(), (IF(ISERROR(OFFSET('Confirm Results'!$U$1,MATCH($B238,'Confirm Results'!$R:$R,0)-1,0,1,1)),NA(),OFFSET('Confirm Results'!$U$1,MATCH($B238,'Confirm Results'!$R:$R,0)-1,0,1,1))))</f>
        <v>#N/A</v>
      </c>
      <c r="F238" s="103" t="str">
        <f t="shared" si="30"/>
        <v/>
      </c>
      <c r="G238" s="103" t="str">
        <f t="shared" ca="1" si="31"/>
        <v/>
      </c>
      <c r="H238" s="300"/>
      <c r="I238" s="103" t="str">
        <f t="shared" si="32"/>
        <v/>
      </c>
      <c r="J238" s="1" t="str">
        <f t="shared" si="33"/>
        <v/>
      </c>
      <c r="K238" s="1" t="str">
        <f t="shared" si="34"/>
        <v/>
      </c>
      <c r="L238" s="177"/>
      <c r="M238" s="299" t="str">
        <f t="shared" si="35"/>
        <v/>
      </c>
      <c r="N238" s="177"/>
      <c r="O238" s="177" t="str">
        <f t="shared" si="36"/>
        <v/>
      </c>
      <c r="P238" s="1" t="str">
        <f t="shared" si="37"/>
        <v/>
      </c>
      <c r="Q238" s="199" t="str">
        <f ca="1">IF(B238=0,"",(IF(ISERROR(OFFSET('Specs and Initial PMs'!$E$1,MATCH($B238,'Specs and Initial PMs'!$D:$D,0)-1,0,1,1)),"",OFFSET('Specs and Initial PMs'!$E$1,MATCH($B238,'Specs and Initial PMs'!$D:$D,0)-1,0,1,1))))</f>
        <v/>
      </c>
      <c r="R238" s="103" t="str">
        <f t="shared" ca="1" si="38"/>
        <v/>
      </c>
      <c r="S238" s="241"/>
    </row>
    <row r="239" spans="1:19" x14ac:dyDescent="0.3">
      <c r="A239" s="1">
        <f>'Specs and Initial PMs'!A251</f>
        <v>235</v>
      </c>
      <c r="B239" s="1">
        <f>'Specs and Initial PMs'!D251</f>
        <v>0</v>
      </c>
      <c r="C239" s="103" t="e">
        <f ca="1">IF(B239=0, NA(), (IF(ISERROR(OFFSET('Initial Results'!$U$1,MATCH($B239,'Initial Results'!$R:$R,0)-1,0,1,1)),NA(),OFFSET('Initial Results'!$U$1,MATCH($B239,'Initial Results'!$R:$R,0)-1,0,1,1))))</f>
        <v>#N/A</v>
      </c>
      <c r="D239" s="103" t="str">
        <f t="shared" si="39"/>
        <v/>
      </c>
      <c r="E239" s="199" t="e">
        <f ca="1">IF(B239=0, NA(), (IF(ISERROR(OFFSET('Confirm Results'!$U$1,MATCH($B239,'Confirm Results'!$R:$R,0)-1,0,1,1)),NA(),OFFSET('Confirm Results'!$U$1,MATCH($B239,'Confirm Results'!$R:$R,0)-1,0,1,1))))</f>
        <v>#N/A</v>
      </c>
      <c r="F239" s="103" t="str">
        <f t="shared" si="30"/>
        <v/>
      </c>
      <c r="G239" s="103" t="str">
        <f t="shared" ca="1" si="31"/>
        <v/>
      </c>
      <c r="H239" s="300"/>
      <c r="I239" s="103" t="str">
        <f t="shared" si="32"/>
        <v/>
      </c>
      <c r="J239" s="1" t="str">
        <f t="shared" si="33"/>
        <v/>
      </c>
      <c r="K239" s="1" t="str">
        <f t="shared" si="34"/>
        <v/>
      </c>
      <c r="L239" s="177"/>
      <c r="M239" s="299" t="str">
        <f t="shared" si="35"/>
        <v/>
      </c>
      <c r="N239" s="177"/>
      <c r="O239" s="177" t="str">
        <f t="shared" si="36"/>
        <v/>
      </c>
      <c r="P239" s="1" t="str">
        <f t="shared" si="37"/>
        <v/>
      </c>
      <c r="Q239" s="199" t="str">
        <f ca="1">IF(B239=0,"",(IF(ISERROR(OFFSET('Specs and Initial PMs'!$E$1,MATCH($B239,'Specs and Initial PMs'!$D:$D,0)-1,0,1,1)),"",OFFSET('Specs and Initial PMs'!$E$1,MATCH($B239,'Specs and Initial PMs'!$D:$D,0)-1,0,1,1))))</f>
        <v/>
      </c>
      <c r="R239" s="103" t="str">
        <f t="shared" ca="1" si="38"/>
        <v/>
      </c>
      <c r="S239" s="241"/>
    </row>
    <row r="240" spans="1:19" x14ac:dyDescent="0.3">
      <c r="A240" s="1">
        <f>'Specs and Initial PMs'!A252</f>
        <v>236</v>
      </c>
      <c r="B240" s="1">
        <f>'Specs and Initial PMs'!D252</f>
        <v>0</v>
      </c>
      <c r="C240" s="103" t="e">
        <f ca="1">IF(B240=0, NA(), (IF(ISERROR(OFFSET('Initial Results'!$U$1,MATCH($B240,'Initial Results'!$R:$R,0)-1,0,1,1)),NA(),OFFSET('Initial Results'!$U$1,MATCH($B240,'Initial Results'!$R:$R,0)-1,0,1,1))))</f>
        <v>#N/A</v>
      </c>
      <c r="D240" s="103" t="str">
        <f t="shared" si="39"/>
        <v/>
      </c>
      <c r="E240" s="199" t="e">
        <f ca="1">IF(B240=0, NA(), (IF(ISERROR(OFFSET('Confirm Results'!$U$1,MATCH($B240,'Confirm Results'!$R:$R,0)-1,0,1,1)),NA(),OFFSET('Confirm Results'!$U$1,MATCH($B240,'Confirm Results'!$R:$R,0)-1,0,1,1))))</f>
        <v>#N/A</v>
      </c>
      <c r="F240" s="103" t="str">
        <f t="shared" si="30"/>
        <v/>
      </c>
      <c r="G240" s="103" t="str">
        <f t="shared" ca="1" si="31"/>
        <v/>
      </c>
      <c r="H240" s="300"/>
      <c r="I240" s="103" t="str">
        <f t="shared" si="32"/>
        <v/>
      </c>
      <c r="J240" s="1" t="str">
        <f t="shared" si="33"/>
        <v/>
      </c>
      <c r="K240" s="1" t="str">
        <f t="shared" si="34"/>
        <v/>
      </c>
      <c r="L240" s="177"/>
      <c r="M240" s="299" t="str">
        <f t="shared" si="35"/>
        <v/>
      </c>
      <c r="N240" s="177"/>
      <c r="O240" s="177" t="str">
        <f t="shared" si="36"/>
        <v/>
      </c>
      <c r="P240" s="1" t="str">
        <f t="shared" si="37"/>
        <v/>
      </c>
      <c r="Q240" s="199" t="str">
        <f ca="1">IF(B240=0,"",(IF(ISERROR(OFFSET('Specs and Initial PMs'!$E$1,MATCH($B240,'Specs and Initial PMs'!$D:$D,0)-1,0,1,1)),"",OFFSET('Specs and Initial PMs'!$E$1,MATCH($B240,'Specs and Initial PMs'!$D:$D,0)-1,0,1,1))))</f>
        <v/>
      </c>
      <c r="R240" s="103" t="str">
        <f t="shared" ca="1" si="38"/>
        <v/>
      </c>
      <c r="S240" s="241"/>
    </row>
    <row r="241" spans="1:19" x14ac:dyDescent="0.3">
      <c r="A241" s="1">
        <f>'Specs and Initial PMs'!A253</f>
        <v>237</v>
      </c>
      <c r="B241" s="1">
        <f>'Specs and Initial PMs'!D253</f>
        <v>0</v>
      </c>
      <c r="C241" s="103" t="e">
        <f ca="1">IF(B241=0, NA(), (IF(ISERROR(OFFSET('Initial Results'!$U$1,MATCH($B241,'Initial Results'!$R:$R,0)-1,0,1,1)),NA(),OFFSET('Initial Results'!$U$1,MATCH($B241,'Initial Results'!$R:$R,0)-1,0,1,1))))</f>
        <v>#N/A</v>
      </c>
      <c r="D241" s="103" t="str">
        <f t="shared" si="39"/>
        <v/>
      </c>
      <c r="E241" s="199" t="e">
        <f ca="1">IF(B241=0, NA(), (IF(ISERROR(OFFSET('Confirm Results'!$U$1,MATCH($B241,'Confirm Results'!$R:$R,0)-1,0,1,1)),NA(),OFFSET('Confirm Results'!$U$1,MATCH($B241,'Confirm Results'!$R:$R,0)-1,0,1,1))))</f>
        <v>#N/A</v>
      </c>
      <c r="F241" s="103" t="str">
        <f t="shared" si="30"/>
        <v/>
      </c>
      <c r="G241" s="103" t="str">
        <f t="shared" ca="1" si="31"/>
        <v/>
      </c>
      <c r="H241" s="300"/>
      <c r="I241" s="103" t="str">
        <f t="shared" si="32"/>
        <v/>
      </c>
      <c r="J241" s="1" t="str">
        <f t="shared" si="33"/>
        <v/>
      </c>
      <c r="K241" s="1" t="str">
        <f t="shared" si="34"/>
        <v/>
      </c>
      <c r="L241" s="177"/>
      <c r="M241" s="299" t="str">
        <f t="shared" si="35"/>
        <v/>
      </c>
      <c r="N241" s="177"/>
      <c r="O241" s="177" t="str">
        <f t="shared" si="36"/>
        <v/>
      </c>
      <c r="P241" s="1" t="str">
        <f t="shared" si="37"/>
        <v/>
      </c>
      <c r="Q241" s="199" t="str">
        <f ca="1">IF(B241=0,"",(IF(ISERROR(OFFSET('Specs and Initial PMs'!$E$1,MATCH($B241,'Specs and Initial PMs'!$D:$D,0)-1,0,1,1)),"",OFFSET('Specs and Initial PMs'!$E$1,MATCH($B241,'Specs and Initial PMs'!$D:$D,0)-1,0,1,1))))</f>
        <v/>
      </c>
      <c r="R241" s="103" t="str">
        <f t="shared" ca="1" si="38"/>
        <v/>
      </c>
      <c r="S241" s="241"/>
    </row>
    <row r="242" spans="1:19" x14ac:dyDescent="0.3">
      <c r="A242" s="1">
        <f>'Specs and Initial PMs'!A254</f>
        <v>238</v>
      </c>
      <c r="B242" s="1">
        <f>'Specs and Initial PMs'!D254</f>
        <v>0</v>
      </c>
      <c r="C242" s="103" t="e">
        <f ca="1">IF(B242=0, NA(), (IF(ISERROR(OFFSET('Initial Results'!$U$1,MATCH($B242,'Initial Results'!$R:$R,0)-1,0,1,1)),NA(),OFFSET('Initial Results'!$U$1,MATCH($B242,'Initial Results'!$R:$R,0)-1,0,1,1))))</f>
        <v>#N/A</v>
      </c>
      <c r="D242" s="103" t="str">
        <f t="shared" si="39"/>
        <v/>
      </c>
      <c r="E242" s="199" t="e">
        <f ca="1">IF(B242=0, NA(), (IF(ISERROR(OFFSET('Confirm Results'!$U$1,MATCH($B242,'Confirm Results'!$R:$R,0)-1,0,1,1)),NA(),OFFSET('Confirm Results'!$U$1,MATCH($B242,'Confirm Results'!$R:$R,0)-1,0,1,1))))</f>
        <v>#N/A</v>
      </c>
      <c r="F242" s="103" t="str">
        <f t="shared" si="30"/>
        <v/>
      </c>
      <c r="G242" s="103" t="str">
        <f t="shared" ca="1" si="31"/>
        <v/>
      </c>
      <c r="H242" s="300"/>
      <c r="I242" s="103" t="str">
        <f t="shared" si="32"/>
        <v/>
      </c>
      <c r="J242" s="1" t="str">
        <f t="shared" si="33"/>
        <v/>
      </c>
      <c r="K242" s="1" t="str">
        <f t="shared" si="34"/>
        <v/>
      </c>
      <c r="L242" s="177"/>
      <c r="M242" s="299" t="str">
        <f t="shared" si="35"/>
        <v/>
      </c>
      <c r="N242" s="177"/>
      <c r="O242" s="177" t="str">
        <f t="shared" si="36"/>
        <v/>
      </c>
      <c r="P242" s="1" t="str">
        <f t="shared" si="37"/>
        <v/>
      </c>
      <c r="Q242" s="199" t="str">
        <f ca="1">IF(B242=0,"",(IF(ISERROR(OFFSET('Specs and Initial PMs'!$E$1,MATCH($B242,'Specs and Initial PMs'!$D:$D,0)-1,0,1,1)),"",OFFSET('Specs and Initial PMs'!$E$1,MATCH($B242,'Specs and Initial PMs'!$D:$D,0)-1,0,1,1))))</f>
        <v/>
      </c>
      <c r="R242" s="103" t="str">
        <f t="shared" ca="1" si="38"/>
        <v/>
      </c>
      <c r="S242" s="241"/>
    </row>
    <row r="243" spans="1:19" x14ac:dyDescent="0.3">
      <c r="A243" s="1">
        <f>'Specs and Initial PMs'!A255</f>
        <v>239</v>
      </c>
      <c r="B243" s="1">
        <f>'Specs and Initial PMs'!D255</f>
        <v>0</v>
      </c>
      <c r="C243" s="103" t="e">
        <f ca="1">IF(B243=0, NA(), (IF(ISERROR(OFFSET('Initial Results'!$U$1,MATCH($B243,'Initial Results'!$R:$R,0)-1,0,1,1)),NA(),OFFSET('Initial Results'!$U$1,MATCH($B243,'Initial Results'!$R:$R,0)-1,0,1,1))))</f>
        <v>#N/A</v>
      </c>
      <c r="D243" s="103" t="str">
        <f t="shared" si="39"/>
        <v/>
      </c>
      <c r="E243" s="199" t="e">
        <f ca="1">IF(B243=0, NA(), (IF(ISERROR(OFFSET('Confirm Results'!$U$1,MATCH($B243,'Confirm Results'!$R:$R,0)-1,0,1,1)),NA(),OFFSET('Confirm Results'!$U$1,MATCH($B243,'Confirm Results'!$R:$R,0)-1,0,1,1))))</f>
        <v>#N/A</v>
      </c>
      <c r="F243" s="103" t="str">
        <f t="shared" si="30"/>
        <v/>
      </c>
      <c r="G243" s="103" t="str">
        <f t="shared" ca="1" si="31"/>
        <v/>
      </c>
      <c r="H243" s="300"/>
      <c r="I243" s="103" t="str">
        <f t="shared" si="32"/>
        <v/>
      </c>
      <c r="J243" s="1" t="str">
        <f t="shared" si="33"/>
        <v/>
      </c>
      <c r="K243" s="1" t="str">
        <f t="shared" si="34"/>
        <v/>
      </c>
      <c r="L243" s="177"/>
      <c r="M243" s="299" t="str">
        <f t="shared" si="35"/>
        <v/>
      </c>
      <c r="N243" s="177"/>
      <c r="O243" s="177" t="str">
        <f t="shared" si="36"/>
        <v/>
      </c>
      <c r="P243" s="1" t="str">
        <f t="shared" si="37"/>
        <v/>
      </c>
      <c r="Q243" s="199" t="str">
        <f ca="1">IF(B243=0,"",(IF(ISERROR(OFFSET('Specs and Initial PMs'!$E$1,MATCH($B243,'Specs and Initial PMs'!$D:$D,0)-1,0,1,1)),"",OFFSET('Specs and Initial PMs'!$E$1,MATCH($B243,'Specs and Initial PMs'!$D:$D,0)-1,0,1,1))))</f>
        <v/>
      </c>
      <c r="R243" s="103" t="str">
        <f t="shared" ca="1" si="38"/>
        <v/>
      </c>
      <c r="S243" s="241"/>
    </row>
    <row r="244" spans="1:19" x14ac:dyDescent="0.3">
      <c r="A244" s="1">
        <f>'Specs and Initial PMs'!A256</f>
        <v>240</v>
      </c>
      <c r="B244" s="1">
        <f>'Specs and Initial PMs'!D256</f>
        <v>0</v>
      </c>
      <c r="C244" s="103" t="e">
        <f ca="1">IF(B244=0, NA(), (IF(ISERROR(OFFSET('Initial Results'!$U$1,MATCH($B244,'Initial Results'!$R:$R,0)-1,0,1,1)),NA(),OFFSET('Initial Results'!$U$1,MATCH($B244,'Initial Results'!$R:$R,0)-1,0,1,1))))</f>
        <v>#N/A</v>
      </c>
      <c r="D244" s="103" t="str">
        <f t="shared" si="39"/>
        <v/>
      </c>
      <c r="E244" s="199" t="e">
        <f ca="1">IF(B244=0, NA(), (IF(ISERROR(OFFSET('Confirm Results'!$U$1,MATCH($B244,'Confirm Results'!$R:$R,0)-1,0,1,1)),NA(),OFFSET('Confirm Results'!$U$1,MATCH($B244,'Confirm Results'!$R:$R,0)-1,0,1,1))))</f>
        <v>#N/A</v>
      </c>
      <c r="F244" s="103" t="str">
        <f t="shared" si="30"/>
        <v/>
      </c>
      <c r="G244" s="103" t="str">
        <f t="shared" ca="1" si="31"/>
        <v/>
      </c>
      <c r="H244" s="300"/>
      <c r="I244" s="103" t="str">
        <f t="shared" si="32"/>
        <v/>
      </c>
      <c r="J244" s="1" t="str">
        <f t="shared" si="33"/>
        <v/>
      </c>
      <c r="K244" s="1" t="str">
        <f t="shared" si="34"/>
        <v/>
      </c>
      <c r="L244" s="177"/>
      <c r="M244" s="299" t="str">
        <f t="shared" si="35"/>
        <v/>
      </c>
      <c r="N244" s="177"/>
      <c r="O244" s="177" t="str">
        <f t="shared" si="36"/>
        <v/>
      </c>
      <c r="P244" s="1" t="str">
        <f t="shared" si="37"/>
        <v/>
      </c>
      <c r="Q244" s="199" t="str">
        <f ca="1">IF(B244=0,"",(IF(ISERROR(OFFSET('Specs and Initial PMs'!$E$1,MATCH($B244,'Specs and Initial PMs'!$D:$D,0)-1,0,1,1)),"",OFFSET('Specs and Initial PMs'!$E$1,MATCH($B244,'Specs and Initial PMs'!$D:$D,0)-1,0,1,1))))</f>
        <v/>
      </c>
      <c r="R244" s="103" t="str">
        <f t="shared" ca="1" si="38"/>
        <v/>
      </c>
      <c r="S244" s="241"/>
    </row>
    <row r="245" spans="1:19" x14ac:dyDescent="0.3">
      <c r="A245" s="1">
        <f>'Specs and Initial PMs'!A257</f>
        <v>241</v>
      </c>
      <c r="B245" s="1">
        <f>'Specs and Initial PMs'!D257</f>
        <v>0</v>
      </c>
      <c r="C245" s="103" t="e">
        <f ca="1">IF(B245=0, NA(), (IF(ISERROR(OFFSET('Initial Results'!$U$1,MATCH($B245,'Initial Results'!$R:$R,0)-1,0,1,1)),NA(),OFFSET('Initial Results'!$U$1,MATCH($B245,'Initial Results'!$R:$R,0)-1,0,1,1))))</f>
        <v>#N/A</v>
      </c>
      <c r="D245" s="103" t="str">
        <f t="shared" si="39"/>
        <v/>
      </c>
      <c r="E245" s="199" t="e">
        <f ca="1">IF(B245=0, NA(), (IF(ISERROR(OFFSET('Confirm Results'!$U$1,MATCH($B245,'Confirm Results'!$R:$R,0)-1,0,1,1)),NA(),OFFSET('Confirm Results'!$U$1,MATCH($B245,'Confirm Results'!$R:$R,0)-1,0,1,1))))</f>
        <v>#N/A</v>
      </c>
      <c r="F245" s="103" t="str">
        <f t="shared" si="30"/>
        <v/>
      </c>
      <c r="G245" s="103" t="str">
        <f t="shared" ca="1" si="31"/>
        <v/>
      </c>
      <c r="H245" s="300"/>
      <c r="I245" s="103" t="str">
        <f t="shared" si="32"/>
        <v/>
      </c>
      <c r="J245" s="1" t="str">
        <f t="shared" si="33"/>
        <v/>
      </c>
      <c r="K245" s="1" t="str">
        <f t="shared" si="34"/>
        <v/>
      </c>
      <c r="L245" s="177"/>
      <c r="M245" s="299" t="str">
        <f t="shared" si="35"/>
        <v/>
      </c>
      <c r="N245" s="177"/>
      <c r="O245" s="177" t="str">
        <f t="shared" si="36"/>
        <v/>
      </c>
      <c r="P245" s="1" t="str">
        <f t="shared" si="37"/>
        <v/>
      </c>
      <c r="Q245" s="199" t="str">
        <f ca="1">IF(B245=0,"",(IF(ISERROR(OFFSET('Specs and Initial PMs'!$E$1,MATCH($B245,'Specs and Initial PMs'!$D:$D,0)-1,0,1,1)),"",OFFSET('Specs and Initial PMs'!$E$1,MATCH($B245,'Specs and Initial PMs'!$D:$D,0)-1,0,1,1))))</f>
        <v/>
      </c>
      <c r="R245" s="103" t="str">
        <f t="shared" ca="1" si="38"/>
        <v/>
      </c>
      <c r="S245" s="241"/>
    </row>
    <row r="246" spans="1:19" x14ac:dyDescent="0.3">
      <c r="A246" s="1">
        <f>'Specs and Initial PMs'!A258</f>
        <v>242</v>
      </c>
      <c r="B246" s="1">
        <f>'Specs and Initial PMs'!D258</f>
        <v>0</v>
      </c>
      <c r="C246" s="103" t="e">
        <f ca="1">IF(B246=0, NA(), (IF(ISERROR(OFFSET('Initial Results'!$U$1,MATCH($B246,'Initial Results'!$R:$R,0)-1,0,1,1)),NA(),OFFSET('Initial Results'!$U$1,MATCH($B246,'Initial Results'!$R:$R,0)-1,0,1,1))))</f>
        <v>#N/A</v>
      </c>
      <c r="D246" s="103" t="str">
        <f t="shared" si="39"/>
        <v/>
      </c>
      <c r="E246" s="199" t="e">
        <f ca="1">IF(B246=0, NA(), (IF(ISERROR(OFFSET('Confirm Results'!$U$1,MATCH($B246,'Confirm Results'!$R:$R,0)-1,0,1,1)),NA(),OFFSET('Confirm Results'!$U$1,MATCH($B246,'Confirm Results'!$R:$R,0)-1,0,1,1))))</f>
        <v>#N/A</v>
      </c>
      <c r="F246" s="103" t="str">
        <f t="shared" si="30"/>
        <v/>
      </c>
      <c r="G246" s="103" t="str">
        <f t="shared" ca="1" si="31"/>
        <v/>
      </c>
      <c r="H246" s="300"/>
      <c r="I246" s="103" t="str">
        <f t="shared" si="32"/>
        <v/>
      </c>
      <c r="J246" s="1" t="str">
        <f t="shared" si="33"/>
        <v/>
      </c>
      <c r="K246" s="1" t="str">
        <f t="shared" si="34"/>
        <v/>
      </c>
      <c r="L246" s="177"/>
      <c r="M246" s="299" t="str">
        <f t="shared" si="35"/>
        <v/>
      </c>
      <c r="N246" s="177"/>
      <c r="O246" s="177" t="str">
        <f t="shared" si="36"/>
        <v/>
      </c>
      <c r="P246" s="1" t="str">
        <f t="shared" si="37"/>
        <v/>
      </c>
      <c r="Q246" s="199" t="str">
        <f ca="1">IF(B246=0,"",(IF(ISERROR(OFFSET('Specs and Initial PMs'!$E$1,MATCH($B246,'Specs and Initial PMs'!$D:$D,0)-1,0,1,1)),"",OFFSET('Specs and Initial PMs'!$E$1,MATCH($B246,'Specs and Initial PMs'!$D:$D,0)-1,0,1,1))))</f>
        <v/>
      </c>
      <c r="R246" s="103" t="str">
        <f t="shared" ca="1" si="38"/>
        <v/>
      </c>
      <c r="S246" s="241"/>
    </row>
    <row r="247" spans="1:19" x14ac:dyDescent="0.3">
      <c r="A247" s="1">
        <f>'Specs and Initial PMs'!A259</f>
        <v>243</v>
      </c>
      <c r="B247" s="1">
        <f>'Specs and Initial PMs'!D259</f>
        <v>0</v>
      </c>
      <c r="C247" s="103" t="e">
        <f ca="1">IF(B247=0, NA(), (IF(ISERROR(OFFSET('Initial Results'!$U$1,MATCH($B247,'Initial Results'!$R:$R,0)-1,0,1,1)),NA(),OFFSET('Initial Results'!$U$1,MATCH($B247,'Initial Results'!$R:$R,0)-1,0,1,1))))</f>
        <v>#N/A</v>
      </c>
      <c r="D247" s="103" t="str">
        <f t="shared" si="39"/>
        <v/>
      </c>
      <c r="E247" s="199" t="e">
        <f ca="1">IF(B247=0, NA(), (IF(ISERROR(OFFSET('Confirm Results'!$U$1,MATCH($B247,'Confirm Results'!$R:$R,0)-1,0,1,1)),NA(),OFFSET('Confirm Results'!$U$1,MATCH($B247,'Confirm Results'!$R:$R,0)-1,0,1,1))))</f>
        <v>#N/A</v>
      </c>
      <c r="F247" s="103" t="str">
        <f t="shared" si="30"/>
        <v/>
      </c>
      <c r="G247" s="103" t="str">
        <f t="shared" ca="1" si="31"/>
        <v/>
      </c>
      <c r="H247" s="300"/>
      <c r="I247" s="103" t="str">
        <f t="shared" si="32"/>
        <v/>
      </c>
      <c r="J247" s="1" t="str">
        <f t="shared" si="33"/>
        <v/>
      </c>
      <c r="K247" s="1" t="str">
        <f t="shared" si="34"/>
        <v/>
      </c>
      <c r="L247" s="177"/>
      <c r="M247" s="299" t="str">
        <f t="shared" si="35"/>
        <v/>
      </c>
      <c r="N247" s="177"/>
      <c r="O247" s="177" t="str">
        <f t="shared" si="36"/>
        <v/>
      </c>
      <c r="P247" s="1" t="str">
        <f t="shared" si="37"/>
        <v/>
      </c>
      <c r="Q247" s="199" t="str">
        <f ca="1">IF(B247=0,"",(IF(ISERROR(OFFSET('Specs and Initial PMs'!$E$1,MATCH($B247,'Specs and Initial PMs'!$D:$D,0)-1,0,1,1)),"",OFFSET('Specs and Initial PMs'!$E$1,MATCH($B247,'Specs and Initial PMs'!$D:$D,0)-1,0,1,1))))</f>
        <v/>
      </c>
      <c r="R247" s="103" t="str">
        <f t="shared" ca="1" si="38"/>
        <v/>
      </c>
      <c r="S247" s="241"/>
    </row>
    <row r="248" spans="1:19" x14ac:dyDescent="0.3">
      <c r="A248" s="1">
        <f>'Specs and Initial PMs'!A260</f>
        <v>244</v>
      </c>
      <c r="B248" s="1">
        <f>'Specs and Initial PMs'!D260</f>
        <v>0</v>
      </c>
      <c r="C248" s="103" t="e">
        <f ca="1">IF(B248=0, NA(), (IF(ISERROR(OFFSET('Initial Results'!$U$1,MATCH($B248,'Initial Results'!$R:$R,0)-1,0,1,1)),NA(),OFFSET('Initial Results'!$U$1,MATCH($B248,'Initial Results'!$R:$R,0)-1,0,1,1))))</f>
        <v>#N/A</v>
      </c>
      <c r="D248" s="103" t="str">
        <f t="shared" si="39"/>
        <v/>
      </c>
      <c r="E248" s="199" t="e">
        <f ca="1">IF(B248=0, NA(), (IF(ISERROR(OFFSET('Confirm Results'!$U$1,MATCH($B248,'Confirm Results'!$R:$R,0)-1,0,1,1)),NA(),OFFSET('Confirm Results'!$U$1,MATCH($B248,'Confirm Results'!$R:$R,0)-1,0,1,1))))</f>
        <v>#N/A</v>
      </c>
      <c r="F248" s="103" t="str">
        <f t="shared" si="30"/>
        <v/>
      </c>
      <c r="G248" s="103" t="str">
        <f t="shared" ca="1" si="31"/>
        <v/>
      </c>
      <c r="H248" s="300"/>
      <c r="I248" s="103" t="str">
        <f t="shared" si="32"/>
        <v/>
      </c>
      <c r="J248" s="1" t="str">
        <f t="shared" si="33"/>
        <v/>
      </c>
      <c r="K248" s="1" t="str">
        <f t="shared" si="34"/>
        <v/>
      </c>
      <c r="L248" s="177"/>
      <c r="M248" s="299" t="str">
        <f t="shared" si="35"/>
        <v/>
      </c>
      <c r="N248" s="177"/>
      <c r="O248" s="177" t="str">
        <f t="shared" si="36"/>
        <v/>
      </c>
      <c r="P248" s="1" t="str">
        <f t="shared" si="37"/>
        <v/>
      </c>
      <c r="Q248" s="199" t="str">
        <f ca="1">IF(B248=0,"",(IF(ISERROR(OFFSET('Specs and Initial PMs'!$E$1,MATCH($B248,'Specs and Initial PMs'!$D:$D,0)-1,0,1,1)),"",OFFSET('Specs and Initial PMs'!$E$1,MATCH($B248,'Specs and Initial PMs'!$D:$D,0)-1,0,1,1))))</f>
        <v/>
      </c>
      <c r="R248" s="103" t="str">
        <f t="shared" ca="1" si="38"/>
        <v/>
      </c>
      <c r="S248" s="241"/>
    </row>
    <row r="249" spans="1:19" x14ac:dyDescent="0.3">
      <c r="A249" s="1">
        <f>'Specs and Initial PMs'!A261</f>
        <v>245</v>
      </c>
      <c r="B249" s="1">
        <f>'Specs and Initial PMs'!D261</f>
        <v>0</v>
      </c>
      <c r="C249" s="103" t="e">
        <f ca="1">IF(B249=0, NA(), (IF(ISERROR(OFFSET('Initial Results'!$U$1,MATCH($B249,'Initial Results'!$R:$R,0)-1,0,1,1)),NA(),OFFSET('Initial Results'!$U$1,MATCH($B249,'Initial Results'!$R:$R,0)-1,0,1,1))))</f>
        <v>#N/A</v>
      </c>
      <c r="D249" s="103" t="str">
        <f t="shared" si="39"/>
        <v/>
      </c>
      <c r="E249" s="199" t="e">
        <f ca="1">IF(B249=0, NA(), (IF(ISERROR(OFFSET('Confirm Results'!$U$1,MATCH($B249,'Confirm Results'!$R:$R,0)-1,0,1,1)),NA(),OFFSET('Confirm Results'!$U$1,MATCH($B249,'Confirm Results'!$R:$R,0)-1,0,1,1))))</f>
        <v>#N/A</v>
      </c>
      <c r="F249" s="103" t="str">
        <f t="shared" si="30"/>
        <v/>
      </c>
      <c r="G249" s="103" t="str">
        <f t="shared" ca="1" si="31"/>
        <v/>
      </c>
      <c r="H249" s="300"/>
      <c r="I249" s="103" t="str">
        <f t="shared" si="32"/>
        <v/>
      </c>
      <c r="J249" s="1" t="str">
        <f t="shared" si="33"/>
        <v/>
      </c>
      <c r="K249" s="1" t="str">
        <f t="shared" si="34"/>
        <v/>
      </c>
      <c r="L249" s="177"/>
      <c r="M249" s="299" t="str">
        <f t="shared" si="35"/>
        <v/>
      </c>
      <c r="N249" s="177"/>
      <c r="O249" s="177" t="str">
        <f t="shared" si="36"/>
        <v/>
      </c>
      <c r="P249" s="1" t="str">
        <f t="shared" si="37"/>
        <v/>
      </c>
      <c r="Q249" s="199" t="str">
        <f ca="1">IF(B249=0,"",(IF(ISERROR(OFFSET('Specs and Initial PMs'!$E$1,MATCH($B249,'Specs and Initial PMs'!$D:$D,0)-1,0,1,1)),"",OFFSET('Specs and Initial PMs'!$E$1,MATCH($B249,'Specs and Initial PMs'!$D:$D,0)-1,0,1,1))))</f>
        <v/>
      </c>
      <c r="R249" s="103" t="str">
        <f t="shared" ca="1" si="38"/>
        <v/>
      </c>
      <c r="S249" s="241"/>
    </row>
    <row r="250" spans="1:19" x14ac:dyDescent="0.3">
      <c r="A250" s="1">
        <f>'Specs and Initial PMs'!A262</f>
        <v>246</v>
      </c>
      <c r="B250" s="1">
        <f>'Specs and Initial PMs'!D262</f>
        <v>0</v>
      </c>
      <c r="C250" s="103" t="e">
        <f ca="1">IF(B250=0, NA(), (IF(ISERROR(OFFSET('Initial Results'!$U$1,MATCH($B250,'Initial Results'!$R:$R,0)-1,0,1,1)),NA(),OFFSET('Initial Results'!$U$1,MATCH($B250,'Initial Results'!$R:$R,0)-1,0,1,1))))</f>
        <v>#N/A</v>
      </c>
      <c r="D250" s="103" t="str">
        <f t="shared" si="39"/>
        <v/>
      </c>
      <c r="E250" s="199" t="e">
        <f ca="1">IF(B250=0, NA(), (IF(ISERROR(OFFSET('Confirm Results'!$U$1,MATCH($B250,'Confirm Results'!$R:$R,0)-1,0,1,1)),NA(),OFFSET('Confirm Results'!$U$1,MATCH($B250,'Confirm Results'!$R:$R,0)-1,0,1,1))))</f>
        <v>#N/A</v>
      </c>
      <c r="F250" s="103" t="str">
        <f t="shared" si="30"/>
        <v/>
      </c>
      <c r="G250" s="103" t="str">
        <f t="shared" ca="1" si="31"/>
        <v/>
      </c>
      <c r="H250" s="300"/>
      <c r="I250" s="103" t="str">
        <f t="shared" si="32"/>
        <v/>
      </c>
      <c r="J250" s="1" t="str">
        <f t="shared" si="33"/>
        <v/>
      </c>
      <c r="K250" s="1" t="str">
        <f t="shared" si="34"/>
        <v/>
      </c>
      <c r="L250" s="177"/>
      <c r="M250" s="299" t="str">
        <f t="shared" si="35"/>
        <v/>
      </c>
      <c r="N250" s="177"/>
      <c r="O250" s="177" t="str">
        <f t="shared" si="36"/>
        <v/>
      </c>
      <c r="P250" s="1" t="str">
        <f t="shared" si="37"/>
        <v/>
      </c>
      <c r="Q250" s="199" t="str">
        <f ca="1">IF(B250=0,"",(IF(ISERROR(OFFSET('Specs and Initial PMs'!$E$1,MATCH($B250,'Specs and Initial PMs'!$D:$D,0)-1,0,1,1)),"",OFFSET('Specs and Initial PMs'!$E$1,MATCH($B250,'Specs and Initial PMs'!$D:$D,0)-1,0,1,1))))</f>
        <v/>
      </c>
      <c r="R250" s="103" t="str">
        <f t="shared" ca="1" si="38"/>
        <v/>
      </c>
      <c r="S250" s="241"/>
    </row>
    <row r="251" spans="1:19" x14ac:dyDescent="0.3">
      <c r="A251" s="1">
        <f>'Specs and Initial PMs'!A263</f>
        <v>247</v>
      </c>
      <c r="B251" s="1">
        <f>'Specs and Initial PMs'!D263</f>
        <v>0</v>
      </c>
      <c r="C251" s="103" t="e">
        <f ca="1">IF(B251=0, NA(), (IF(ISERROR(OFFSET('Initial Results'!$U$1,MATCH($B251,'Initial Results'!$R:$R,0)-1,0,1,1)),NA(),OFFSET('Initial Results'!$U$1,MATCH($B251,'Initial Results'!$R:$R,0)-1,0,1,1))))</f>
        <v>#N/A</v>
      </c>
      <c r="D251" s="103" t="str">
        <f t="shared" si="39"/>
        <v/>
      </c>
      <c r="E251" s="199" t="e">
        <f ca="1">IF(B251=0, NA(), (IF(ISERROR(OFFSET('Confirm Results'!$U$1,MATCH($B251,'Confirm Results'!$R:$R,0)-1,0,1,1)),NA(),OFFSET('Confirm Results'!$U$1,MATCH($B251,'Confirm Results'!$R:$R,0)-1,0,1,1))))</f>
        <v>#N/A</v>
      </c>
      <c r="F251" s="103" t="str">
        <f t="shared" si="30"/>
        <v/>
      </c>
      <c r="G251" s="103" t="str">
        <f t="shared" ca="1" si="31"/>
        <v/>
      </c>
      <c r="H251" s="300"/>
      <c r="I251" s="103" t="str">
        <f t="shared" si="32"/>
        <v/>
      </c>
      <c r="J251" s="1" t="str">
        <f t="shared" si="33"/>
        <v/>
      </c>
      <c r="K251" s="1" t="str">
        <f t="shared" si="34"/>
        <v/>
      </c>
      <c r="L251" s="177"/>
      <c r="M251" s="299" t="str">
        <f t="shared" si="35"/>
        <v/>
      </c>
      <c r="N251" s="177"/>
      <c r="O251" s="177" t="str">
        <f t="shared" si="36"/>
        <v/>
      </c>
      <c r="P251" s="1" t="str">
        <f t="shared" si="37"/>
        <v/>
      </c>
      <c r="Q251" s="199" t="str">
        <f ca="1">IF(B251=0,"",(IF(ISERROR(OFFSET('Specs and Initial PMs'!$E$1,MATCH($B251,'Specs and Initial PMs'!$D:$D,0)-1,0,1,1)),"",OFFSET('Specs and Initial PMs'!$E$1,MATCH($B251,'Specs and Initial PMs'!$D:$D,0)-1,0,1,1))))</f>
        <v/>
      </c>
      <c r="R251" s="103" t="str">
        <f t="shared" ca="1" si="38"/>
        <v/>
      </c>
      <c r="S251" s="241"/>
    </row>
    <row r="252" spans="1:19" x14ac:dyDescent="0.3">
      <c r="A252" s="1">
        <f>'Specs and Initial PMs'!A264</f>
        <v>248</v>
      </c>
      <c r="B252" s="1">
        <f>'Specs and Initial PMs'!D264</f>
        <v>0</v>
      </c>
      <c r="C252" s="103" t="e">
        <f ca="1">IF(B252=0, NA(), (IF(ISERROR(OFFSET('Initial Results'!$U$1,MATCH($B252,'Initial Results'!$R:$R,0)-1,0,1,1)),NA(),OFFSET('Initial Results'!$U$1,MATCH($B252,'Initial Results'!$R:$R,0)-1,0,1,1))))</f>
        <v>#N/A</v>
      </c>
      <c r="D252" s="103" t="str">
        <f t="shared" si="39"/>
        <v/>
      </c>
      <c r="E252" s="199" t="e">
        <f ca="1">IF(B252=0, NA(), (IF(ISERROR(OFFSET('Confirm Results'!$U$1,MATCH($B252,'Confirm Results'!$R:$R,0)-1,0,1,1)),NA(),OFFSET('Confirm Results'!$U$1,MATCH($B252,'Confirm Results'!$R:$R,0)-1,0,1,1))))</f>
        <v>#N/A</v>
      </c>
      <c r="F252" s="103" t="str">
        <f t="shared" si="30"/>
        <v/>
      </c>
      <c r="G252" s="103" t="str">
        <f t="shared" ca="1" si="31"/>
        <v/>
      </c>
      <c r="H252" s="300"/>
      <c r="I252" s="103" t="str">
        <f t="shared" si="32"/>
        <v/>
      </c>
      <c r="J252" s="1" t="str">
        <f t="shared" si="33"/>
        <v/>
      </c>
      <c r="K252" s="1" t="str">
        <f t="shared" si="34"/>
        <v/>
      </c>
      <c r="L252" s="177"/>
      <c r="M252" s="299" t="str">
        <f t="shared" si="35"/>
        <v/>
      </c>
      <c r="N252" s="177"/>
      <c r="O252" s="177" t="str">
        <f t="shared" si="36"/>
        <v/>
      </c>
      <c r="P252" s="1" t="str">
        <f t="shared" si="37"/>
        <v/>
      </c>
      <c r="Q252" s="199" t="str">
        <f ca="1">IF(B252=0,"",(IF(ISERROR(OFFSET('Specs and Initial PMs'!$E$1,MATCH($B252,'Specs and Initial PMs'!$D:$D,0)-1,0,1,1)),"",OFFSET('Specs and Initial PMs'!$E$1,MATCH($B252,'Specs and Initial PMs'!$D:$D,0)-1,0,1,1))))</f>
        <v/>
      </c>
      <c r="R252" s="103" t="str">
        <f t="shared" ca="1" si="38"/>
        <v/>
      </c>
      <c r="S252" s="241"/>
    </row>
    <row r="253" spans="1:19" x14ac:dyDescent="0.3">
      <c r="A253" s="1">
        <f>'Specs and Initial PMs'!A265</f>
        <v>249</v>
      </c>
      <c r="B253" s="1">
        <f>'Specs and Initial PMs'!D265</f>
        <v>0</v>
      </c>
      <c r="C253" s="103" t="e">
        <f ca="1">IF(B253=0, NA(), (IF(ISERROR(OFFSET('Initial Results'!$U$1,MATCH($B253,'Initial Results'!$R:$R,0)-1,0,1,1)),NA(),OFFSET('Initial Results'!$U$1,MATCH($B253,'Initial Results'!$R:$R,0)-1,0,1,1))))</f>
        <v>#N/A</v>
      </c>
      <c r="D253" s="103" t="str">
        <f t="shared" si="39"/>
        <v/>
      </c>
      <c r="E253" s="199" t="e">
        <f ca="1">IF(B253=0, NA(), (IF(ISERROR(OFFSET('Confirm Results'!$U$1,MATCH($B253,'Confirm Results'!$R:$R,0)-1,0,1,1)),NA(),OFFSET('Confirm Results'!$U$1,MATCH($B253,'Confirm Results'!$R:$R,0)-1,0,1,1))))</f>
        <v>#N/A</v>
      </c>
      <c r="F253" s="103" t="str">
        <f t="shared" si="30"/>
        <v/>
      </c>
      <c r="G253" s="103" t="str">
        <f t="shared" ca="1" si="31"/>
        <v/>
      </c>
      <c r="H253" s="300"/>
      <c r="I253" s="103" t="str">
        <f t="shared" si="32"/>
        <v/>
      </c>
      <c r="J253" s="1" t="str">
        <f t="shared" si="33"/>
        <v/>
      </c>
      <c r="K253" s="1" t="str">
        <f t="shared" si="34"/>
        <v/>
      </c>
      <c r="L253" s="177"/>
      <c r="M253" s="299" t="str">
        <f t="shared" si="35"/>
        <v/>
      </c>
      <c r="N253" s="177"/>
      <c r="O253" s="177" t="str">
        <f t="shared" si="36"/>
        <v/>
      </c>
      <c r="P253" s="1" t="str">
        <f t="shared" si="37"/>
        <v/>
      </c>
      <c r="Q253" s="199" t="str">
        <f ca="1">IF(B253=0,"",(IF(ISERROR(OFFSET('Specs and Initial PMs'!$E$1,MATCH($B253,'Specs and Initial PMs'!$D:$D,0)-1,0,1,1)),"",OFFSET('Specs and Initial PMs'!$E$1,MATCH($B253,'Specs and Initial PMs'!$D:$D,0)-1,0,1,1))))</f>
        <v/>
      </c>
      <c r="R253" s="103" t="str">
        <f t="shared" ca="1" si="38"/>
        <v/>
      </c>
      <c r="S253" s="241"/>
    </row>
    <row r="254" spans="1:19" x14ac:dyDescent="0.3">
      <c r="A254" s="1">
        <f>'Specs and Initial PMs'!A266</f>
        <v>250</v>
      </c>
      <c r="B254" s="1">
        <f>'Specs and Initial PMs'!D266</f>
        <v>0</v>
      </c>
      <c r="C254" s="103" t="e">
        <f ca="1">IF(B254=0, NA(), (IF(ISERROR(OFFSET('Initial Results'!$U$1,MATCH($B254,'Initial Results'!$R:$R,0)-1,0,1,1)),NA(),OFFSET('Initial Results'!$U$1,MATCH($B254,'Initial Results'!$R:$R,0)-1,0,1,1))))</f>
        <v>#N/A</v>
      </c>
      <c r="D254" s="103" t="str">
        <f t="shared" si="39"/>
        <v/>
      </c>
      <c r="E254" s="199" t="e">
        <f ca="1">IF(B254=0, NA(), (IF(ISERROR(OFFSET('Confirm Results'!$U$1,MATCH($B254,'Confirm Results'!$R:$R,0)-1,0,1,1)),NA(),OFFSET('Confirm Results'!$U$1,MATCH($B254,'Confirm Results'!$R:$R,0)-1,0,1,1))))</f>
        <v>#N/A</v>
      </c>
      <c r="F254" s="103" t="str">
        <f t="shared" si="30"/>
        <v/>
      </c>
      <c r="G254" s="103" t="str">
        <f t="shared" ca="1" si="31"/>
        <v/>
      </c>
      <c r="H254" s="300"/>
      <c r="I254" s="103" t="str">
        <f t="shared" si="32"/>
        <v/>
      </c>
      <c r="J254" s="1" t="str">
        <f t="shared" si="33"/>
        <v/>
      </c>
      <c r="K254" s="1" t="str">
        <f t="shared" si="34"/>
        <v/>
      </c>
      <c r="L254" s="177"/>
      <c r="M254" s="299" t="str">
        <f t="shared" si="35"/>
        <v/>
      </c>
      <c r="N254" s="177"/>
      <c r="O254" s="177" t="str">
        <f t="shared" si="36"/>
        <v/>
      </c>
      <c r="P254" s="1" t="str">
        <f t="shared" si="37"/>
        <v/>
      </c>
      <c r="Q254" s="199" t="str">
        <f ca="1">IF(B254=0,"",(IF(ISERROR(OFFSET('Specs and Initial PMs'!$E$1,MATCH($B254,'Specs and Initial PMs'!$D:$D,0)-1,0,1,1)),"",OFFSET('Specs and Initial PMs'!$E$1,MATCH($B254,'Specs and Initial PMs'!$D:$D,0)-1,0,1,1))))</f>
        <v/>
      </c>
      <c r="R254" s="103" t="str">
        <f t="shared" ca="1" si="38"/>
        <v/>
      </c>
      <c r="S254" s="241"/>
    </row>
    <row r="255" spans="1:19" x14ac:dyDescent="0.3">
      <c r="A255" s="1">
        <f>'Specs and Initial PMs'!A267</f>
        <v>251</v>
      </c>
      <c r="B255" s="1">
        <f>'Specs and Initial PMs'!D267</f>
        <v>0</v>
      </c>
      <c r="C255" s="103" t="e">
        <f ca="1">IF(B255=0, NA(), (IF(ISERROR(OFFSET('Initial Results'!$U$1,MATCH($B255,'Initial Results'!$R:$R,0)-1,0,1,1)),NA(),OFFSET('Initial Results'!$U$1,MATCH($B255,'Initial Results'!$R:$R,0)-1,0,1,1))))</f>
        <v>#N/A</v>
      </c>
      <c r="D255" s="103" t="str">
        <f t="shared" si="39"/>
        <v/>
      </c>
      <c r="E255" s="199" t="e">
        <f ca="1">IF(B255=0, NA(), (IF(ISERROR(OFFSET('Confirm Results'!$U$1,MATCH($B255,'Confirm Results'!$R:$R,0)-1,0,1,1)),NA(),OFFSET('Confirm Results'!$U$1,MATCH($B255,'Confirm Results'!$R:$R,0)-1,0,1,1))))</f>
        <v>#N/A</v>
      </c>
      <c r="F255" s="103" t="str">
        <f t="shared" si="30"/>
        <v/>
      </c>
      <c r="G255" s="103" t="str">
        <f t="shared" ca="1" si="31"/>
        <v/>
      </c>
      <c r="H255" s="300"/>
      <c r="I255" s="103" t="str">
        <f t="shared" si="32"/>
        <v/>
      </c>
      <c r="J255" s="1" t="str">
        <f t="shared" si="33"/>
        <v/>
      </c>
      <c r="K255" s="1" t="str">
        <f t="shared" si="34"/>
        <v/>
      </c>
      <c r="L255" s="177"/>
      <c r="M255" s="299" t="str">
        <f t="shared" si="35"/>
        <v/>
      </c>
      <c r="N255" s="177"/>
      <c r="O255" s="177" t="str">
        <f t="shared" si="36"/>
        <v/>
      </c>
      <c r="P255" s="1" t="str">
        <f t="shared" si="37"/>
        <v/>
      </c>
      <c r="Q255" s="199" t="str">
        <f ca="1">IF(B255=0,"",(IF(ISERROR(OFFSET('Specs and Initial PMs'!$E$1,MATCH($B255,'Specs and Initial PMs'!$D:$D,0)-1,0,1,1)),"",OFFSET('Specs and Initial PMs'!$E$1,MATCH($B255,'Specs and Initial PMs'!$D:$D,0)-1,0,1,1))))</f>
        <v/>
      </c>
      <c r="R255" s="103" t="str">
        <f t="shared" ca="1" si="38"/>
        <v/>
      </c>
      <c r="S255" s="241"/>
    </row>
    <row r="256" spans="1:19" x14ac:dyDescent="0.3">
      <c r="A256" s="1">
        <f>'Specs and Initial PMs'!A268</f>
        <v>252</v>
      </c>
      <c r="B256" s="1">
        <f>'Specs and Initial PMs'!D268</f>
        <v>0</v>
      </c>
      <c r="C256" s="103" t="e">
        <f ca="1">IF(B256=0, NA(), (IF(ISERROR(OFFSET('Initial Results'!$U$1,MATCH($B256,'Initial Results'!$R:$R,0)-1,0,1,1)),NA(),OFFSET('Initial Results'!$U$1,MATCH($B256,'Initial Results'!$R:$R,0)-1,0,1,1))))</f>
        <v>#N/A</v>
      </c>
      <c r="D256" s="103" t="str">
        <f t="shared" si="39"/>
        <v/>
      </c>
      <c r="E256" s="199" t="e">
        <f ca="1">IF(B256=0, NA(), (IF(ISERROR(OFFSET('Confirm Results'!$U$1,MATCH($B256,'Confirm Results'!$R:$R,0)-1,0,1,1)),NA(),OFFSET('Confirm Results'!$U$1,MATCH($B256,'Confirm Results'!$R:$R,0)-1,0,1,1))))</f>
        <v>#N/A</v>
      </c>
      <c r="F256" s="103" t="str">
        <f t="shared" si="30"/>
        <v/>
      </c>
      <c r="G256" s="103" t="str">
        <f t="shared" ca="1" si="31"/>
        <v/>
      </c>
      <c r="H256" s="300"/>
      <c r="I256" s="103" t="str">
        <f t="shared" si="32"/>
        <v/>
      </c>
      <c r="J256" s="1" t="str">
        <f t="shared" si="33"/>
        <v/>
      </c>
      <c r="K256" s="1" t="str">
        <f t="shared" si="34"/>
        <v/>
      </c>
      <c r="L256" s="177"/>
      <c r="M256" s="299" t="str">
        <f t="shared" si="35"/>
        <v/>
      </c>
      <c r="N256" s="177"/>
      <c r="O256" s="177" t="str">
        <f t="shared" si="36"/>
        <v/>
      </c>
      <c r="P256" s="1" t="str">
        <f t="shared" si="37"/>
        <v/>
      </c>
      <c r="Q256" s="199" t="str">
        <f ca="1">IF(B256=0,"",(IF(ISERROR(OFFSET('Specs and Initial PMs'!$E$1,MATCH($B256,'Specs and Initial PMs'!$D:$D,0)-1,0,1,1)),"",OFFSET('Specs and Initial PMs'!$E$1,MATCH($B256,'Specs and Initial PMs'!$D:$D,0)-1,0,1,1))))</f>
        <v/>
      </c>
      <c r="R256" s="103" t="str">
        <f t="shared" ca="1" si="38"/>
        <v/>
      </c>
      <c r="S256" s="241"/>
    </row>
    <row r="257" spans="1:19" x14ac:dyDescent="0.3">
      <c r="A257" s="1">
        <f>'Specs and Initial PMs'!A269</f>
        <v>253</v>
      </c>
      <c r="B257" s="1">
        <f>'Specs and Initial PMs'!D269</f>
        <v>0</v>
      </c>
      <c r="C257" s="103" t="e">
        <f ca="1">IF(B257=0, NA(), (IF(ISERROR(OFFSET('Initial Results'!$U$1,MATCH($B257,'Initial Results'!$R:$R,0)-1,0,1,1)),NA(),OFFSET('Initial Results'!$U$1,MATCH($B257,'Initial Results'!$R:$R,0)-1,0,1,1))))</f>
        <v>#N/A</v>
      </c>
      <c r="D257" s="103" t="str">
        <f t="shared" si="39"/>
        <v/>
      </c>
      <c r="E257" s="199" t="e">
        <f ca="1">IF(B257=0, NA(), (IF(ISERROR(OFFSET('Confirm Results'!$U$1,MATCH($B257,'Confirm Results'!$R:$R,0)-1,0,1,1)),NA(),OFFSET('Confirm Results'!$U$1,MATCH($B257,'Confirm Results'!$R:$R,0)-1,0,1,1))))</f>
        <v>#N/A</v>
      </c>
      <c r="F257" s="103" t="str">
        <f t="shared" si="30"/>
        <v/>
      </c>
      <c r="G257" s="103" t="str">
        <f t="shared" ca="1" si="31"/>
        <v/>
      </c>
      <c r="H257" s="300"/>
      <c r="I257" s="103" t="str">
        <f t="shared" si="32"/>
        <v/>
      </c>
      <c r="J257" s="1" t="str">
        <f t="shared" si="33"/>
        <v/>
      </c>
      <c r="K257" s="1" t="str">
        <f t="shared" si="34"/>
        <v/>
      </c>
      <c r="L257" s="177"/>
      <c r="M257" s="299" t="str">
        <f t="shared" si="35"/>
        <v/>
      </c>
      <c r="N257" s="177"/>
      <c r="O257" s="177" t="str">
        <f t="shared" si="36"/>
        <v/>
      </c>
      <c r="P257" s="1" t="str">
        <f t="shared" si="37"/>
        <v/>
      </c>
      <c r="Q257" s="199" t="str">
        <f ca="1">IF(B257=0,"",(IF(ISERROR(OFFSET('Specs and Initial PMs'!$E$1,MATCH($B257,'Specs and Initial PMs'!$D:$D,0)-1,0,1,1)),"",OFFSET('Specs and Initial PMs'!$E$1,MATCH($B257,'Specs and Initial PMs'!$D:$D,0)-1,0,1,1))))</f>
        <v/>
      </c>
      <c r="R257" s="103" t="str">
        <f t="shared" ca="1" si="38"/>
        <v/>
      </c>
      <c r="S257" s="241"/>
    </row>
    <row r="258" spans="1:19" x14ac:dyDescent="0.3">
      <c r="A258" s="1">
        <f>'Specs and Initial PMs'!A270</f>
        <v>254</v>
      </c>
      <c r="B258" s="1">
        <f>'Specs and Initial PMs'!D270</f>
        <v>0</v>
      </c>
      <c r="C258" s="103" t="e">
        <f ca="1">IF(B258=0, NA(), (IF(ISERROR(OFFSET('Initial Results'!$U$1,MATCH($B258,'Initial Results'!$R:$R,0)-1,0,1,1)),NA(),OFFSET('Initial Results'!$U$1,MATCH($B258,'Initial Results'!$R:$R,0)-1,0,1,1))))</f>
        <v>#N/A</v>
      </c>
      <c r="D258" s="103" t="str">
        <f t="shared" si="39"/>
        <v/>
      </c>
      <c r="E258" s="199" t="e">
        <f ca="1">IF(B258=0, NA(), (IF(ISERROR(OFFSET('Confirm Results'!$U$1,MATCH($B258,'Confirm Results'!$R:$R,0)-1,0,1,1)),NA(),OFFSET('Confirm Results'!$U$1,MATCH($B258,'Confirm Results'!$R:$R,0)-1,0,1,1))))</f>
        <v>#N/A</v>
      </c>
      <c r="F258" s="103" t="str">
        <f t="shared" si="30"/>
        <v/>
      </c>
      <c r="G258" s="103" t="str">
        <f t="shared" ca="1" si="31"/>
        <v/>
      </c>
      <c r="H258" s="300"/>
      <c r="I258" s="103" t="str">
        <f t="shared" si="32"/>
        <v/>
      </c>
      <c r="J258" s="1" t="str">
        <f t="shared" si="33"/>
        <v/>
      </c>
      <c r="K258" s="1" t="str">
        <f t="shared" si="34"/>
        <v/>
      </c>
      <c r="L258" s="177"/>
      <c r="M258" s="299" t="str">
        <f t="shared" si="35"/>
        <v/>
      </c>
      <c r="N258" s="177"/>
      <c r="O258" s="177" t="str">
        <f t="shared" si="36"/>
        <v/>
      </c>
      <c r="P258" s="1" t="str">
        <f t="shared" si="37"/>
        <v/>
      </c>
      <c r="Q258" s="199" t="str">
        <f ca="1">IF(B258=0,"",(IF(ISERROR(OFFSET('Specs and Initial PMs'!$E$1,MATCH($B258,'Specs and Initial PMs'!$D:$D,0)-1,0,1,1)),"",OFFSET('Specs and Initial PMs'!$E$1,MATCH($B258,'Specs and Initial PMs'!$D:$D,0)-1,0,1,1))))</f>
        <v/>
      </c>
      <c r="R258" s="103" t="str">
        <f t="shared" ca="1" si="38"/>
        <v/>
      </c>
      <c r="S258" s="241"/>
    </row>
    <row r="259" spans="1:19" x14ac:dyDescent="0.3">
      <c r="A259" s="1">
        <f>'Specs and Initial PMs'!A271</f>
        <v>255</v>
      </c>
      <c r="B259" s="1">
        <f>'Specs and Initial PMs'!D271</f>
        <v>0</v>
      </c>
      <c r="C259" s="103" t="e">
        <f ca="1">IF(B259=0, NA(), (IF(ISERROR(OFFSET('Initial Results'!$U$1,MATCH($B259,'Initial Results'!$R:$R,0)-1,0,1,1)),NA(),OFFSET('Initial Results'!$U$1,MATCH($B259,'Initial Results'!$R:$R,0)-1,0,1,1))))</f>
        <v>#N/A</v>
      </c>
      <c r="D259" s="103" t="str">
        <f t="shared" si="39"/>
        <v/>
      </c>
      <c r="E259" s="199" t="e">
        <f ca="1">IF(B259=0, NA(), (IF(ISERROR(OFFSET('Confirm Results'!$U$1,MATCH($B259,'Confirm Results'!$R:$R,0)-1,0,1,1)),NA(),OFFSET('Confirm Results'!$U$1,MATCH($B259,'Confirm Results'!$R:$R,0)-1,0,1,1))))</f>
        <v>#N/A</v>
      </c>
      <c r="F259" s="103" t="str">
        <f t="shared" si="30"/>
        <v/>
      </c>
      <c r="G259" s="103" t="str">
        <f t="shared" ca="1" si="31"/>
        <v/>
      </c>
      <c r="H259" s="300"/>
      <c r="I259" s="103" t="str">
        <f t="shared" si="32"/>
        <v/>
      </c>
      <c r="J259" s="1" t="str">
        <f t="shared" si="33"/>
        <v/>
      </c>
      <c r="K259" s="1" t="str">
        <f t="shared" si="34"/>
        <v/>
      </c>
      <c r="L259" s="177"/>
      <c r="M259" s="299" t="str">
        <f t="shared" si="35"/>
        <v/>
      </c>
      <c r="N259" s="177"/>
      <c r="O259" s="177" t="str">
        <f t="shared" si="36"/>
        <v/>
      </c>
      <c r="P259" s="1" t="str">
        <f t="shared" si="37"/>
        <v/>
      </c>
      <c r="Q259" s="199" t="str">
        <f ca="1">IF(B259=0,"",(IF(ISERROR(OFFSET('Specs and Initial PMs'!$E$1,MATCH($B259,'Specs and Initial PMs'!$D:$D,0)-1,0,1,1)),"",OFFSET('Specs and Initial PMs'!$E$1,MATCH($B259,'Specs and Initial PMs'!$D:$D,0)-1,0,1,1))))</f>
        <v/>
      </c>
      <c r="R259" s="103" t="str">
        <f t="shared" ca="1" si="38"/>
        <v/>
      </c>
      <c r="S259" s="241"/>
    </row>
    <row r="260" spans="1:19" x14ac:dyDescent="0.3">
      <c r="A260" s="1">
        <f>'Specs and Initial PMs'!A272</f>
        <v>256</v>
      </c>
      <c r="B260" s="1">
        <f>'Specs and Initial PMs'!D272</f>
        <v>0</v>
      </c>
      <c r="C260" s="103" t="e">
        <f ca="1">IF(B260=0, NA(), (IF(ISERROR(OFFSET('Initial Results'!$U$1,MATCH($B260,'Initial Results'!$R:$R,0)-1,0,1,1)),NA(),OFFSET('Initial Results'!$U$1,MATCH($B260,'Initial Results'!$R:$R,0)-1,0,1,1))))</f>
        <v>#N/A</v>
      </c>
      <c r="D260" s="103" t="str">
        <f t="shared" si="39"/>
        <v/>
      </c>
      <c r="E260" s="199" t="e">
        <f ca="1">IF(B260=0, NA(), (IF(ISERROR(OFFSET('Confirm Results'!$U$1,MATCH($B260,'Confirm Results'!$R:$R,0)-1,0,1,1)),NA(),OFFSET('Confirm Results'!$U$1,MATCH($B260,'Confirm Results'!$R:$R,0)-1,0,1,1))))</f>
        <v>#N/A</v>
      </c>
      <c r="F260" s="103" t="str">
        <f t="shared" si="30"/>
        <v/>
      </c>
      <c r="G260" s="103" t="str">
        <f t="shared" ca="1" si="31"/>
        <v/>
      </c>
      <c r="H260" s="300"/>
      <c r="I260" s="103" t="str">
        <f t="shared" si="32"/>
        <v/>
      </c>
      <c r="J260" s="1" t="str">
        <f t="shared" si="33"/>
        <v/>
      </c>
      <c r="K260" s="1" t="str">
        <f t="shared" si="34"/>
        <v/>
      </c>
      <c r="L260" s="177"/>
      <c r="M260" s="299" t="str">
        <f t="shared" si="35"/>
        <v/>
      </c>
      <c r="N260" s="177"/>
      <c r="O260" s="177" t="str">
        <f t="shared" si="36"/>
        <v/>
      </c>
      <c r="P260" s="1" t="str">
        <f t="shared" si="37"/>
        <v/>
      </c>
      <c r="Q260" s="199" t="str">
        <f ca="1">IF(B260=0,"",(IF(ISERROR(OFFSET('Specs and Initial PMs'!$E$1,MATCH($B260,'Specs and Initial PMs'!$D:$D,0)-1,0,1,1)),"",OFFSET('Specs and Initial PMs'!$E$1,MATCH($B260,'Specs and Initial PMs'!$D:$D,0)-1,0,1,1))))</f>
        <v/>
      </c>
      <c r="R260" s="103" t="str">
        <f t="shared" ca="1" si="38"/>
        <v/>
      </c>
      <c r="S260" s="241"/>
    </row>
    <row r="261" spans="1:19" x14ac:dyDescent="0.3">
      <c r="A261" s="1">
        <f>'Specs and Initial PMs'!A273</f>
        <v>257</v>
      </c>
      <c r="B261" s="1">
        <f>'Specs and Initial PMs'!D273</f>
        <v>0</v>
      </c>
      <c r="C261" s="103" t="e">
        <f ca="1">IF(B261=0, NA(), (IF(ISERROR(OFFSET('Initial Results'!$U$1,MATCH($B261,'Initial Results'!$R:$R,0)-1,0,1,1)),NA(),OFFSET('Initial Results'!$U$1,MATCH($B261,'Initial Results'!$R:$R,0)-1,0,1,1))))</f>
        <v>#N/A</v>
      </c>
      <c r="D261" s="103" t="str">
        <f t="shared" si="39"/>
        <v/>
      </c>
      <c r="E261" s="199" t="e">
        <f ca="1">IF(B261=0, NA(), (IF(ISERROR(OFFSET('Confirm Results'!$U$1,MATCH($B261,'Confirm Results'!$R:$R,0)-1,0,1,1)),NA(),OFFSET('Confirm Results'!$U$1,MATCH($B261,'Confirm Results'!$R:$R,0)-1,0,1,1))))</f>
        <v>#N/A</v>
      </c>
      <c r="F261" s="103" t="str">
        <f t="shared" ref="F261:F324" si="40">IF($B261=0,"",IF(ISERROR($E261),"",$E261))</f>
        <v/>
      </c>
      <c r="G261" s="103" t="str">
        <f t="shared" ca="1" si="31"/>
        <v/>
      </c>
      <c r="H261" s="300"/>
      <c r="I261" s="103" t="str">
        <f t="shared" si="32"/>
        <v/>
      </c>
      <c r="J261" s="1" t="str">
        <f t="shared" si="33"/>
        <v/>
      </c>
      <c r="K261" s="1" t="str">
        <f t="shared" si="34"/>
        <v/>
      </c>
      <c r="L261" s="177"/>
      <c r="M261" s="299" t="str">
        <f t="shared" si="35"/>
        <v/>
      </c>
      <c r="N261" s="177"/>
      <c r="O261" s="177" t="str">
        <f t="shared" si="36"/>
        <v/>
      </c>
      <c r="P261" s="1" t="str">
        <f t="shared" si="37"/>
        <v/>
      </c>
      <c r="Q261" s="199" t="str">
        <f ca="1">IF(B261=0,"",(IF(ISERROR(OFFSET('Specs and Initial PMs'!$E$1,MATCH($B261,'Specs and Initial PMs'!$D:$D,0)-1,0,1,1)),"",OFFSET('Specs and Initial PMs'!$E$1,MATCH($B261,'Specs and Initial PMs'!$D:$D,0)-1,0,1,1))))</f>
        <v/>
      </c>
      <c r="R261" s="103" t="str">
        <f t="shared" ca="1" si="38"/>
        <v/>
      </c>
      <c r="S261" s="241"/>
    </row>
    <row r="262" spans="1:19" x14ac:dyDescent="0.3">
      <c r="A262" s="1">
        <f>'Specs and Initial PMs'!A274</f>
        <v>258</v>
      </c>
      <c r="B262" s="1">
        <f>'Specs and Initial PMs'!D274</f>
        <v>0</v>
      </c>
      <c r="C262" s="103" t="e">
        <f ca="1">IF(B262=0, NA(), (IF(ISERROR(OFFSET('Initial Results'!$U$1,MATCH($B262,'Initial Results'!$R:$R,0)-1,0,1,1)),NA(),OFFSET('Initial Results'!$U$1,MATCH($B262,'Initial Results'!$R:$R,0)-1,0,1,1))))</f>
        <v>#N/A</v>
      </c>
      <c r="D262" s="103" t="str">
        <f t="shared" si="39"/>
        <v/>
      </c>
      <c r="E262" s="199" t="e">
        <f ca="1">IF(B262=0, NA(), (IF(ISERROR(OFFSET('Confirm Results'!$U$1,MATCH($B262,'Confirm Results'!$R:$R,0)-1,0,1,1)),NA(),OFFSET('Confirm Results'!$U$1,MATCH($B262,'Confirm Results'!$R:$R,0)-1,0,1,1))))</f>
        <v>#N/A</v>
      </c>
      <c r="F262" s="103" t="str">
        <f t="shared" si="40"/>
        <v/>
      </c>
      <c r="G262" s="103" t="str">
        <f t="shared" ref="G262:G325" ca="1" si="41">IFERROR(IF(OR(AND(C262&lt;1.5,F262&gt;1.5),AND(C262&gt;1.5,F262&lt;1.5)),IF((STDEV(C262:F262)/AVERAGE(C262:F262))*100&gt;20,"Repeat",""),""),"")</f>
        <v/>
      </c>
      <c r="H262" s="300"/>
      <c r="I262" s="103" t="str">
        <f t="shared" ref="I262:I325" si="42">IF($B262=0,"",IF(ISERROR(IF(ISNUMBER($H262),$H262,IF(ISNUMBER($E262),$E262,$C262))),"FAILURE",IF(ISNUMBER($H262),$H262,IF(ISNUMBER($E262),$E262,$C262))))</f>
        <v/>
      </c>
      <c r="J262" s="1" t="str">
        <f t="shared" ref="J262:J325" si="43">IF(B262=0, "", (IF(ISNUMBER($I262),IF($I262&gt;1.5,"LT","RECENT"),"FAILURE")))</f>
        <v/>
      </c>
      <c r="K262" s="1" t="str">
        <f t="shared" ref="K262:K325" si="44">IF(I262&lt;0.4, "Perform Serology", "")</f>
        <v/>
      </c>
      <c r="L262" s="177"/>
      <c r="M262" s="299" t="str">
        <f t="shared" ref="M262:M325" si="45">IF(AND(J262="Recent",L262="Pos"),"Perform VL","")</f>
        <v/>
      </c>
      <c r="N262" s="177"/>
      <c r="O262" s="177" t="str">
        <f t="shared" ref="O262:O325" si="46">IF($B262=0,"",IF($I262&gt;0.4,$J262,IF($L262="Neg",$L262,IF($L262="HIV-2",$L262,IF($L262="Indeterminate", $L262,IF($L262="", "Pending Serology",$J262))))))</f>
        <v/>
      </c>
      <c r="P262" s="1" t="str">
        <f t="shared" ref="P262:P325" si="47">IF($B262=0,"",IF(AND($O262="RECENT",$N262="≥ 1000 copies/ml"),"RECENT",IF(AND($O262="RECENT",$N262="&lt; 1000 copies/ml"),"ART/EC (LT)",IF(AND($O262="RECENT",$N262=""),"Pending VL",$O262))))</f>
        <v/>
      </c>
      <c r="Q262" s="199" t="str">
        <f ca="1">IF(B262=0,"",(IF(ISERROR(OFFSET('Specs and Initial PMs'!$E$1,MATCH($B262,'Specs and Initial PMs'!$D:$D,0)-1,0,1,1)),"",OFFSET('Specs and Initial PMs'!$E$1,MATCH($B262,'Specs and Initial PMs'!$D:$D,0)-1,0,1,1))))</f>
        <v/>
      </c>
      <c r="R262" s="103" t="str">
        <f t="shared" ref="R262:R325" ca="1" si="48">IF($Q262=0,"",IF(ISERROR($Q262),"",$Q262))</f>
        <v/>
      </c>
      <c r="S262" s="241"/>
    </row>
    <row r="263" spans="1:19" x14ac:dyDescent="0.3">
      <c r="A263" s="1">
        <f>'Specs and Initial PMs'!A275</f>
        <v>259</v>
      </c>
      <c r="B263" s="1">
        <f>'Specs and Initial PMs'!D275</f>
        <v>0</v>
      </c>
      <c r="C263" s="103" t="e">
        <f ca="1">IF(B263=0, NA(), (IF(ISERROR(OFFSET('Initial Results'!$U$1,MATCH($B263,'Initial Results'!$R:$R,0)-1,0,1,1)),NA(),OFFSET('Initial Results'!$U$1,MATCH($B263,'Initial Results'!$R:$R,0)-1,0,1,1))))</f>
        <v>#N/A</v>
      </c>
      <c r="D263" s="103" t="str">
        <f t="shared" ref="D263:D326" si="49">IF($B263=0,"",IF(ISERROR($C263),"",$C263))</f>
        <v/>
      </c>
      <c r="E263" s="199" t="e">
        <f ca="1">IF(B263=0, NA(), (IF(ISERROR(OFFSET('Confirm Results'!$U$1,MATCH($B263,'Confirm Results'!$R:$R,0)-1,0,1,1)),NA(),OFFSET('Confirm Results'!$U$1,MATCH($B263,'Confirm Results'!$R:$R,0)-1,0,1,1))))</f>
        <v>#N/A</v>
      </c>
      <c r="F263" s="103" t="str">
        <f t="shared" si="40"/>
        <v/>
      </c>
      <c r="G263" s="103" t="str">
        <f t="shared" ca="1" si="41"/>
        <v/>
      </c>
      <c r="H263" s="300"/>
      <c r="I263" s="103" t="str">
        <f t="shared" si="42"/>
        <v/>
      </c>
      <c r="J263" s="1" t="str">
        <f t="shared" si="43"/>
        <v/>
      </c>
      <c r="K263" s="1" t="str">
        <f t="shared" si="44"/>
        <v/>
      </c>
      <c r="L263" s="177"/>
      <c r="M263" s="299" t="str">
        <f t="shared" si="45"/>
        <v/>
      </c>
      <c r="N263" s="177"/>
      <c r="O263" s="177" t="str">
        <f t="shared" si="46"/>
        <v/>
      </c>
      <c r="P263" s="1" t="str">
        <f t="shared" si="47"/>
        <v/>
      </c>
      <c r="Q263" s="199" t="str">
        <f ca="1">IF(B263=0,"",(IF(ISERROR(OFFSET('Specs and Initial PMs'!$E$1,MATCH($B263,'Specs and Initial PMs'!$D:$D,0)-1,0,1,1)),"",OFFSET('Specs and Initial PMs'!$E$1,MATCH($B263,'Specs and Initial PMs'!$D:$D,0)-1,0,1,1))))</f>
        <v/>
      </c>
      <c r="R263" s="103" t="str">
        <f t="shared" ca="1" si="48"/>
        <v/>
      </c>
      <c r="S263" s="241"/>
    </row>
    <row r="264" spans="1:19" x14ac:dyDescent="0.3">
      <c r="A264" s="1">
        <f>'Specs and Initial PMs'!A276</f>
        <v>260</v>
      </c>
      <c r="B264" s="1">
        <f>'Specs and Initial PMs'!D276</f>
        <v>0</v>
      </c>
      <c r="C264" s="103" t="e">
        <f ca="1">IF(B264=0, NA(), (IF(ISERROR(OFFSET('Initial Results'!$U$1,MATCH($B264,'Initial Results'!$R:$R,0)-1,0,1,1)),NA(),OFFSET('Initial Results'!$U$1,MATCH($B264,'Initial Results'!$R:$R,0)-1,0,1,1))))</f>
        <v>#N/A</v>
      </c>
      <c r="D264" s="103" t="str">
        <f t="shared" si="49"/>
        <v/>
      </c>
      <c r="E264" s="199" t="e">
        <f ca="1">IF(B264=0, NA(), (IF(ISERROR(OFFSET('Confirm Results'!$U$1,MATCH($B264,'Confirm Results'!$R:$R,0)-1,0,1,1)),NA(),OFFSET('Confirm Results'!$U$1,MATCH($B264,'Confirm Results'!$R:$R,0)-1,0,1,1))))</f>
        <v>#N/A</v>
      </c>
      <c r="F264" s="103" t="str">
        <f t="shared" si="40"/>
        <v/>
      </c>
      <c r="G264" s="103" t="str">
        <f t="shared" ca="1" si="41"/>
        <v/>
      </c>
      <c r="H264" s="300"/>
      <c r="I264" s="103" t="str">
        <f t="shared" si="42"/>
        <v/>
      </c>
      <c r="J264" s="1" t="str">
        <f t="shared" si="43"/>
        <v/>
      </c>
      <c r="K264" s="1" t="str">
        <f t="shared" si="44"/>
        <v/>
      </c>
      <c r="L264" s="177"/>
      <c r="M264" s="299" t="str">
        <f t="shared" si="45"/>
        <v/>
      </c>
      <c r="N264" s="177"/>
      <c r="O264" s="177" t="str">
        <f t="shared" si="46"/>
        <v/>
      </c>
      <c r="P264" s="1" t="str">
        <f t="shared" si="47"/>
        <v/>
      </c>
      <c r="Q264" s="199" t="str">
        <f ca="1">IF(B264=0,"",(IF(ISERROR(OFFSET('Specs and Initial PMs'!$E$1,MATCH($B264,'Specs and Initial PMs'!$D:$D,0)-1,0,1,1)),"",OFFSET('Specs and Initial PMs'!$E$1,MATCH($B264,'Specs and Initial PMs'!$D:$D,0)-1,0,1,1))))</f>
        <v/>
      </c>
      <c r="R264" s="103" t="str">
        <f t="shared" ca="1" si="48"/>
        <v/>
      </c>
      <c r="S264" s="241"/>
    </row>
    <row r="265" spans="1:19" x14ac:dyDescent="0.3">
      <c r="A265" s="1">
        <f>'Specs and Initial PMs'!A277</f>
        <v>261</v>
      </c>
      <c r="B265" s="1">
        <f>'Specs and Initial PMs'!D277</f>
        <v>0</v>
      </c>
      <c r="C265" s="103" t="e">
        <f ca="1">IF(B265=0, NA(), (IF(ISERROR(OFFSET('Initial Results'!$U$1,MATCH($B265,'Initial Results'!$R:$R,0)-1,0,1,1)),NA(),OFFSET('Initial Results'!$U$1,MATCH($B265,'Initial Results'!$R:$R,0)-1,0,1,1))))</f>
        <v>#N/A</v>
      </c>
      <c r="D265" s="103" t="str">
        <f t="shared" si="49"/>
        <v/>
      </c>
      <c r="E265" s="199" t="e">
        <f ca="1">IF(B265=0, NA(), (IF(ISERROR(OFFSET('Confirm Results'!$U$1,MATCH($B265,'Confirm Results'!$R:$R,0)-1,0,1,1)),NA(),OFFSET('Confirm Results'!$U$1,MATCH($B265,'Confirm Results'!$R:$R,0)-1,0,1,1))))</f>
        <v>#N/A</v>
      </c>
      <c r="F265" s="103" t="str">
        <f t="shared" si="40"/>
        <v/>
      </c>
      <c r="G265" s="103" t="str">
        <f t="shared" ca="1" si="41"/>
        <v/>
      </c>
      <c r="H265" s="300"/>
      <c r="I265" s="103" t="str">
        <f t="shared" si="42"/>
        <v/>
      </c>
      <c r="J265" s="1" t="str">
        <f t="shared" si="43"/>
        <v/>
      </c>
      <c r="K265" s="1" t="str">
        <f t="shared" si="44"/>
        <v/>
      </c>
      <c r="L265" s="177"/>
      <c r="M265" s="299" t="str">
        <f t="shared" si="45"/>
        <v/>
      </c>
      <c r="N265" s="177"/>
      <c r="O265" s="177" t="str">
        <f t="shared" si="46"/>
        <v/>
      </c>
      <c r="P265" s="1" t="str">
        <f t="shared" si="47"/>
        <v/>
      </c>
      <c r="Q265" s="199" t="str">
        <f ca="1">IF(B265=0,"",(IF(ISERROR(OFFSET('Specs and Initial PMs'!$E$1,MATCH($B265,'Specs and Initial PMs'!$D:$D,0)-1,0,1,1)),"",OFFSET('Specs and Initial PMs'!$E$1,MATCH($B265,'Specs and Initial PMs'!$D:$D,0)-1,0,1,1))))</f>
        <v/>
      </c>
      <c r="R265" s="103" t="str">
        <f t="shared" ca="1" si="48"/>
        <v/>
      </c>
      <c r="S265" s="241"/>
    </row>
    <row r="266" spans="1:19" x14ac:dyDescent="0.3">
      <c r="A266" s="1">
        <f>'Specs and Initial PMs'!A278</f>
        <v>262</v>
      </c>
      <c r="B266" s="1">
        <f>'Specs and Initial PMs'!D278</f>
        <v>0</v>
      </c>
      <c r="C266" s="103" t="e">
        <f ca="1">IF(B266=0, NA(), (IF(ISERROR(OFFSET('Initial Results'!$U$1,MATCH($B266,'Initial Results'!$R:$R,0)-1,0,1,1)),NA(),OFFSET('Initial Results'!$U$1,MATCH($B266,'Initial Results'!$R:$R,0)-1,0,1,1))))</f>
        <v>#N/A</v>
      </c>
      <c r="D266" s="103" t="str">
        <f t="shared" si="49"/>
        <v/>
      </c>
      <c r="E266" s="199" t="e">
        <f ca="1">IF(B266=0, NA(), (IF(ISERROR(OFFSET('Confirm Results'!$U$1,MATCH($B266,'Confirm Results'!$R:$R,0)-1,0,1,1)),NA(),OFFSET('Confirm Results'!$U$1,MATCH($B266,'Confirm Results'!$R:$R,0)-1,0,1,1))))</f>
        <v>#N/A</v>
      </c>
      <c r="F266" s="103" t="str">
        <f t="shared" si="40"/>
        <v/>
      </c>
      <c r="G266" s="103" t="str">
        <f t="shared" ca="1" si="41"/>
        <v/>
      </c>
      <c r="H266" s="300"/>
      <c r="I266" s="103" t="str">
        <f t="shared" si="42"/>
        <v/>
      </c>
      <c r="J266" s="1" t="str">
        <f t="shared" si="43"/>
        <v/>
      </c>
      <c r="K266" s="1" t="str">
        <f t="shared" si="44"/>
        <v/>
      </c>
      <c r="L266" s="177"/>
      <c r="M266" s="299" t="str">
        <f t="shared" si="45"/>
        <v/>
      </c>
      <c r="N266" s="177"/>
      <c r="O266" s="177" t="str">
        <f t="shared" si="46"/>
        <v/>
      </c>
      <c r="P266" s="1" t="str">
        <f t="shared" si="47"/>
        <v/>
      </c>
      <c r="Q266" s="199" t="str">
        <f ca="1">IF(B266=0,"",(IF(ISERROR(OFFSET('Specs and Initial PMs'!$E$1,MATCH($B266,'Specs and Initial PMs'!$D:$D,0)-1,0,1,1)),"",OFFSET('Specs and Initial PMs'!$E$1,MATCH($B266,'Specs and Initial PMs'!$D:$D,0)-1,0,1,1))))</f>
        <v/>
      </c>
      <c r="R266" s="103" t="str">
        <f t="shared" ca="1" si="48"/>
        <v/>
      </c>
      <c r="S266" s="241"/>
    </row>
    <row r="267" spans="1:19" x14ac:dyDescent="0.3">
      <c r="A267" s="1">
        <f>'Specs and Initial PMs'!A279</f>
        <v>263</v>
      </c>
      <c r="B267" s="1">
        <f>'Specs and Initial PMs'!D279</f>
        <v>0</v>
      </c>
      <c r="C267" s="103" t="e">
        <f ca="1">IF(B267=0, NA(), (IF(ISERROR(OFFSET('Initial Results'!$U$1,MATCH($B267,'Initial Results'!$R:$R,0)-1,0,1,1)),NA(),OFFSET('Initial Results'!$U$1,MATCH($B267,'Initial Results'!$R:$R,0)-1,0,1,1))))</f>
        <v>#N/A</v>
      </c>
      <c r="D267" s="103" t="str">
        <f t="shared" si="49"/>
        <v/>
      </c>
      <c r="E267" s="199" t="e">
        <f ca="1">IF(B267=0, NA(), (IF(ISERROR(OFFSET('Confirm Results'!$U$1,MATCH($B267,'Confirm Results'!$R:$R,0)-1,0,1,1)),NA(),OFFSET('Confirm Results'!$U$1,MATCH($B267,'Confirm Results'!$R:$R,0)-1,0,1,1))))</f>
        <v>#N/A</v>
      </c>
      <c r="F267" s="103" t="str">
        <f t="shared" si="40"/>
        <v/>
      </c>
      <c r="G267" s="103" t="str">
        <f t="shared" ca="1" si="41"/>
        <v/>
      </c>
      <c r="H267" s="300"/>
      <c r="I267" s="103" t="str">
        <f t="shared" si="42"/>
        <v/>
      </c>
      <c r="J267" s="1" t="str">
        <f t="shared" si="43"/>
        <v/>
      </c>
      <c r="K267" s="1" t="str">
        <f t="shared" si="44"/>
        <v/>
      </c>
      <c r="L267" s="177"/>
      <c r="M267" s="299" t="str">
        <f t="shared" si="45"/>
        <v/>
      </c>
      <c r="N267" s="177"/>
      <c r="O267" s="177" t="str">
        <f t="shared" si="46"/>
        <v/>
      </c>
      <c r="P267" s="1" t="str">
        <f t="shared" si="47"/>
        <v/>
      </c>
      <c r="Q267" s="199" t="str">
        <f ca="1">IF(B267=0,"",(IF(ISERROR(OFFSET('Specs and Initial PMs'!$E$1,MATCH($B267,'Specs and Initial PMs'!$D:$D,0)-1,0,1,1)),"",OFFSET('Specs and Initial PMs'!$E$1,MATCH($B267,'Specs and Initial PMs'!$D:$D,0)-1,0,1,1))))</f>
        <v/>
      </c>
      <c r="R267" s="103" t="str">
        <f t="shared" ca="1" si="48"/>
        <v/>
      </c>
      <c r="S267" s="241"/>
    </row>
    <row r="268" spans="1:19" x14ac:dyDescent="0.3">
      <c r="A268" s="1">
        <f>'Specs and Initial PMs'!A280</f>
        <v>264</v>
      </c>
      <c r="B268" s="1">
        <f>'Specs and Initial PMs'!D280</f>
        <v>0</v>
      </c>
      <c r="C268" s="103" t="e">
        <f ca="1">IF(B268=0, NA(), (IF(ISERROR(OFFSET('Initial Results'!$U$1,MATCH($B268,'Initial Results'!$R:$R,0)-1,0,1,1)),NA(),OFFSET('Initial Results'!$U$1,MATCH($B268,'Initial Results'!$R:$R,0)-1,0,1,1))))</f>
        <v>#N/A</v>
      </c>
      <c r="D268" s="103" t="str">
        <f t="shared" si="49"/>
        <v/>
      </c>
      <c r="E268" s="199" t="e">
        <f ca="1">IF(B268=0, NA(), (IF(ISERROR(OFFSET('Confirm Results'!$U$1,MATCH($B268,'Confirm Results'!$R:$R,0)-1,0,1,1)),NA(),OFFSET('Confirm Results'!$U$1,MATCH($B268,'Confirm Results'!$R:$R,0)-1,0,1,1))))</f>
        <v>#N/A</v>
      </c>
      <c r="F268" s="103" t="str">
        <f t="shared" si="40"/>
        <v/>
      </c>
      <c r="G268" s="103" t="str">
        <f t="shared" ca="1" si="41"/>
        <v/>
      </c>
      <c r="H268" s="300"/>
      <c r="I268" s="103" t="str">
        <f t="shared" si="42"/>
        <v/>
      </c>
      <c r="J268" s="1" t="str">
        <f t="shared" si="43"/>
        <v/>
      </c>
      <c r="K268" s="1" t="str">
        <f t="shared" si="44"/>
        <v/>
      </c>
      <c r="L268" s="177"/>
      <c r="M268" s="299" t="str">
        <f t="shared" si="45"/>
        <v/>
      </c>
      <c r="N268" s="177"/>
      <c r="O268" s="177" t="str">
        <f t="shared" si="46"/>
        <v/>
      </c>
      <c r="P268" s="1" t="str">
        <f t="shared" si="47"/>
        <v/>
      </c>
      <c r="Q268" s="199" t="str">
        <f ca="1">IF(B268=0,"",(IF(ISERROR(OFFSET('Specs and Initial PMs'!$E$1,MATCH($B268,'Specs and Initial PMs'!$D:$D,0)-1,0,1,1)),"",OFFSET('Specs and Initial PMs'!$E$1,MATCH($B268,'Specs and Initial PMs'!$D:$D,0)-1,0,1,1))))</f>
        <v/>
      </c>
      <c r="R268" s="103" t="str">
        <f t="shared" ca="1" si="48"/>
        <v/>
      </c>
      <c r="S268" s="241"/>
    </row>
    <row r="269" spans="1:19" x14ac:dyDescent="0.3">
      <c r="A269" s="1">
        <f>'Specs and Initial PMs'!A281</f>
        <v>265</v>
      </c>
      <c r="B269" s="1">
        <f>'Specs and Initial PMs'!D281</f>
        <v>0</v>
      </c>
      <c r="C269" s="103" t="e">
        <f ca="1">IF(B269=0, NA(), (IF(ISERROR(OFFSET('Initial Results'!$U$1,MATCH($B269,'Initial Results'!$R:$R,0)-1,0,1,1)),NA(),OFFSET('Initial Results'!$U$1,MATCH($B269,'Initial Results'!$R:$R,0)-1,0,1,1))))</f>
        <v>#N/A</v>
      </c>
      <c r="D269" s="103" t="str">
        <f t="shared" si="49"/>
        <v/>
      </c>
      <c r="E269" s="199" t="e">
        <f ca="1">IF(B269=0, NA(), (IF(ISERROR(OFFSET('Confirm Results'!$U$1,MATCH($B269,'Confirm Results'!$R:$R,0)-1,0,1,1)),NA(),OFFSET('Confirm Results'!$U$1,MATCH($B269,'Confirm Results'!$R:$R,0)-1,0,1,1))))</f>
        <v>#N/A</v>
      </c>
      <c r="F269" s="103" t="str">
        <f t="shared" si="40"/>
        <v/>
      </c>
      <c r="G269" s="103" t="str">
        <f t="shared" ca="1" si="41"/>
        <v/>
      </c>
      <c r="H269" s="300"/>
      <c r="I269" s="103" t="str">
        <f t="shared" si="42"/>
        <v/>
      </c>
      <c r="J269" s="1" t="str">
        <f t="shared" si="43"/>
        <v/>
      </c>
      <c r="K269" s="1" t="str">
        <f t="shared" si="44"/>
        <v/>
      </c>
      <c r="L269" s="177"/>
      <c r="M269" s="299" t="str">
        <f t="shared" si="45"/>
        <v/>
      </c>
      <c r="N269" s="177"/>
      <c r="O269" s="177" t="str">
        <f t="shared" si="46"/>
        <v/>
      </c>
      <c r="P269" s="1" t="str">
        <f t="shared" si="47"/>
        <v/>
      </c>
      <c r="Q269" s="199" t="str">
        <f ca="1">IF(B269=0,"",(IF(ISERROR(OFFSET('Specs and Initial PMs'!$E$1,MATCH($B269,'Specs and Initial PMs'!$D:$D,0)-1,0,1,1)),"",OFFSET('Specs and Initial PMs'!$E$1,MATCH($B269,'Specs and Initial PMs'!$D:$D,0)-1,0,1,1))))</f>
        <v/>
      </c>
      <c r="R269" s="103" t="str">
        <f t="shared" ca="1" si="48"/>
        <v/>
      </c>
      <c r="S269" s="241"/>
    </row>
    <row r="270" spans="1:19" x14ac:dyDescent="0.3">
      <c r="A270" s="1">
        <f>'Specs and Initial PMs'!A282</f>
        <v>266</v>
      </c>
      <c r="B270" s="1">
        <f>'Specs and Initial PMs'!D282</f>
        <v>0</v>
      </c>
      <c r="C270" s="103" t="e">
        <f ca="1">IF(B270=0, NA(), (IF(ISERROR(OFFSET('Initial Results'!$U$1,MATCH($B270,'Initial Results'!$R:$R,0)-1,0,1,1)),NA(),OFFSET('Initial Results'!$U$1,MATCH($B270,'Initial Results'!$R:$R,0)-1,0,1,1))))</f>
        <v>#N/A</v>
      </c>
      <c r="D270" s="103" t="str">
        <f t="shared" si="49"/>
        <v/>
      </c>
      <c r="E270" s="199" t="e">
        <f ca="1">IF(B270=0, NA(), (IF(ISERROR(OFFSET('Confirm Results'!$U$1,MATCH($B270,'Confirm Results'!$R:$R,0)-1,0,1,1)),NA(),OFFSET('Confirm Results'!$U$1,MATCH($B270,'Confirm Results'!$R:$R,0)-1,0,1,1))))</f>
        <v>#N/A</v>
      </c>
      <c r="F270" s="103" t="str">
        <f t="shared" si="40"/>
        <v/>
      </c>
      <c r="G270" s="103" t="str">
        <f t="shared" ca="1" si="41"/>
        <v/>
      </c>
      <c r="H270" s="300"/>
      <c r="I270" s="103" t="str">
        <f t="shared" si="42"/>
        <v/>
      </c>
      <c r="J270" s="1" t="str">
        <f t="shared" si="43"/>
        <v/>
      </c>
      <c r="K270" s="1" t="str">
        <f t="shared" si="44"/>
        <v/>
      </c>
      <c r="L270" s="177"/>
      <c r="M270" s="299" t="str">
        <f t="shared" si="45"/>
        <v/>
      </c>
      <c r="N270" s="177"/>
      <c r="O270" s="177" t="str">
        <f t="shared" si="46"/>
        <v/>
      </c>
      <c r="P270" s="1" t="str">
        <f t="shared" si="47"/>
        <v/>
      </c>
      <c r="Q270" s="199" t="str">
        <f ca="1">IF(B270=0,"",(IF(ISERROR(OFFSET('Specs and Initial PMs'!$E$1,MATCH($B270,'Specs and Initial PMs'!$D:$D,0)-1,0,1,1)),"",OFFSET('Specs and Initial PMs'!$E$1,MATCH($B270,'Specs and Initial PMs'!$D:$D,0)-1,0,1,1))))</f>
        <v/>
      </c>
      <c r="R270" s="103" t="str">
        <f t="shared" ca="1" si="48"/>
        <v/>
      </c>
      <c r="S270" s="241"/>
    </row>
    <row r="271" spans="1:19" x14ac:dyDescent="0.3">
      <c r="A271" s="1">
        <f>'Specs and Initial PMs'!A283</f>
        <v>267</v>
      </c>
      <c r="B271" s="1">
        <f>'Specs and Initial PMs'!D283</f>
        <v>0</v>
      </c>
      <c r="C271" s="103" t="e">
        <f ca="1">IF(B271=0, NA(), (IF(ISERROR(OFFSET('Initial Results'!$U$1,MATCH($B271,'Initial Results'!$R:$R,0)-1,0,1,1)),NA(),OFFSET('Initial Results'!$U$1,MATCH($B271,'Initial Results'!$R:$R,0)-1,0,1,1))))</f>
        <v>#N/A</v>
      </c>
      <c r="D271" s="103" t="str">
        <f t="shared" si="49"/>
        <v/>
      </c>
      <c r="E271" s="199" t="e">
        <f ca="1">IF(B271=0, NA(), (IF(ISERROR(OFFSET('Confirm Results'!$U$1,MATCH($B271,'Confirm Results'!$R:$R,0)-1,0,1,1)),NA(),OFFSET('Confirm Results'!$U$1,MATCH($B271,'Confirm Results'!$R:$R,0)-1,0,1,1))))</f>
        <v>#N/A</v>
      </c>
      <c r="F271" s="103" t="str">
        <f t="shared" si="40"/>
        <v/>
      </c>
      <c r="G271" s="103" t="str">
        <f t="shared" ca="1" si="41"/>
        <v/>
      </c>
      <c r="H271" s="300"/>
      <c r="I271" s="103" t="str">
        <f t="shared" si="42"/>
        <v/>
      </c>
      <c r="J271" s="1" t="str">
        <f t="shared" si="43"/>
        <v/>
      </c>
      <c r="K271" s="1" t="str">
        <f t="shared" si="44"/>
        <v/>
      </c>
      <c r="L271" s="177"/>
      <c r="M271" s="299" t="str">
        <f t="shared" si="45"/>
        <v/>
      </c>
      <c r="N271" s="177"/>
      <c r="O271" s="177" t="str">
        <f t="shared" si="46"/>
        <v/>
      </c>
      <c r="P271" s="1" t="str">
        <f t="shared" si="47"/>
        <v/>
      </c>
      <c r="Q271" s="199" t="str">
        <f ca="1">IF(B271=0,"",(IF(ISERROR(OFFSET('Specs and Initial PMs'!$E$1,MATCH($B271,'Specs and Initial PMs'!$D:$D,0)-1,0,1,1)),"",OFFSET('Specs and Initial PMs'!$E$1,MATCH($B271,'Specs and Initial PMs'!$D:$D,0)-1,0,1,1))))</f>
        <v/>
      </c>
      <c r="R271" s="103" t="str">
        <f t="shared" ca="1" si="48"/>
        <v/>
      </c>
      <c r="S271" s="241"/>
    </row>
    <row r="272" spans="1:19" x14ac:dyDescent="0.3">
      <c r="A272" s="1">
        <f>'Specs and Initial PMs'!A284</f>
        <v>268</v>
      </c>
      <c r="B272" s="1">
        <f>'Specs and Initial PMs'!D284</f>
        <v>0</v>
      </c>
      <c r="C272" s="103" t="e">
        <f ca="1">IF(B272=0, NA(), (IF(ISERROR(OFFSET('Initial Results'!$U$1,MATCH($B272,'Initial Results'!$R:$R,0)-1,0,1,1)),NA(),OFFSET('Initial Results'!$U$1,MATCH($B272,'Initial Results'!$R:$R,0)-1,0,1,1))))</f>
        <v>#N/A</v>
      </c>
      <c r="D272" s="103" t="str">
        <f t="shared" si="49"/>
        <v/>
      </c>
      <c r="E272" s="199" t="e">
        <f ca="1">IF(B272=0, NA(), (IF(ISERROR(OFFSET('Confirm Results'!$U$1,MATCH($B272,'Confirm Results'!$R:$R,0)-1,0,1,1)),NA(),OFFSET('Confirm Results'!$U$1,MATCH($B272,'Confirm Results'!$R:$R,0)-1,0,1,1))))</f>
        <v>#N/A</v>
      </c>
      <c r="F272" s="103" t="str">
        <f t="shared" si="40"/>
        <v/>
      </c>
      <c r="G272" s="103" t="str">
        <f t="shared" ca="1" si="41"/>
        <v/>
      </c>
      <c r="H272" s="300"/>
      <c r="I272" s="103" t="str">
        <f t="shared" si="42"/>
        <v/>
      </c>
      <c r="J272" s="1" t="str">
        <f t="shared" si="43"/>
        <v/>
      </c>
      <c r="K272" s="1" t="str">
        <f t="shared" si="44"/>
        <v/>
      </c>
      <c r="L272" s="177"/>
      <c r="M272" s="299" t="str">
        <f t="shared" si="45"/>
        <v/>
      </c>
      <c r="N272" s="177"/>
      <c r="O272" s="177" t="str">
        <f t="shared" si="46"/>
        <v/>
      </c>
      <c r="P272" s="1" t="str">
        <f t="shared" si="47"/>
        <v/>
      </c>
      <c r="Q272" s="199" t="str">
        <f ca="1">IF(B272=0,"",(IF(ISERROR(OFFSET('Specs and Initial PMs'!$E$1,MATCH($B272,'Specs and Initial PMs'!$D:$D,0)-1,0,1,1)),"",OFFSET('Specs and Initial PMs'!$E$1,MATCH($B272,'Specs and Initial PMs'!$D:$D,0)-1,0,1,1))))</f>
        <v/>
      </c>
      <c r="R272" s="103" t="str">
        <f t="shared" ca="1" si="48"/>
        <v/>
      </c>
      <c r="S272" s="241"/>
    </row>
    <row r="273" spans="1:19" x14ac:dyDescent="0.3">
      <c r="A273" s="1">
        <f>'Specs and Initial PMs'!A285</f>
        <v>269</v>
      </c>
      <c r="B273" s="1">
        <f>'Specs and Initial PMs'!D285</f>
        <v>0</v>
      </c>
      <c r="C273" s="103" t="e">
        <f ca="1">IF(B273=0, NA(), (IF(ISERROR(OFFSET('Initial Results'!$U$1,MATCH($B273,'Initial Results'!$R:$R,0)-1,0,1,1)),NA(),OFFSET('Initial Results'!$U$1,MATCH($B273,'Initial Results'!$R:$R,0)-1,0,1,1))))</f>
        <v>#N/A</v>
      </c>
      <c r="D273" s="103" t="str">
        <f t="shared" si="49"/>
        <v/>
      </c>
      <c r="E273" s="199" t="e">
        <f ca="1">IF(B273=0, NA(), (IF(ISERROR(OFFSET('Confirm Results'!$U$1,MATCH($B273,'Confirm Results'!$R:$R,0)-1,0,1,1)),NA(),OFFSET('Confirm Results'!$U$1,MATCH($B273,'Confirm Results'!$R:$R,0)-1,0,1,1))))</f>
        <v>#N/A</v>
      </c>
      <c r="F273" s="103" t="str">
        <f t="shared" si="40"/>
        <v/>
      </c>
      <c r="G273" s="103" t="str">
        <f t="shared" ca="1" si="41"/>
        <v/>
      </c>
      <c r="H273" s="300"/>
      <c r="I273" s="103" t="str">
        <f t="shared" si="42"/>
        <v/>
      </c>
      <c r="J273" s="1" t="str">
        <f t="shared" si="43"/>
        <v/>
      </c>
      <c r="K273" s="1" t="str">
        <f t="shared" si="44"/>
        <v/>
      </c>
      <c r="L273" s="177"/>
      <c r="M273" s="299" t="str">
        <f t="shared" si="45"/>
        <v/>
      </c>
      <c r="N273" s="177"/>
      <c r="O273" s="177" t="str">
        <f t="shared" si="46"/>
        <v/>
      </c>
      <c r="P273" s="1" t="str">
        <f t="shared" si="47"/>
        <v/>
      </c>
      <c r="Q273" s="199" t="str">
        <f ca="1">IF(B273=0,"",(IF(ISERROR(OFFSET('Specs and Initial PMs'!$E$1,MATCH($B273,'Specs and Initial PMs'!$D:$D,0)-1,0,1,1)),"",OFFSET('Specs and Initial PMs'!$E$1,MATCH($B273,'Specs and Initial PMs'!$D:$D,0)-1,0,1,1))))</f>
        <v/>
      </c>
      <c r="R273" s="103" t="str">
        <f t="shared" ca="1" si="48"/>
        <v/>
      </c>
      <c r="S273" s="241"/>
    </row>
    <row r="274" spans="1:19" x14ac:dyDescent="0.3">
      <c r="A274" s="1">
        <f>'Specs and Initial PMs'!A286</f>
        <v>270</v>
      </c>
      <c r="B274" s="1">
        <f>'Specs and Initial PMs'!D286</f>
        <v>0</v>
      </c>
      <c r="C274" s="103" t="e">
        <f ca="1">IF(B274=0, NA(), (IF(ISERROR(OFFSET('Initial Results'!$U$1,MATCH($B274,'Initial Results'!$R:$R,0)-1,0,1,1)),NA(),OFFSET('Initial Results'!$U$1,MATCH($B274,'Initial Results'!$R:$R,0)-1,0,1,1))))</f>
        <v>#N/A</v>
      </c>
      <c r="D274" s="103" t="str">
        <f t="shared" si="49"/>
        <v/>
      </c>
      <c r="E274" s="199" t="e">
        <f ca="1">IF(B274=0, NA(), (IF(ISERROR(OFFSET('Confirm Results'!$U$1,MATCH($B274,'Confirm Results'!$R:$R,0)-1,0,1,1)),NA(),OFFSET('Confirm Results'!$U$1,MATCH($B274,'Confirm Results'!$R:$R,0)-1,0,1,1))))</f>
        <v>#N/A</v>
      </c>
      <c r="F274" s="103" t="str">
        <f t="shared" si="40"/>
        <v/>
      </c>
      <c r="G274" s="103" t="str">
        <f t="shared" ca="1" si="41"/>
        <v/>
      </c>
      <c r="H274" s="300"/>
      <c r="I274" s="103" t="str">
        <f t="shared" si="42"/>
        <v/>
      </c>
      <c r="J274" s="1" t="str">
        <f t="shared" si="43"/>
        <v/>
      </c>
      <c r="K274" s="1" t="str">
        <f t="shared" si="44"/>
        <v/>
      </c>
      <c r="L274" s="177"/>
      <c r="M274" s="299" t="str">
        <f t="shared" si="45"/>
        <v/>
      </c>
      <c r="N274" s="177"/>
      <c r="O274" s="177" t="str">
        <f t="shared" si="46"/>
        <v/>
      </c>
      <c r="P274" s="1" t="str">
        <f t="shared" si="47"/>
        <v/>
      </c>
      <c r="Q274" s="199" t="str">
        <f ca="1">IF(B274=0,"",(IF(ISERROR(OFFSET('Specs and Initial PMs'!$E$1,MATCH($B274,'Specs and Initial PMs'!$D:$D,0)-1,0,1,1)),"",OFFSET('Specs and Initial PMs'!$E$1,MATCH($B274,'Specs and Initial PMs'!$D:$D,0)-1,0,1,1))))</f>
        <v/>
      </c>
      <c r="R274" s="103" t="str">
        <f t="shared" ca="1" si="48"/>
        <v/>
      </c>
      <c r="S274" s="241"/>
    </row>
    <row r="275" spans="1:19" x14ac:dyDescent="0.3">
      <c r="A275" s="1">
        <f>'Specs and Initial PMs'!A287</f>
        <v>271</v>
      </c>
      <c r="B275" s="1">
        <f>'Specs and Initial PMs'!D287</f>
        <v>0</v>
      </c>
      <c r="C275" s="103" t="e">
        <f ca="1">IF(B275=0, NA(), (IF(ISERROR(OFFSET('Initial Results'!$U$1,MATCH($B275,'Initial Results'!$R:$R,0)-1,0,1,1)),NA(),OFFSET('Initial Results'!$U$1,MATCH($B275,'Initial Results'!$R:$R,0)-1,0,1,1))))</f>
        <v>#N/A</v>
      </c>
      <c r="D275" s="103" t="str">
        <f t="shared" si="49"/>
        <v/>
      </c>
      <c r="E275" s="199" t="e">
        <f ca="1">IF(B275=0, NA(), (IF(ISERROR(OFFSET('Confirm Results'!$U$1,MATCH($B275,'Confirm Results'!$R:$R,0)-1,0,1,1)),NA(),OFFSET('Confirm Results'!$U$1,MATCH($B275,'Confirm Results'!$R:$R,0)-1,0,1,1))))</f>
        <v>#N/A</v>
      </c>
      <c r="F275" s="103" t="str">
        <f t="shared" si="40"/>
        <v/>
      </c>
      <c r="G275" s="103" t="str">
        <f t="shared" ca="1" si="41"/>
        <v/>
      </c>
      <c r="H275" s="300"/>
      <c r="I275" s="103" t="str">
        <f t="shared" si="42"/>
        <v/>
      </c>
      <c r="J275" s="1" t="str">
        <f t="shared" si="43"/>
        <v/>
      </c>
      <c r="K275" s="1" t="str">
        <f t="shared" si="44"/>
        <v/>
      </c>
      <c r="L275" s="177"/>
      <c r="M275" s="299" t="str">
        <f t="shared" si="45"/>
        <v/>
      </c>
      <c r="N275" s="177"/>
      <c r="O275" s="177" t="str">
        <f t="shared" si="46"/>
        <v/>
      </c>
      <c r="P275" s="1" t="str">
        <f t="shared" si="47"/>
        <v/>
      </c>
      <c r="Q275" s="199" t="str">
        <f ca="1">IF(B275=0,"",(IF(ISERROR(OFFSET('Specs and Initial PMs'!$E$1,MATCH($B275,'Specs and Initial PMs'!$D:$D,0)-1,0,1,1)),"",OFFSET('Specs and Initial PMs'!$E$1,MATCH($B275,'Specs and Initial PMs'!$D:$D,0)-1,0,1,1))))</f>
        <v/>
      </c>
      <c r="R275" s="103" t="str">
        <f t="shared" ca="1" si="48"/>
        <v/>
      </c>
      <c r="S275" s="241"/>
    </row>
    <row r="276" spans="1:19" x14ac:dyDescent="0.3">
      <c r="A276" s="1">
        <f>'Specs and Initial PMs'!A288</f>
        <v>272</v>
      </c>
      <c r="B276" s="1">
        <f>'Specs and Initial PMs'!D288</f>
        <v>0</v>
      </c>
      <c r="C276" s="103" t="e">
        <f ca="1">IF(B276=0, NA(), (IF(ISERROR(OFFSET('Initial Results'!$U$1,MATCH($B276,'Initial Results'!$R:$R,0)-1,0,1,1)),NA(),OFFSET('Initial Results'!$U$1,MATCH($B276,'Initial Results'!$R:$R,0)-1,0,1,1))))</f>
        <v>#N/A</v>
      </c>
      <c r="D276" s="103" t="str">
        <f t="shared" si="49"/>
        <v/>
      </c>
      <c r="E276" s="199" t="e">
        <f ca="1">IF(B276=0, NA(), (IF(ISERROR(OFFSET('Confirm Results'!$U$1,MATCH($B276,'Confirm Results'!$R:$R,0)-1,0,1,1)),NA(),OFFSET('Confirm Results'!$U$1,MATCH($B276,'Confirm Results'!$R:$R,0)-1,0,1,1))))</f>
        <v>#N/A</v>
      </c>
      <c r="F276" s="103" t="str">
        <f t="shared" si="40"/>
        <v/>
      </c>
      <c r="G276" s="103" t="str">
        <f t="shared" ca="1" si="41"/>
        <v/>
      </c>
      <c r="H276" s="300"/>
      <c r="I276" s="103" t="str">
        <f t="shared" si="42"/>
        <v/>
      </c>
      <c r="J276" s="1" t="str">
        <f t="shared" si="43"/>
        <v/>
      </c>
      <c r="K276" s="1" t="str">
        <f t="shared" si="44"/>
        <v/>
      </c>
      <c r="L276" s="177"/>
      <c r="M276" s="299" t="str">
        <f t="shared" si="45"/>
        <v/>
      </c>
      <c r="N276" s="177"/>
      <c r="O276" s="177" t="str">
        <f t="shared" si="46"/>
        <v/>
      </c>
      <c r="P276" s="1" t="str">
        <f t="shared" si="47"/>
        <v/>
      </c>
      <c r="Q276" s="199" t="str">
        <f ca="1">IF(B276=0,"",(IF(ISERROR(OFFSET('Specs and Initial PMs'!$E$1,MATCH($B276,'Specs and Initial PMs'!$D:$D,0)-1,0,1,1)),"",OFFSET('Specs and Initial PMs'!$E$1,MATCH($B276,'Specs and Initial PMs'!$D:$D,0)-1,0,1,1))))</f>
        <v/>
      </c>
      <c r="R276" s="103" t="str">
        <f t="shared" ca="1" si="48"/>
        <v/>
      </c>
      <c r="S276" s="241"/>
    </row>
    <row r="277" spans="1:19" x14ac:dyDescent="0.3">
      <c r="A277" s="1">
        <f>'Specs and Initial PMs'!A289</f>
        <v>273</v>
      </c>
      <c r="B277" s="1">
        <f>'Specs and Initial PMs'!D289</f>
        <v>0</v>
      </c>
      <c r="C277" s="103" t="e">
        <f ca="1">IF(B277=0, NA(), (IF(ISERROR(OFFSET('Initial Results'!$U$1,MATCH($B277,'Initial Results'!$R:$R,0)-1,0,1,1)),NA(),OFFSET('Initial Results'!$U$1,MATCH($B277,'Initial Results'!$R:$R,0)-1,0,1,1))))</f>
        <v>#N/A</v>
      </c>
      <c r="D277" s="103" t="str">
        <f t="shared" si="49"/>
        <v/>
      </c>
      <c r="E277" s="199" t="e">
        <f ca="1">IF(B277=0, NA(), (IF(ISERROR(OFFSET('Confirm Results'!$U$1,MATCH($B277,'Confirm Results'!$R:$R,0)-1,0,1,1)),NA(),OFFSET('Confirm Results'!$U$1,MATCH($B277,'Confirm Results'!$R:$R,0)-1,0,1,1))))</f>
        <v>#N/A</v>
      </c>
      <c r="F277" s="103" t="str">
        <f t="shared" si="40"/>
        <v/>
      </c>
      <c r="G277" s="103" t="str">
        <f t="shared" ca="1" si="41"/>
        <v/>
      </c>
      <c r="H277" s="300"/>
      <c r="I277" s="103" t="str">
        <f t="shared" si="42"/>
        <v/>
      </c>
      <c r="J277" s="1" t="str">
        <f t="shared" si="43"/>
        <v/>
      </c>
      <c r="K277" s="1" t="str">
        <f t="shared" si="44"/>
        <v/>
      </c>
      <c r="L277" s="177"/>
      <c r="M277" s="299" t="str">
        <f t="shared" si="45"/>
        <v/>
      </c>
      <c r="N277" s="177"/>
      <c r="O277" s="177" t="str">
        <f t="shared" si="46"/>
        <v/>
      </c>
      <c r="P277" s="1" t="str">
        <f t="shared" si="47"/>
        <v/>
      </c>
      <c r="Q277" s="199" t="str">
        <f ca="1">IF(B277=0,"",(IF(ISERROR(OFFSET('Specs and Initial PMs'!$E$1,MATCH($B277,'Specs and Initial PMs'!$D:$D,0)-1,0,1,1)),"",OFFSET('Specs and Initial PMs'!$E$1,MATCH($B277,'Specs and Initial PMs'!$D:$D,0)-1,0,1,1))))</f>
        <v/>
      </c>
      <c r="R277" s="103" t="str">
        <f t="shared" ca="1" si="48"/>
        <v/>
      </c>
      <c r="S277" s="241"/>
    </row>
    <row r="278" spans="1:19" x14ac:dyDescent="0.3">
      <c r="A278" s="1">
        <f>'Specs and Initial PMs'!A290</f>
        <v>274</v>
      </c>
      <c r="B278" s="1">
        <f>'Specs and Initial PMs'!D290</f>
        <v>0</v>
      </c>
      <c r="C278" s="103" t="e">
        <f ca="1">IF(B278=0, NA(), (IF(ISERROR(OFFSET('Initial Results'!$U$1,MATCH($B278,'Initial Results'!$R:$R,0)-1,0,1,1)),NA(),OFFSET('Initial Results'!$U$1,MATCH($B278,'Initial Results'!$R:$R,0)-1,0,1,1))))</f>
        <v>#N/A</v>
      </c>
      <c r="D278" s="103" t="str">
        <f t="shared" si="49"/>
        <v/>
      </c>
      <c r="E278" s="199" t="e">
        <f ca="1">IF(B278=0, NA(), (IF(ISERROR(OFFSET('Confirm Results'!$U$1,MATCH($B278,'Confirm Results'!$R:$R,0)-1,0,1,1)),NA(),OFFSET('Confirm Results'!$U$1,MATCH($B278,'Confirm Results'!$R:$R,0)-1,0,1,1))))</f>
        <v>#N/A</v>
      </c>
      <c r="F278" s="103" t="str">
        <f t="shared" si="40"/>
        <v/>
      </c>
      <c r="G278" s="103" t="str">
        <f t="shared" ca="1" si="41"/>
        <v/>
      </c>
      <c r="H278" s="300"/>
      <c r="I278" s="103" t="str">
        <f t="shared" si="42"/>
        <v/>
      </c>
      <c r="J278" s="1" t="str">
        <f t="shared" si="43"/>
        <v/>
      </c>
      <c r="K278" s="1" t="str">
        <f t="shared" si="44"/>
        <v/>
      </c>
      <c r="L278" s="177"/>
      <c r="M278" s="299" t="str">
        <f t="shared" si="45"/>
        <v/>
      </c>
      <c r="N278" s="177"/>
      <c r="O278" s="177" t="str">
        <f t="shared" si="46"/>
        <v/>
      </c>
      <c r="P278" s="1" t="str">
        <f t="shared" si="47"/>
        <v/>
      </c>
      <c r="Q278" s="199" t="str">
        <f ca="1">IF(B278=0,"",(IF(ISERROR(OFFSET('Specs and Initial PMs'!$E$1,MATCH($B278,'Specs and Initial PMs'!$D:$D,0)-1,0,1,1)),"",OFFSET('Specs and Initial PMs'!$E$1,MATCH($B278,'Specs and Initial PMs'!$D:$D,0)-1,0,1,1))))</f>
        <v/>
      </c>
      <c r="R278" s="103" t="str">
        <f t="shared" ca="1" si="48"/>
        <v/>
      </c>
      <c r="S278" s="241"/>
    </row>
    <row r="279" spans="1:19" x14ac:dyDescent="0.3">
      <c r="A279" s="1">
        <f>'Specs and Initial PMs'!A291</f>
        <v>275</v>
      </c>
      <c r="B279" s="1">
        <f>'Specs and Initial PMs'!D291</f>
        <v>0</v>
      </c>
      <c r="C279" s="103" t="e">
        <f ca="1">IF(B279=0, NA(), (IF(ISERROR(OFFSET('Initial Results'!$U$1,MATCH($B279,'Initial Results'!$R:$R,0)-1,0,1,1)),NA(),OFFSET('Initial Results'!$U$1,MATCH($B279,'Initial Results'!$R:$R,0)-1,0,1,1))))</f>
        <v>#N/A</v>
      </c>
      <c r="D279" s="103" t="str">
        <f t="shared" si="49"/>
        <v/>
      </c>
      <c r="E279" s="199" t="e">
        <f ca="1">IF(B279=0, NA(), (IF(ISERROR(OFFSET('Confirm Results'!$U$1,MATCH($B279,'Confirm Results'!$R:$R,0)-1,0,1,1)),NA(),OFFSET('Confirm Results'!$U$1,MATCH($B279,'Confirm Results'!$R:$R,0)-1,0,1,1))))</f>
        <v>#N/A</v>
      </c>
      <c r="F279" s="103" t="str">
        <f t="shared" si="40"/>
        <v/>
      </c>
      <c r="G279" s="103" t="str">
        <f t="shared" ca="1" si="41"/>
        <v/>
      </c>
      <c r="H279" s="300"/>
      <c r="I279" s="103" t="str">
        <f t="shared" si="42"/>
        <v/>
      </c>
      <c r="J279" s="1" t="str">
        <f t="shared" si="43"/>
        <v/>
      </c>
      <c r="K279" s="1" t="str">
        <f t="shared" si="44"/>
        <v/>
      </c>
      <c r="L279" s="177"/>
      <c r="M279" s="299" t="str">
        <f t="shared" si="45"/>
        <v/>
      </c>
      <c r="N279" s="177"/>
      <c r="O279" s="177" t="str">
        <f t="shared" si="46"/>
        <v/>
      </c>
      <c r="P279" s="1" t="str">
        <f t="shared" si="47"/>
        <v/>
      </c>
      <c r="Q279" s="199" t="str">
        <f ca="1">IF(B279=0,"",(IF(ISERROR(OFFSET('Specs and Initial PMs'!$E$1,MATCH($B279,'Specs and Initial PMs'!$D:$D,0)-1,0,1,1)),"",OFFSET('Specs and Initial PMs'!$E$1,MATCH($B279,'Specs and Initial PMs'!$D:$D,0)-1,0,1,1))))</f>
        <v/>
      </c>
      <c r="R279" s="103" t="str">
        <f t="shared" ca="1" si="48"/>
        <v/>
      </c>
      <c r="S279" s="241"/>
    </row>
    <row r="280" spans="1:19" x14ac:dyDescent="0.3">
      <c r="A280" s="1">
        <f>'Specs and Initial PMs'!A292</f>
        <v>276</v>
      </c>
      <c r="B280" s="1">
        <f>'Specs and Initial PMs'!D292</f>
        <v>0</v>
      </c>
      <c r="C280" s="103" t="e">
        <f ca="1">IF(B280=0, NA(), (IF(ISERROR(OFFSET('Initial Results'!$U$1,MATCH($B280,'Initial Results'!$R:$R,0)-1,0,1,1)),NA(),OFFSET('Initial Results'!$U$1,MATCH($B280,'Initial Results'!$R:$R,0)-1,0,1,1))))</f>
        <v>#N/A</v>
      </c>
      <c r="D280" s="103" t="str">
        <f t="shared" si="49"/>
        <v/>
      </c>
      <c r="E280" s="199" t="e">
        <f ca="1">IF(B280=0, NA(), (IF(ISERROR(OFFSET('Confirm Results'!$U$1,MATCH($B280,'Confirm Results'!$R:$R,0)-1,0,1,1)),NA(),OFFSET('Confirm Results'!$U$1,MATCH($B280,'Confirm Results'!$R:$R,0)-1,0,1,1))))</f>
        <v>#N/A</v>
      </c>
      <c r="F280" s="103" t="str">
        <f t="shared" si="40"/>
        <v/>
      </c>
      <c r="G280" s="103" t="str">
        <f t="shared" ca="1" si="41"/>
        <v/>
      </c>
      <c r="H280" s="300"/>
      <c r="I280" s="103" t="str">
        <f t="shared" si="42"/>
        <v/>
      </c>
      <c r="J280" s="1" t="str">
        <f t="shared" si="43"/>
        <v/>
      </c>
      <c r="K280" s="1" t="str">
        <f t="shared" si="44"/>
        <v/>
      </c>
      <c r="L280" s="177"/>
      <c r="M280" s="299" t="str">
        <f t="shared" si="45"/>
        <v/>
      </c>
      <c r="N280" s="177"/>
      <c r="O280" s="177" t="str">
        <f t="shared" si="46"/>
        <v/>
      </c>
      <c r="P280" s="1" t="str">
        <f t="shared" si="47"/>
        <v/>
      </c>
      <c r="Q280" s="199" t="str">
        <f ca="1">IF(B280=0,"",(IF(ISERROR(OFFSET('Specs and Initial PMs'!$E$1,MATCH($B280,'Specs and Initial PMs'!$D:$D,0)-1,0,1,1)),"",OFFSET('Specs and Initial PMs'!$E$1,MATCH($B280,'Specs and Initial PMs'!$D:$D,0)-1,0,1,1))))</f>
        <v/>
      </c>
      <c r="R280" s="103" t="str">
        <f t="shared" ca="1" si="48"/>
        <v/>
      </c>
      <c r="S280" s="241"/>
    </row>
    <row r="281" spans="1:19" x14ac:dyDescent="0.3">
      <c r="A281" s="1">
        <f>'Specs and Initial PMs'!A293</f>
        <v>277</v>
      </c>
      <c r="B281" s="1">
        <f>'Specs and Initial PMs'!D293</f>
        <v>0</v>
      </c>
      <c r="C281" s="103" t="e">
        <f ca="1">IF(B281=0, NA(), (IF(ISERROR(OFFSET('Initial Results'!$U$1,MATCH($B281,'Initial Results'!$R:$R,0)-1,0,1,1)),NA(),OFFSET('Initial Results'!$U$1,MATCH($B281,'Initial Results'!$R:$R,0)-1,0,1,1))))</f>
        <v>#N/A</v>
      </c>
      <c r="D281" s="103" t="str">
        <f t="shared" si="49"/>
        <v/>
      </c>
      <c r="E281" s="199" t="e">
        <f ca="1">IF(B281=0, NA(), (IF(ISERROR(OFFSET('Confirm Results'!$U$1,MATCH($B281,'Confirm Results'!$R:$R,0)-1,0,1,1)),NA(),OFFSET('Confirm Results'!$U$1,MATCH($B281,'Confirm Results'!$R:$R,0)-1,0,1,1))))</f>
        <v>#N/A</v>
      </c>
      <c r="F281" s="103" t="str">
        <f t="shared" si="40"/>
        <v/>
      </c>
      <c r="G281" s="103" t="str">
        <f t="shared" ca="1" si="41"/>
        <v/>
      </c>
      <c r="H281" s="300"/>
      <c r="I281" s="103" t="str">
        <f t="shared" si="42"/>
        <v/>
      </c>
      <c r="J281" s="1" t="str">
        <f t="shared" si="43"/>
        <v/>
      </c>
      <c r="K281" s="1" t="str">
        <f t="shared" si="44"/>
        <v/>
      </c>
      <c r="L281" s="177"/>
      <c r="M281" s="299" t="str">
        <f t="shared" si="45"/>
        <v/>
      </c>
      <c r="N281" s="177"/>
      <c r="O281" s="177" t="str">
        <f t="shared" si="46"/>
        <v/>
      </c>
      <c r="P281" s="1" t="str">
        <f t="shared" si="47"/>
        <v/>
      </c>
      <c r="Q281" s="199" t="str">
        <f ca="1">IF(B281=0,"",(IF(ISERROR(OFFSET('Specs and Initial PMs'!$E$1,MATCH($B281,'Specs and Initial PMs'!$D:$D,0)-1,0,1,1)),"",OFFSET('Specs and Initial PMs'!$E$1,MATCH($B281,'Specs and Initial PMs'!$D:$D,0)-1,0,1,1))))</f>
        <v/>
      </c>
      <c r="R281" s="103" t="str">
        <f t="shared" ca="1" si="48"/>
        <v/>
      </c>
      <c r="S281" s="241"/>
    </row>
    <row r="282" spans="1:19" x14ac:dyDescent="0.3">
      <c r="A282" s="1">
        <f>'Specs and Initial PMs'!A294</f>
        <v>278</v>
      </c>
      <c r="B282" s="1">
        <f>'Specs and Initial PMs'!D294</f>
        <v>0</v>
      </c>
      <c r="C282" s="103" t="e">
        <f ca="1">IF(B282=0, NA(), (IF(ISERROR(OFFSET('Initial Results'!$U$1,MATCH($B282,'Initial Results'!$R:$R,0)-1,0,1,1)),NA(),OFFSET('Initial Results'!$U$1,MATCH($B282,'Initial Results'!$R:$R,0)-1,0,1,1))))</f>
        <v>#N/A</v>
      </c>
      <c r="D282" s="103" t="str">
        <f t="shared" si="49"/>
        <v/>
      </c>
      <c r="E282" s="199" t="e">
        <f ca="1">IF(B282=0, NA(), (IF(ISERROR(OFFSET('Confirm Results'!$U$1,MATCH($B282,'Confirm Results'!$R:$R,0)-1,0,1,1)),NA(),OFFSET('Confirm Results'!$U$1,MATCH($B282,'Confirm Results'!$R:$R,0)-1,0,1,1))))</f>
        <v>#N/A</v>
      </c>
      <c r="F282" s="103" t="str">
        <f t="shared" si="40"/>
        <v/>
      </c>
      <c r="G282" s="103" t="str">
        <f t="shared" ca="1" si="41"/>
        <v/>
      </c>
      <c r="H282" s="300"/>
      <c r="I282" s="103" t="str">
        <f t="shared" si="42"/>
        <v/>
      </c>
      <c r="J282" s="1" t="str">
        <f t="shared" si="43"/>
        <v/>
      </c>
      <c r="K282" s="1" t="str">
        <f t="shared" si="44"/>
        <v/>
      </c>
      <c r="L282" s="177"/>
      <c r="M282" s="299" t="str">
        <f t="shared" si="45"/>
        <v/>
      </c>
      <c r="N282" s="177"/>
      <c r="O282" s="177" t="str">
        <f t="shared" si="46"/>
        <v/>
      </c>
      <c r="P282" s="1" t="str">
        <f t="shared" si="47"/>
        <v/>
      </c>
      <c r="Q282" s="199" t="str">
        <f ca="1">IF(B282=0,"",(IF(ISERROR(OFFSET('Specs and Initial PMs'!$E$1,MATCH($B282,'Specs and Initial PMs'!$D:$D,0)-1,0,1,1)),"",OFFSET('Specs and Initial PMs'!$E$1,MATCH($B282,'Specs and Initial PMs'!$D:$D,0)-1,0,1,1))))</f>
        <v/>
      </c>
      <c r="R282" s="103" t="str">
        <f t="shared" ca="1" si="48"/>
        <v/>
      </c>
      <c r="S282" s="241"/>
    </row>
    <row r="283" spans="1:19" x14ac:dyDescent="0.3">
      <c r="A283" s="1">
        <f>'Specs and Initial PMs'!A295</f>
        <v>279</v>
      </c>
      <c r="B283" s="1">
        <f>'Specs and Initial PMs'!D295</f>
        <v>0</v>
      </c>
      <c r="C283" s="103" t="e">
        <f ca="1">IF(B283=0, NA(), (IF(ISERROR(OFFSET('Initial Results'!$U$1,MATCH($B283,'Initial Results'!$R:$R,0)-1,0,1,1)),NA(),OFFSET('Initial Results'!$U$1,MATCH($B283,'Initial Results'!$R:$R,0)-1,0,1,1))))</f>
        <v>#N/A</v>
      </c>
      <c r="D283" s="103" t="str">
        <f t="shared" si="49"/>
        <v/>
      </c>
      <c r="E283" s="199" t="e">
        <f ca="1">IF(B283=0, NA(), (IF(ISERROR(OFFSET('Confirm Results'!$U$1,MATCH($B283,'Confirm Results'!$R:$R,0)-1,0,1,1)),NA(),OFFSET('Confirm Results'!$U$1,MATCH($B283,'Confirm Results'!$R:$R,0)-1,0,1,1))))</f>
        <v>#N/A</v>
      </c>
      <c r="F283" s="103" t="str">
        <f t="shared" si="40"/>
        <v/>
      </c>
      <c r="G283" s="103" t="str">
        <f t="shared" ca="1" si="41"/>
        <v/>
      </c>
      <c r="H283" s="300"/>
      <c r="I283" s="103" t="str">
        <f t="shared" si="42"/>
        <v/>
      </c>
      <c r="J283" s="1" t="str">
        <f t="shared" si="43"/>
        <v/>
      </c>
      <c r="K283" s="1" t="str">
        <f t="shared" si="44"/>
        <v/>
      </c>
      <c r="L283" s="177"/>
      <c r="M283" s="299" t="str">
        <f t="shared" si="45"/>
        <v/>
      </c>
      <c r="N283" s="177"/>
      <c r="O283" s="177" t="str">
        <f t="shared" si="46"/>
        <v/>
      </c>
      <c r="P283" s="1" t="str">
        <f t="shared" si="47"/>
        <v/>
      </c>
      <c r="Q283" s="199" t="str">
        <f ca="1">IF(B283=0,"",(IF(ISERROR(OFFSET('Specs and Initial PMs'!$E$1,MATCH($B283,'Specs and Initial PMs'!$D:$D,0)-1,0,1,1)),"",OFFSET('Specs and Initial PMs'!$E$1,MATCH($B283,'Specs and Initial PMs'!$D:$D,0)-1,0,1,1))))</f>
        <v/>
      </c>
      <c r="R283" s="103" t="str">
        <f t="shared" ca="1" si="48"/>
        <v/>
      </c>
      <c r="S283" s="241"/>
    </row>
    <row r="284" spans="1:19" x14ac:dyDescent="0.3">
      <c r="A284" s="1">
        <f>'Specs and Initial PMs'!A296</f>
        <v>280</v>
      </c>
      <c r="B284" s="1">
        <f>'Specs and Initial PMs'!D296</f>
        <v>0</v>
      </c>
      <c r="C284" s="103" t="e">
        <f ca="1">IF(B284=0, NA(), (IF(ISERROR(OFFSET('Initial Results'!$U$1,MATCH($B284,'Initial Results'!$R:$R,0)-1,0,1,1)),NA(),OFFSET('Initial Results'!$U$1,MATCH($B284,'Initial Results'!$R:$R,0)-1,0,1,1))))</f>
        <v>#N/A</v>
      </c>
      <c r="D284" s="103" t="str">
        <f t="shared" si="49"/>
        <v/>
      </c>
      <c r="E284" s="199" t="e">
        <f ca="1">IF(B284=0, NA(), (IF(ISERROR(OFFSET('Confirm Results'!$U$1,MATCH($B284,'Confirm Results'!$R:$R,0)-1,0,1,1)),NA(),OFFSET('Confirm Results'!$U$1,MATCH($B284,'Confirm Results'!$R:$R,0)-1,0,1,1))))</f>
        <v>#N/A</v>
      </c>
      <c r="F284" s="103" t="str">
        <f t="shared" si="40"/>
        <v/>
      </c>
      <c r="G284" s="103" t="str">
        <f t="shared" ca="1" si="41"/>
        <v/>
      </c>
      <c r="H284" s="300"/>
      <c r="I284" s="103" t="str">
        <f t="shared" si="42"/>
        <v/>
      </c>
      <c r="J284" s="1" t="str">
        <f t="shared" si="43"/>
        <v/>
      </c>
      <c r="K284" s="1" t="str">
        <f t="shared" si="44"/>
        <v/>
      </c>
      <c r="L284" s="177"/>
      <c r="M284" s="299" t="str">
        <f t="shared" si="45"/>
        <v/>
      </c>
      <c r="N284" s="177"/>
      <c r="O284" s="177" t="str">
        <f t="shared" si="46"/>
        <v/>
      </c>
      <c r="P284" s="1" t="str">
        <f t="shared" si="47"/>
        <v/>
      </c>
      <c r="Q284" s="199" t="str">
        <f ca="1">IF(B284=0,"",(IF(ISERROR(OFFSET('Specs and Initial PMs'!$E$1,MATCH($B284,'Specs and Initial PMs'!$D:$D,0)-1,0,1,1)),"",OFFSET('Specs and Initial PMs'!$E$1,MATCH($B284,'Specs and Initial PMs'!$D:$D,0)-1,0,1,1))))</f>
        <v/>
      </c>
      <c r="R284" s="103" t="str">
        <f t="shared" ca="1" si="48"/>
        <v/>
      </c>
      <c r="S284" s="241"/>
    </row>
    <row r="285" spans="1:19" x14ac:dyDescent="0.3">
      <c r="A285" s="1">
        <f>'Specs and Initial PMs'!A297</f>
        <v>281</v>
      </c>
      <c r="B285" s="1">
        <f>'Specs and Initial PMs'!D297</f>
        <v>0</v>
      </c>
      <c r="C285" s="103" t="e">
        <f ca="1">IF(B285=0, NA(), (IF(ISERROR(OFFSET('Initial Results'!$U$1,MATCH($B285,'Initial Results'!$R:$R,0)-1,0,1,1)),NA(),OFFSET('Initial Results'!$U$1,MATCH($B285,'Initial Results'!$R:$R,0)-1,0,1,1))))</f>
        <v>#N/A</v>
      </c>
      <c r="D285" s="103" t="str">
        <f t="shared" si="49"/>
        <v/>
      </c>
      <c r="E285" s="199" t="e">
        <f ca="1">IF(B285=0, NA(), (IF(ISERROR(OFFSET('Confirm Results'!$U$1,MATCH($B285,'Confirm Results'!$R:$R,0)-1,0,1,1)),NA(),OFFSET('Confirm Results'!$U$1,MATCH($B285,'Confirm Results'!$R:$R,0)-1,0,1,1))))</f>
        <v>#N/A</v>
      </c>
      <c r="F285" s="103" t="str">
        <f t="shared" si="40"/>
        <v/>
      </c>
      <c r="G285" s="103" t="str">
        <f t="shared" ca="1" si="41"/>
        <v/>
      </c>
      <c r="H285" s="300"/>
      <c r="I285" s="103" t="str">
        <f t="shared" si="42"/>
        <v/>
      </c>
      <c r="J285" s="1" t="str">
        <f t="shared" si="43"/>
        <v/>
      </c>
      <c r="K285" s="1" t="str">
        <f t="shared" si="44"/>
        <v/>
      </c>
      <c r="L285" s="177"/>
      <c r="M285" s="299" t="str">
        <f t="shared" si="45"/>
        <v/>
      </c>
      <c r="N285" s="177"/>
      <c r="O285" s="177" t="str">
        <f t="shared" si="46"/>
        <v/>
      </c>
      <c r="P285" s="1" t="str">
        <f t="shared" si="47"/>
        <v/>
      </c>
      <c r="Q285" s="199" t="str">
        <f ca="1">IF(B285=0,"",(IF(ISERROR(OFFSET('Specs and Initial PMs'!$E$1,MATCH($B285,'Specs and Initial PMs'!$D:$D,0)-1,0,1,1)),"",OFFSET('Specs and Initial PMs'!$E$1,MATCH($B285,'Specs and Initial PMs'!$D:$D,0)-1,0,1,1))))</f>
        <v/>
      </c>
      <c r="R285" s="103" t="str">
        <f t="shared" ca="1" si="48"/>
        <v/>
      </c>
      <c r="S285" s="241"/>
    </row>
    <row r="286" spans="1:19" x14ac:dyDescent="0.3">
      <c r="A286" s="1">
        <f>'Specs and Initial PMs'!A298</f>
        <v>282</v>
      </c>
      <c r="B286" s="1">
        <f>'Specs and Initial PMs'!D298</f>
        <v>0</v>
      </c>
      <c r="C286" s="103" t="e">
        <f ca="1">IF(B286=0, NA(), (IF(ISERROR(OFFSET('Initial Results'!$U$1,MATCH($B286,'Initial Results'!$R:$R,0)-1,0,1,1)),NA(),OFFSET('Initial Results'!$U$1,MATCH($B286,'Initial Results'!$R:$R,0)-1,0,1,1))))</f>
        <v>#N/A</v>
      </c>
      <c r="D286" s="103" t="str">
        <f t="shared" si="49"/>
        <v/>
      </c>
      <c r="E286" s="199" t="e">
        <f ca="1">IF(B286=0, NA(), (IF(ISERROR(OFFSET('Confirm Results'!$U$1,MATCH($B286,'Confirm Results'!$R:$R,0)-1,0,1,1)),NA(),OFFSET('Confirm Results'!$U$1,MATCH($B286,'Confirm Results'!$R:$R,0)-1,0,1,1))))</f>
        <v>#N/A</v>
      </c>
      <c r="F286" s="103" t="str">
        <f t="shared" si="40"/>
        <v/>
      </c>
      <c r="G286" s="103" t="str">
        <f t="shared" ca="1" si="41"/>
        <v/>
      </c>
      <c r="H286" s="300"/>
      <c r="I286" s="103" t="str">
        <f t="shared" si="42"/>
        <v/>
      </c>
      <c r="J286" s="1" t="str">
        <f t="shared" si="43"/>
        <v/>
      </c>
      <c r="K286" s="1" t="str">
        <f t="shared" si="44"/>
        <v/>
      </c>
      <c r="L286" s="177"/>
      <c r="M286" s="299" t="str">
        <f t="shared" si="45"/>
        <v/>
      </c>
      <c r="N286" s="177"/>
      <c r="O286" s="177" t="str">
        <f t="shared" si="46"/>
        <v/>
      </c>
      <c r="P286" s="1" t="str">
        <f t="shared" si="47"/>
        <v/>
      </c>
      <c r="Q286" s="199" t="str">
        <f ca="1">IF(B286=0,"",(IF(ISERROR(OFFSET('Specs and Initial PMs'!$E$1,MATCH($B286,'Specs and Initial PMs'!$D:$D,0)-1,0,1,1)),"",OFFSET('Specs and Initial PMs'!$E$1,MATCH($B286,'Specs and Initial PMs'!$D:$D,0)-1,0,1,1))))</f>
        <v/>
      </c>
      <c r="R286" s="103" t="str">
        <f t="shared" ca="1" si="48"/>
        <v/>
      </c>
      <c r="S286" s="241"/>
    </row>
    <row r="287" spans="1:19" x14ac:dyDescent="0.3">
      <c r="A287" s="1">
        <f>'Specs and Initial PMs'!A299</f>
        <v>283</v>
      </c>
      <c r="B287" s="1">
        <f>'Specs and Initial PMs'!D299</f>
        <v>0</v>
      </c>
      <c r="C287" s="103" t="e">
        <f ca="1">IF(B287=0, NA(), (IF(ISERROR(OFFSET('Initial Results'!$U$1,MATCH($B287,'Initial Results'!$R:$R,0)-1,0,1,1)),NA(),OFFSET('Initial Results'!$U$1,MATCH($B287,'Initial Results'!$R:$R,0)-1,0,1,1))))</f>
        <v>#N/A</v>
      </c>
      <c r="D287" s="103" t="str">
        <f t="shared" si="49"/>
        <v/>
      </c>
      <c r="E287" s="199" t="e">
        <f ca="1">IF(B287=0, NA(), (IF(ISERROR(OFFSET('Confirm Results'!$U$1,MATCH($B287,'Confirm Results'!$R:$R,0)-1,0,1,1)),NA(),OFFSET('Confirm Results'!$U$1,MATCH($B287,'Confirm Results'!$R:$R,0)-1,0,1,1))))</f>
        <v>#N/A</v>
      </c>
      <c r="F287" s="103" t="str">
        <f t="shared" si="40"/>
        <v/>
      </c>
      <c r="G287" s="103" t="str">
        <f t="shared" ca="1" si="41"/>
        <v/>
      </c>
      <c r="H287" s="300"/>
      <c r="I287" s="103" t="str">
        <f t="shared" si="42"/>
        <v/>
      </c>
      <c r="J287" s="1" t="str">
        <f t="shared" si="43"/>
        <v/>
      </c>
      <c r="K287" s="1" t="str">
        <f t="shared" si="44"/>
        <v/>
      </c>
      <c r="L287" s="177"/>
      <c r="M287" s="299" t="str">
        <f t="shared" si="45"/>
        <v/>
      </c>
      <c r="N287" s="177"/>
      <c r="O287" s="177" t="str">
        <f t="shared" si="46"/>
        <v/>
      </c>
      <c r="P287" s="1" t="str">
        <f t="shared" si="47"/>
        <v/>
      </c>
      <c r="Q287" s="199" t="str">
        <f ca="1">IF(B287=0,"",(IF(ISERROR(OFFSET('Specs and Initial PMs'!$E$1,MATCH($B287,'Specs and Initial PMs'!$D:$D,0)-1,0,1,1)),"",OFFSET('Specs and Initial PMs'!$E$1,MATCH($B287,'Specs and Initial PMs'!$D:$D,0)-1,0,1,1))))</f>
        <v/>
      </c>
      <c r="R287" s="103" t="str">
        <f t="shared" ca="1" si="48"/>
        <v/>
      </c>
      <c r="S287" s="241"/>
    </row>
    <row r="288" spans="1:19" x14ac:dyDescent="0.3">
      <c r="A288" s="1">
        <f>'Specs and Initial PMs'!A300</f>
        <v>284</v>
      </c>
      <c r="B288" s="1">
        <f>'Specs and Initial PMs'!D300</f>
        <v>0</v>
      </c>
      <c r="C288" s="103" t="e">
        <f ca="1">IF(B288=0, NA(), (IF(ISERROR(OFFSET('Initial Results'!$U$1,MATCH($B288,'Initial Results'!$R:$R,0)-1,0,1,1)),NA(),OFFSET('Initial Results'!$U$1,MATCH($B288,'Initial Results'!$R:$R,0)-1,0,1,1))))</f>
        <v>#N/A</v>
      </c>
      <c r="D288" s="103" t="str">
        <f t="shared" si="49"/>
        <v/>
      </c>
      <c r="E288" s="199" t="e">
        <f ca="1">IF(B288=0, NA(), (IF(ISERROR(OFFSET('Confirm Results'!$U$1,MATCH($B288,'Confirm Results'!$R:$R,0)-1,0,1,1)),NA(),OFFSET('Confirm Results'!$U$1,MATCH($B288,'Confirm Results'!$R:$R,0)-1,0,1,1))))</f>
        <v>#N/A</v>
      </c>
      <c r="F288" s="103" t="str">
        <f t="shared" si="40"/>
        <v/>
      </c>
      <c r="G288" s="103" t="str">
        <f t="shared" ca="1" si="41"/>
        <v/>
      </c>
      <c r="H288" s="300"/>
      <c r="I288" s="103" t="str">
        <f t="shared" si="42"/>
        <v/>
      </c>
      <c r="J288" s="1" t="str">
        <f t="shared" si="43"/>
        <v/>
      </c>
      <c r="K288" s="1" t="str">
        <f t="shared" si="44"/>
        <v/>
      </c>
      <c r="L288" s="177"/>
      <c r="M288" s="299" t="str">
        <f t="shared" si="45"/>
        <v/>
      </c>
      <c r="N288" s="177"/>
      <c r="O288" s="177" t="str">
        <f t="shared" si="46"/>
        <v/>
      </c>
      <c r="P288" s="1" t="str">
        <f t="shared" si="47"/>
        <v/>
      </c>
      <c r="Q288" s="199" t="str">
        <f ca="1">IF(B288=0,"",(IF(ISERROR(OFFSET('Specs and Initial PMs'!$E$1,MATCH($B288,'Specs and Initial PMs'!$D:$D,0)-1,0,1,1)),"",OFFSET('Specs and Initial PMs'!$E$1,MATCH($B288,'Specs and Initial PMs'!$D:$D,0)-1,0,1,1))))</f>
        <v/>
      </c>
      <c r="R288" s="103" t="str">
        <f t="shared" ca="1" si="48"/>
        <v/>
      </c>
      <c r="S288" s="241"/>
    </row>
    <row r="289" spans="1:19" x14ac:dyDescent="0.3">
      <c r="A289" s="1">
        <f>'Specs and Initial PMs'!A301</f>
        <v>285</v>
      </c>
      <c r="B289" s="1">
        <f>'Specs and Initial PMs'!D301</f>
        <v>0</v>
      </c>
      <c r="C289" s="103" t="e">
        <f ca="1">IF(B289=0, NA(), (IF(ISERROR(OFFSET('Initial Results'!$U$1,MATCH($B289,'Initial Results'!$R:$R,0)-1,0,1,1)),NA(),OFFSET('Initial Results'!$U$1,MATCH($B289,'Initial Results'!$R:$R,0)-1,0,1,1))))</f>
        <v>#N/A</v>
      </c>
      <c r="D289" s="103" t="str">
        <f t="shared" si="49"/>
        <v/>
      </c>
      <c r="E289" s="199" t="e">
        <f ca="1">IF(B289=0, NA(), (IF(ISERROR(OFFSET('Confirm Results'!$U$1,MATCH($B289,'Confirm Results'!$R:$R,0)-1,0,1,1)),NA(),OFFSET('Confirm Results'!$U$1,MATCH($B289,'Confirm Results'!$R:$R,0)-1,0,1,1))))</f>
        <v>#N/A</v>
      </c>
      <c r="F289" s="103" t="str">
        <f t="shared" si="40"/>
        <v/>
      </c>
      <c r="G289" s="103" t="str">
        <f t="shared" ca="1" si="41"/>
        <v/>
      </c>
      <c r="H289" s="300"/>
      <c r="I289" s="103" t="str">
        <f t="shared" si="42"/>
        <v/>
      </c>
      <c r="J289" s="1" t="str">
        <f t="shared" si="43"/>
        <v/>
      </c>
      <c r="K289" s="1" t="str">
        <f t="shared" si="44"/>
        <v/>
      </c>
      <c r="L289" s="177"/>
      <c r="M289" s="299" t="str">
        <f t="shared" si="45"/>
        <v/>
      </c>
      <c r="N289" s="177"/>
      <c r="O289" s="177" t="str">
        <f t="shared" si="46"/>
        <v/>
      </c>
      <c r="P289" s="1" t="str">
        <f t="shared" si="47"/>
        <v/>
      </c>
      <c r="Q289" s="199" t="str">
        <f ca="1">IF(B289=0,"",(IF(ISERROR(OFFSET('Specs and Initial PMs'!$E$1,MATCH($B289,'Specs and Initial PMs'!$D:$D,0)-1,0,1,1)),"",OFFSET('Specs and Initial PMs'!$E$1,MATCH($B289,'Specs and Initial PMs'!$D:$D,0)-1,0,1,1))))</f>
        <v/>
      </c>
      <c r="R289" s="103" t="str">
        <f t="shared" ca="1" si="48"/>
        <v/>
      </c>
      <c r="S289" s="241"/>
    </row>
    <row r="290" spans="1:19" x14ac:dyDescent="0.3">
      <c r="A290" s="1">
        <f>'Specs and Initial PMs'!A302</f>
        <v>286</v>
      </c>
      <c r="B290" s="1">
        <f>'Specs and Initial PMs'!D302</f>
        <v>0</v>
      </c>
      <c r="C290" s="103" t="e">
        <f ca="1">IF(B290=0, NA(), (IF(ISERROR(OFFSET('Initial Results'!$U$1,MATCH($B290,'Initial Results'!$R:$R,0)-1,0,1,1)),NA(),OFFSET('Initial Results'!$U$1,MATCH($B290,'Initial Results'!$R:$R,0)-1,0,1,1))))</f>
        <v>#N/A</v>
      </c>
      <c r="D290" s="103" t="str">
        <f t="shared" si="49"/>
        <v/>
      </c>
      <c r="E290" s="199" t="e">
        <f ca="1">IF(B290=0, NA(), (IF(ISERROR(OFFSET('Confirm Results'!$U$1,MATCH($B290,'Confirm Results'!$R:$R,0)-1,0,1,1)),NA(),OFFSET('Confirm Results'!$U$1,MATCH($B290,'Confirm Results'!$R:$R,0)-1,0,1,1))))</f>
        <v>#N/A</v>
      </c>
      <c r="F290" s="103" t="str">
        <f t="shared" si="40"/>
        <v/>
      </c>
      <c r="G290" s="103" t="str">
        <f t="shared" ca="1" si="41"/>
        <v/>
      </c>
      <c r="H290" s="300"/>
      <c r="I290" s="103" t="str">
        <f t="shared" si="42"/>
        <v/>
      </c>
      <c r="J290" s="1" t="str">
        <f t="shared" si="43"/>
        <v/>
      </c>
      <c r="K290" s="1" t="str">
        <f t="shared" si="44"/>
        <v/>
      </c>
      <c r="L290" s="177"/>
      <c r="M290" s="299" t="str">
        <f t="shared" si="45"/>
        <v/>
      </c>
      <c r="N290" s="177"/>
      <c r="O290" s="177" t="str">
        <f t="shared" si="46"/>
        <v/>
      </c>
      <c r="P290" s="1" t="str">
        <f t="shared" si="47"/>
        <v/>
      </c>
      <c r="Q290" s="199" t="str">
        <f ca="1">IF(B290=0,"",(IF(ISERROR(OFFSET('Specs and Initial PMs'!$E$1,MATCH($B290,'Specs and Initial PMs'!$D:$D,0)-1,0,1,1)),"",OFFSET('Specs and Initial PMs'!$E$1,MATCH($B290,'Specs and Initial PMs'!$D:$D,0)-1,0,1,1))))</f>
        <v/>
      </c>
      <c r="R290" s="103" t="str">
        <f t="shared" ca="1" si="48"/>
        <v/>
      </c>
      <c r="S290" s="241"/>
    </row>
    <row r="291" spans="1:19" x14ac:dyDescent="0.3">
      <c r="A291" s="1">
        <f>'Specs and Initial PMs'!A303</f>
        <v>287</v>
      </c>
      <c r="B291" s="1">
        <f>'Specs and Initial PMs'!D303</f>
        <v>0</v>
      </c>
      <c r="C291" s="103" t="e">
        <f ca="1">IF(B291=0, NA(), (IF(ISERROR(OFFSET('Initial Results'!$U$1,MATCH($B291,'Initial Results'!$R:$R,0)-1,0,1,1)),NA(),OFFSET('Initial Results'!$U$1,MATCH($B291,'Initial Results'!$R:$R,0)-1,0,1,1))))</f>
        <v>#N/A</v>
      </c>
      <c r="D291" s="103" t="str">
        <f t="shared" si="49"/>
        <v/>
      </c>
      <c r="E291" s="199" t="e">
        <f ca="1">IF(B291=0, NA(), (IF(ISERROR(OFFSET('Confirm Results'!$U$1,MATCH($B291,'Confirm Results'!$R:$R,0)-1,0,1,1)),NA(),OFFSET('Confirm Results'!$U$1,MATCH($B291,'Confirm Results'!$R:$R,0)-1,0,1,1))))</f>
        <v>#N/A</v>
      </c>
      <c r="F291" s="103" t="str">
        <f t="shared" si="40"/>
        <v/>
      </c>
      <c r="G291" s="103" t="str">
        <f t="shared" ca="1" si="41"/>
        <v/>
      </c>
      <c r="H291" s="300"/>
      <c r="I291" s="103" t="str">
        <f t="shared" si="42"/>
        <v/>
      </c>
      <c r="J291" s="1" t="str">
        <f t="shared" si="43"/>
        <v/>
      </c>
      <c r="K291" s="1" t="str">
        <f t="shared" si="44"/>
        <v/>
      </c>
      <c r="L291" s="177"/>
      <c r="M291" s="299" t="str">
        <f t="shared" si="45"/>
        <v/>
      </c>
      <c r="N291" s="177"/>
      <c r="O291" s="177" t="str">
        <f t="shared" si="46"/>
        <v/>
      </c>
      <c r="P291" s="1" t="str">
        <f t="shared" si="47"/>
        <v/>
      </c>
      <c r="Q291" s="199" t="str">
        <f ca="1">IF(B291=0,"",(IF(ISERROR(OFFSET('Specs and Initial PMs'!$E$1,MATCH($B291,'Specs and Initial PMs'!$D:$D,0)-1,0,1,1)),"",OFFSET('Specs and Initial PMs'!$E$1,MATCH($B291,'Specs and Initial PMs'!$D:$D,0)-1,0,1,1))))</f>
        <v/>
      </c>
      <c r="R291" s="103" t="str">
        <f t="shared" ca="1" si="48"/>
        <v/>
      </c>
      <c r="S291" s="241"/>
    </row>
    <row r="292" spans="1:19" x14ac:dyDescent="0.3">
      <c r="A292" s="1">
        <f>'Specs and Initial PMs'!A304</f>
        <v>288</v>
      </c>
      <c r="B292" s="1">
        <f>'Specs and Initial PMs'!D304</f>
        <v>0</v>
      </c>
      <c r="C292" s="103" t="e">
        <f ca="1">IF(B292=0, NA(), (IF(ISERROR(OFFSET('Initial Results'!$U$1,MATCH($B292,'Initial Results'!$R:$R,0)-1,0,1,1)),NA(),OFFSET('Initial Results'!$U$1,MATCH($B292,'Initial Results'!$R:$R,0)-1,0,1,1))))</f>
        <v>#N/A</v>
      </c>
      <c r="D292" s="103" t="str">
        <f t="shared" si="49"/>
        <v/>
      </c>
      <c r="E292" s="199" t="e">
        <f ca="1">IF(B292=0, NA(), (IF(ISERROR(OFFSET('Confirm Results'!$U$1,MATCH($B292,'Confirm Results'!$R:$R,0)-1,0,1,1)),NA(),OFFSET('Confirm Results'!$U$1,MATCH($B292,'Confirm Results'!$R:$R,0)-1,0,1,1))))</f>
        <v>#N/A</v>
      </c>
      <c r="F292" s="103" t="str">
        <f t="shared" si="40"/>
        <v/>
      </c>
      <c r="G292" s="103" t="str">
        <f t="shared" ca="1" si="41"/>
        <v/>
      </c>
      <c r="H292" s="300"/>
      <c r="I292" s="103" t="str">
        <f t="shared" si="42"/>
        <v/>
      </c>
      <c r="J292" s="1" t="str">
        <f t="shared" si="43"/>
        <v/>
      </c>
      <c r="K292" s="1" t="str">
        <f t="shared" si="44"/>
        <v/>
      </c>
      <c r="L292" s="177"/>
      <c r="M292" s="299" t="str">
        <f t="shared" si="45"/>
        <v/>
      </c>
      <c r="N292" s="177"/>
      <c r="O292" s="177" t="str">
        <f t="shared" si="46"/>
        <v/>
      </c>
      <c r="P292" s="1" t="str">
        <f t="shared" si="47"/>
        <v/>
      </c>
      <c r="Q292" s="199" t="str">
        <f ca="1">IF(B292=0,"",(IF(ISERROR(OFFSET('Specs and Initial PMs'!$E$1,MATCH($B292,'Specs and Initial PMs'!$D:$D,0)-1,0,1,1)),"",OFFSET('Specs and Initial PMs'!$E$1,MATCH($B292,'Specs and Initial PMs'!$D:$D,0)-1,0,1,1))))</f>
        <v/>
      </c>
      <c r="R292" s="103" t="str">
        <f t="shared" ca="1" si="48"/>
        <v/>
      </c>
      <c r="S292" s="241"/>
    </row>
    <row r="293" spans="1:19" x14ac:dyDescent="0.3">
      <c r="A293" s="1">
        <f>'Specs and Initial PMs'!A305</f>
        <v>289</v>
      </c>
      <c r="B293" s="1">
        <f>'Specs and Initial PMs'!D305</f>
        <v>0</v>
      </c>
      <c r="C293" s="103" t="e">
        <f ca="1">IF(B293=0, NA(), (IF(ISERROR(OFFSET('Initial Results'!$U$1,MATCH($B293,'Initial Results'!$R:$R,0)-1,0,1,1)),NA(),OFFSET('Initial Results'!$U$1,MATCH($B293,'Initial Results'!$R:$R,0)-1,0,1,1))))</f>
        <v>#N/A</v>
      </c>
      <c r="D293" s="103" t="str">
        <f t="shared" si="49"/>
        <v/>
      </c>
      <c r="E293" s="199" t="e">
        <f ca="1">IF(B293=0, NA(), (IF(ISERROR(OFFSET('Confirm Results'!$U$1,MATCH($B293,'Confirm Results'!$R:$R,0)-1,0,1,1)),NA(),OFFSET('Confirm Results'!$U$1,MATCH($B293,'Confirm Results'!$R:$R,0)-1,0,1,1))))</f>
        <v>#N/A</v>
      </c>
      <c r="F293" s="103" t="str">
        <f t="shared" si="40"/>
        <v/>
      </c>
      <c r="G293" s="103" t="str">
        <f t="shared" ca="1" si="41"/>
        <v/>
      </c>
      <c r="H293" s="300"/>
      <c r="I293" s="103" t="str">
        <f t="shared" si="42"/>
        <v/>
      </c>
      <c r="J293" s="1" t="str">
        <f t="shared" si="43"/>
        <v/>
      </c>
      <c r="K293" s="1" t="str">
        <f t="shared" si="44"/>
        <v/>
      </c>
      <c r="L293" s="177"/>
      <c r="M293" s="299" t="str">
        <f t="shared" si="45"/>
        <v/>
      </c>
      <c r="N293" s="177"/>
      <c r="O293" s="177" t="str">
        <f t="shared" si="46"/>
        <v/>
      </c>
      <c r="P293" s="1" t="str">
        <f t="shared" si="47"/>
        <v/>
      </c>
      <c r="Q293" s="199" t="str">
        <f ca="1">IF(B293=0,"",(IF(ISERROR(OFFSET('Specs and Initial PMs'!$E$1,MATCH($B293,'Specs and Initial PMs'!$D:$D,0)-1,0,1,1)),"",OFFSET('Specs and Initial PMs'!$E$1,MATCH($B293,'Specs and Initial PMs'!$D:$D,0)-1,0,1,1))))</f>
        <v/>
      </c>
      <c r="R293" s="103" t="str">
        <f t="shared" ca="1" si="48"/>
        <v/>
      </c>
      <c r="S293" s="241"/>
    </row>
    <row r="294" spans="1:19" x14ac:dyDescent="0.3">
      <c r="A294" s="1">
        <f>'Specs and Initial PMs'!A306</f>
        <v>290</v>
      </c>
      <c r="B294" s="1">
        <f>'Specs and Initial PMs'!D306</f>
        <v>0</v>
      </c>
      <c r="C294" s="103" t="e">
        <f ca="1">IF(B294=0, NA(), (IF(ISERROR(OFFSET('Initial Results'!$U$1,MATCH($B294,'Initial Results'!$R:$R,0)-1,0,1,1)),NA(),OFFSET('Initial Results'!$U$1,MATCH($B294,'Initial Results'!$R:$R,0)-1,0,1,1))))</f>
        <v>#N/A</v>
      </c>
      <c r="D294" s="103" t="str">
        <f t="shared" si="49"/>
        <v/>
      </c>
      <c r="E294" s="199" t="e">
        <f ca="1">IF(B294=0, NA(), (IF(ISERROR(OFFSET('Confirm Results'!$U$1,MATCH($B294,'Confirm Results'!$R:$R,0)-1,0,1,1)),NA(),OFFSET('Confirm Results'!$U$1,MATCH($B294,'Confirm Results'!$R:$R,0)-1,0,1,1))))</f>
        <v>#N/A</v>
      </c>
      <c r="F294" s="103" t="str">
        <f t="shared" si="40"/>
        <v/>
      </c>
      <c r="G294" s="103" t="str">
        <f t="shared" ca="1" si="41"/>
        <v/>
      </c>
      <c r="H294" s="300"/>
      <c r="I294" s="103" t="str">
        <f t="shared" si="42"/>
        <v/>
      </c>
      <c r="J294" s="1" t="str">
        <f t="shared" si="43"/>
        <v/>
      </c>
      <c r="K294" s="1" t="str">
        <f t="shared" si="44"/>
        <v/>
      </c>
      <c r="L294" s="177"/>
      <c r="M294" s="299" t="str">
        <f t="shared" si="45"/>
        <v/>
      </c>
      <c r="N294" s="177"/>
      <c r="O294" s="177" t="str">
        <f t="shared" si="46"/>
        <v/>
      </c>
      <c r="P294" s="1" t="str">
        <f t="shared" si="47"/>
        <v/>
      </c>
      <c r="Q294" s="199" t="str">
        <f ca="1">IF(B294=0,"",(IF(ISERROR(OFFSET('Specs and Initial PMs'!$E$1,MATCH($B294,'Specs and Initial PMs'!$D:$D,0)-1,0,1,1)),"",OFFSET('Specs and Initial PMs'!$E$1,MATCH($B294,'Specs and Initial PMs'!$D:$D,0)-1,0,1,1))))</f>
        <v/>
      </c>
      <c r="R294" s="103" t="str">
        <f t="shared" ca="1" si="48"/>
        <v/>
      </c>
      <c r="S294" s="241"/>
    </row>
    <row r="295" spans="1:19" x14ac:dyDescent="0.3">
      <c r="A295" s="1">
        <f>'Specs and Initial PMs'!A307</f>
        <v>291</v>
      </c>
      <c r="B295" s="1">
        <f>'Specs and Initial PMs'!D307</f>
        <v>0</v>
      </c>
      <c r="C295" s="103" t="e">
        <f ca="1">IF(B295=0, NA(), (IF(ISERROR(OFFSET('Initial Results'!$U$1,MATCH($B295,'Initial Results'!$R:$R,0)-1,0,1,1)),NA(),OFFSET('Initial Results'!$U$1,MATCH($B295,'Initial Results'!$R:$R,0)-1,0,1,1))))</f>
        <v>#N/A</v>
      </c>
      <c r="D295" s="103" t="str">
        <f t="shared" si="49"/>
        <v/>
      </c>
      <c r="E295" s="199" t="e">
        <f ca="1">IF(B295=0, NA(), (IF(ISERROR(OFFSET('Confirm Results'!$U$1,MATCH($B295,'Confirm Results'!$R:$R,0)-1,0,1,1)),NA(),OFFSET('Confirm Results'!$U$1,MATCH($B295,'Confirm Results'!$R:$R,0)-1,0,1,1))))</f>
        <v>#N/A</v>
      </c>
      <c r="F295" s="103" t="str">
        <f t="shared" si="40"/>
        <v/>
      </c>
      <c r="G295" s="103" t="str">
        <f t="shared" ca="1" si="41"/>
        <v/>
      </c>
      <c r="H295" s="300"/>
      <c r="I295" s="103" t="str">
        <f t="shared" si="42"/>
        <v/>
      </c>
      <c r="J295" s="1" t="str">
        <f t="shared" si="43"/>
        <v/>
      </c>
      <c r="K295" s="1" t="str">
        <f t="shared" si="44"/>
        <v/>
      </c>
      <c r="L295" s="177"/>
      <c r="M295" s="299" t="str">
        <f t="shared" si="45"/>
        <v/>
      </c>
      <c r="N295" s="177"/>
      <c r="O295" s="177" t="str">
        <f t="shared" si="46"/>
        <v/>
      </c>
      <c r="P295" s="1" t="str">
        <f t="shared" si="47"/>
        <v/>
      </c>
      <c r="Q295" s="199" t="str">
        <f ca="1">IF(B295=0,"",(IF(ISERROR(OFFSET('Specs and Initial PMs'!$E$1,MATCH($B295,'Specs and Initial PMs'!$D:$D,0)-1,0,1,1)),"",OFFSET('Specs and Initial PMs'!$E$1,MATCH($B295,'Specs and Initial PMs'!$D:$D,0)-1,0,1,1))))</f>
        <v/>
      </c>
      <c r="R295" s="103" t="str">
        <f t="shared" ca="1" si="48"/>
        <v/>
      </c>
      <c r="S295" s="241"/>
    </row>
    <row r="296" spans="1:19" x14ac:dyDescent="0.3">
      <c r="A296" s="1">
        <f>'Specs and Initial PMs'!A308</f>
        <v>292</v>
      </c>
      <c r="B296" s="1">
        <f>'Specs and Initial PMs'!D308</f>
        <v>0</v>
      </c>
      <c r="C296" s="103" t="e">
        <f ca="1">IF(B296=0, NA(), (IF(ISERROR(OFFSET('Initial Results'!$U$1,MATCH($B296,'Initial Results'!$R:$R,0)-1,0,1,1)),NA(),OFFSET('Initial Results'!$U$1,MATCH($B296,'Initial Results'!$R:$R,0)-1,0,1,1))))</f>
        <v>#N/A</v>
      </c>
      <c r="D296" s="103" t="str">
        <f t="shared" si="49"/>
        <v/>
      </c>
      <c r="E296" s="199" t="e">
        <f ca="1">IF(B296=0, NA(), (IF(ISERROR(OFFSET('Confirm Results'!$U$1,MATCH($B296,'Confirm Results'!$R:$R,0)-1,0,1,1)),NA(),OFFSET('Confirm Results'!$U$1,MATCH($B296,'Confirm Results'!$R:$R,0)-1,0,1,1))))</f>
        <v>#N/A</v>
      </c>
      <c r="F296" s="103" t="str">
        <f t="shared" si="40"/>
        <v/>
      </c>
      <c r="G296" s="103" t="str">
        <f t="shared" ca="1" si="41"/>
        <v/>
      </c>
      <c r="H296" s="300"/>
      <c r="I296" s="103" t="str">
        <f t="shared" si="42"/>
        <v/>
      </c>
      <c r="J296" s="1" t="str">
        <f t="shared" si="43"/>
        <v/>
      </c>
      <c r="K296" s="1" t="str">
        <f t="shared" si="44"/>
        <v/>
      </c>
      <c r="L296" s="177"/>
      <c r="M296" s="299" t="str">
        <f t="shared" si="45"/>
        <v/>
      </c>
      <c r="N296" s="177"/>
      <c r="O296" s="177" t="str">
        <f t="shared" si="46"/>
        <v/>
      </c>
      <c r="P296" s="1" t="str">
        <f t="shared" si="47"/>
        <v/>
      </c>
      <c r="Q296" s="199" t="str">
        <f ca="1">IF(B296=0,"",(IF(ISERROR(OFFSET('Specs and Initial PMs'!$E$1,MATCH($B296,'Specs and Initial PMs'!$D:$D,0)-1,0,1,1)),"",OFFSET('Specs and Initial PMs'!$E$1,MATCH($B296,'Specs and Initial PMs'!$D:$D,0)-1,0,1,1))))</f>
        <v/>
      </c>
      <c r="R296" s="103" t="str">
        <f t="shared" ca="1" si="48"/>
        <v/>
      </c>
      <c r="S296" s="241"/>
    </row>
    <row r="297" spans="1:19" x14ac:dyDescent="0.3">
      <c r="A297" s="1">
        <f>'Specs and Initial PMs'!A309</f>
        <v>293</v>
      </c>
      <c r="B297" s="1">
        <f>'Specs and Initial PMs'!D309</f>
        <v>0</v>
      </c>
      <c r="C297" s="103" t="e">
        <f ca="1">IF(B297=0, NA(), (IF(ISERROR(OFFSET('Initial Results'!$U$1,MATCH($B297,'Initial Results'!$R:$R,0)-1,0,1,1)),NA(),OFFSET('Initial Results'!$U$1,MATCH($B297,'Initial Results'!$R:$R,0)-1,0,1,1))))</f>
        <v>#N/A</v>
      </c>
      <c r="D297" s="103" t="str">
        <f t="shared" si="49"/>
        <v/>
      </c>
      <c r="E297" s="199" t="e">
        <f ca="1">IF(B297=0, NA(), (IF(ISERROR(OFFSET('Confirm Results'!$U$1,MATCH($B297,'Confirm Results'!$R:$R,0)-1,0,1,1)),NA(),OFFSET('Confirm Results'!$U$1,MATCH($B297,'Confirm Results'!$R:$R,0)-1,0,1,1))))</f>
        <v>#N/A</v>
      </c>
      <c r="F297" s="103" t="str">
        <f t="shared" si="40"/>
        <v/>
      </c>
      <c r="G297" s="103" t="str">
        <f t="shared" ca="1" si="41"/>
        <v/>
      </c>
      <c r="H297" s="300"/>
      <c r="I297" s="103" t="str">
        <f t="shared" si="42"/>
        <v/>
      </c>
      <c r="J297" s="1" t="str">
        <f t="shared" si="43"/>
        <v/>
      </c>
      <c r="K297" s="1" t="str">
        <f t="shared" si="44"/>
        <v/>
      </c>
      <c r="L297" s="177"/>
      <c r="M297" s="299" t="str">
        <f t="shared" si="45"/>
        <v/>
      </c>
      <c r="N297" s="177"/>
      <c r="O297" s="177" t="str">
        <f t="shared" si="46"/>
        <v/>
      </c>
      <c r="P297" s="1" t="str">
        <f t="shared" si="47"/>
        <v/>
      </c>
      <c r="Q297" s="199" t="str">
        <f ca="1">IF(B297=0,"",(IF(ISERROR(OFFSET('Specs and Initial PMs'!$E$1,MATCH($B297,'Specs and Initial PMs'!$D:$D,0)-1,0,1,1)),"",OFFSET('Specs and Initial PMs'!$E$1,MATCH($B297,'Specs and Initial PMs'!$D:$D,0)-1,0,1,1))))</f>
        <v/>
      </c>
      <c r="R297" s="103" t="str">
        <f t="shared" ca="1" si="48"/>
        <v/>
      </c>
      <c r="S297" s="241"/>
    </row>
    <row r="298" spans="1:19" x14ac:dyDescent="0.3">
      <c r="A298" s="1">
        <f>'Specs and Initial PMs'!A310</f>
        <v>294</v>
      </c>
      <c r="B298" s="1">
        <f>'Specs and Initial PMs'!D310</f>
        <v>0</v>
      </c>
      <c r="C298" s="103" t="e">
        <f ca="1">IF(B298=0, NA(), (IF(ISERROR(OFFSET('Initial Results'!$U$1,MATCH($B298,'Initial Results'!$R:$R,0)-1,0,1,1)),NA(),OFFSET('Initial Results'!$U$1,MATCH($B298,'Initial Results'!$R:$R,0)-1,0,1,1))))</f>
        <v>#N/A</v>
      </c>
      <c r="D298" s="103" t="str">
        <f t="shared" si="49"/>
        <v/>
      </c>
      <c r="E298" s="199" t="e">
        <f ca="1">IF(B298=0, NA(), (IF(ISERROR(OFFSET('Confirm Results'!$U$1,MATCH($B298,'Confirm Results'!$R:$R,0)-1,0,1,1)),NA(),OFFSET('Confirm Results'!$U$1,MATCH($B298,'Confirm Results'!$R:$R,0)-1,0,1,1))))</f>
        <v>#N/A</v>
      </c>
      <c r="F298" s="103" t="str">
        <f t="shared" si="40"/>
        <v/>
      </c>
      <c r="G298" s="103" t="str">
        <f t="shared" ca="1" si="41"/>
        <v/>
      </c>
      <c r="H298" s="300"/>
      <c r="I298" s="103" t="str">
        <f t="shared" si="42"/>
        <v/>
      </c>
      <c r="J298" s="1" t="str">
        <f t="shared" si="43"/>
        <v/>
      </c>
      <c r="K298" s="1" t="str">
        <f t="shared" si="44"/>
        <v/>
      </c>
      <c r="L298" s="177"/>
      <c r="M298" s="299" t="str">
        <f t="shared" si="45"/>
        <v/>
      </c>
      <c r="N298" s="177"/>
      <c r="O298" s="177" t="str">
        <f t="shared" si="46"/>
        <v/>
      </c>
      <c r="P298" s="1" t="str">
        <f t="shared" si="47"/>
        <v/>
      </c>
      <c r="Q298" s="199" t="str">
        <f ca="1">IF(B298=0,"",(IF(ISERROR(OFFSET('Specs and Initial PMs'!$E$1,MATCH($B298,'Specs and Initial PMs'!$D:$D,0)-1,0,1,1)),"",OFFSET('Specs and Initial PMs'!$E$1,MATCH($B298,'Specs and Initial PMs'!$D:$D,0)-1,0,1,1))))</f>
        <v/>
      </c>
      <c r="R298" s="103" t="str">
        <f t="shared" ca="1" si="48"/>
        <v/>
      </c>
      <c r="S298" s="241"/>
    </row>
    <row r="299" spans="1:19" x14ac:dyDescent="0.3">
      <c r="A299" s="1">
        <f>'Specs and Initial PMs'!A311</f>
        <v>295</v>
      </c>
      <c r="B299" s="1">
        <f>'Specs and Initial PMs'!D311</f>
        <v>0</v>
      </c>
      <c r="C299" s="103" t="e">
        <f ca="1">IF(B299=0, NA(), (IF(ISERROR(OFFSET('Initial Results'!$U$1,MATCH($B299,'Initial Results'!$R:$R,0)-1,0,1,1)),NA(),OFFSET('Initial Results'!$U$1,MATCH($B299,'Initial Results'!$R:$R,0)-1,0,1,1))))</f>
        <v>#N/A</v>
      </c>
      <c r="D299" s="103" t="str">
        <f t="shared" si="49"/>
        <v/>
      </c>
      <c r="E299" s="199" t="e">
        <f ca="1">IF(B299=0, NA(), (IF(ISERROR(OFFSET('Confirm Results'!$U$1,MATCH($B299,'Confirm Results'!$R:$R,0)-1,0,1,1)),NA(),OFFSET('Confirm Results'!$U$1,MATCH($B299,'Confirm Results'!$R:$R,0)-1,0,1,1))))</f>
        <v>#N/A</v>
      </c>
      <c r="F299" s="103" t="str">
        <f t="shared" si="40"/>
        <v/>
      </c>
      <c r="G299" s="103" t="str">
        <f t="shared" ca="1" si="41"/>
        <v/>
      </c>
      <c r="H299" s="300"/>
      <c r="I299" s="103" t="str">
        <f t="shared" si="42"/>
        <v/>
      </c>
      <c r="J299" s="1" t="str">
        <f t="shared" si="43"/>
        <v/>
      </c>
      <c r="K299" s="1" t="str">
        <f t="shared" si="44"/>
        <v/>
      </c>
      <c r="L299" s="177"/>
      <c r="M299" s="299" t="str">
        <f t="shared" si="45"/>
        <v/>
      </c>
      <c r="N299" s="177"/>
      <c r="O299" s="177" t="str">
        <f t="shared" si="46"/>
        <v/>
      </c>
      <c r="P299" s="1" t="str">
        <f t="shared" si="47"/>
        <v/>
      </c>
      <c r="Q299" s="199" t="str">
        <f ca="1">IF(B299=0,"",(IF(ISERROR(OFFSET('Specs and Initial PMs'!$E$1,MATCH($B299,'Specs and Initial PMs'!$D:$D,0)-1,0,1,1)),"",OFFSET('Specs and Initial PMs'!$E$1,MATCH($B299,'Specs and Initial PMs'!$D:$D,0)-1,0,1,1))))</f>
        <v/>
      </c>
      <c r="R299" s="103" t="str">
        <f t="shared" ca="1" si="48"/>
        <v/>
      </c>
      <c r="S299" s="241"/>
    </row>
    <row r="300" spans="1:19" x14ac:dyDescent="0.3">
      <c r="A300" s="1">
        <f>'Specs and Initial PMs'!A312</f>
        <v>296</v>
      </c>
      <c r="B300" s="1">
        <f>'Specs and Initial PMs'!D312</f>
        <v>0</v>
      </c>
      <c r="C300" s="103" t="e">
        <f ca="1">IF(B300=0, NA(), (IF(ISERROR(OFFSET('Initial Results'!$U$1,MATCH($B300,'Initial Results'!$R:$R,0)-1,0,1,1)),NA(),OFFSET('Initial Results'!$U$1,MATCH($B300,'Initial Results'!$R:$R,0)-1,0,1,1))))</f>
        <v>#N/A</v>
      </c>
      <c r="D300" s="103" t="str">
        <f t="shared" si="49"/>
        <v/>
      </c>
      <c r="E300" s="199" t="e">
        <f ca="1">IF(B300=0, NA(), (IF(ISERROR(OFFSET('Confirm Results'!$U$1,MATCH($B300,'Confirm Results'!$R:$R,0)-1,0,1,1)),NA(),OFFSET('Confirm Results'!$U$1,MATCH($B300,'Confirm Results'!$R:$R,0)-1,0,1,1))))</f>
        <v>#N/A</v>
      </c>
      <c r="F300" s="103" t="str">
        <f t="shared" si="40"/>
        <v/>
      </c>
      <c r="G300" s="103" t="str">
        <f t="shared" ca="1" si="41"/>
        <v/>
      </c>
      <c r="H300" s="300"/>
      <c r="I300" s="103" t="str">
        <f t="shared" si="42"/>
        <v/>
      </c>
      <c r="J300" s="1" t="str">
        <f t="shared" si="43"/>
        <v/>
      </c>
      <c r="K300" s="1" t="str">
        <f t="shared" si="44"/>
        <v/>
      </c>
      <c r="L300" s="177"/>
      <c r="M300" s="299" t="str">
        <f t="shared" si="45"/>
        <v/>
      </c>
      <c r="N300" s="177"/>
      <c r="O300" s="177" t="str">
        <f t="shared" si="46"/>
        <v/>
      </c>
      <c r="P300" s="1" t="str">
        <f t="shared" si="47"/>
        <v/>
      </c>
      <c r="Q300" s="199" t="str">
        <f ca="1">IF(B300=0,"",(IF(ISERROR(OFFSET('Specs and Initial PMs'!$E$1,MATCH($B300,'Specs and Initial PMs'!$D:$D,0)-1,0,1,1)),"",OFFSET('Specs and Initial PMs'!$E$1,MATCH($B300,'Specs and Initial PMs'!$D:$D,0)-1,0,1,1))))</f>
        <v/>
      </c>
      <c r="R300" s="103" t="str">
        <f t="shared" ca="1" si="48"/>
        <v/>
      </c>
      <c r="S300" s="241"/>
    </row>
    <row r="301" spans="1:19" x14ac:dyDescent="0.3">
      <c r="A301" s="1">
        <f>'Specs and Initial PMs'!A313</f>
        <v>297</v>
      </c>
      <c r="B301" s="1">
        <f>'Specs and Initial PMs'!D313</f>
        <v>0</v>
      </c>
      <c r="C301" s="103" t="e">
        <f ca="1">IF(B301=0, NA(), (IF(ISERROR(OFFSET('Initial Results'!$U$1,MATCH($B301,'Initial Results'!$R:$R,0)-1,0,1,1)),NA(),OFFSET('Initial Results'!$U$1,MATCH($B301,'Initial Results'!$R:$R,0)-1,0,1,1))))</f>
        <v>#N/A</v>
      </c>
      <c r="D301" s="103" t="str">
        <f t="shared" si="49"/>
        <v/>
      </c>
      <c r="E301" s="199" t="e">
        <f ca="1">IF(B301=0, NA(), (IF(ISERROR(OFFSET('Confirm Results'!$U$1,MATCH($B301,'Confirm Results'!$R:$R,0)-1,0,1,1)),NA(),OFFSET('Confirm Results'!$U$1,MATCH($B301,'Confirm Results'!$R:$R,0)-1,0,1,1))))</f>
        <v>#N/A</v>
      </c>
      <c r="F301" s="103" t="str">
        <f t="shared" si="40"/>
        <v/>
      </c>
      <c r="G301" s="103" t="str">
        <f t="shared" ca="1" si="41"/>
        <v/>
      </c>
      <c r="H301" s="300"/>
      <c r="I301" s="103" t="str">
        <f t="shared" si="42"/>
        <v/>
      </c>
      <c r="J301" s="1" t="str">
        <f t="shared" si="43"/>
        <v/>
      </c>
      <c r="K301" s="1" t="str">
        <f t="shared" si="44"/>
        <v/>
      </c>
      <c r="L301" s="177"/>
      <c r="M301" s="299" t="str">
        <f t="shared" si="45"/>
        <v/>
      </c>
      <c r="N301" s="177"/>
      <c r="O301" s="177" t="str">
        <f t="shared" si="46"/>
        <v/>
      </c>
      <c r="P301" s="1" t="str">
        <f t="shared" si="47"/>
        <v/>
      </c>
      <c r="Q301" s="199" t="str">
        <f ca="1">IF(B301=0,"",(IF(ISERROR(OFFSET('Specs and Initial PMs'!$E$1,MATCH($B301,'Specs and Initial PMs'!$D:$D,0)-1,0,1,1)),"",OFFSET('Specs and Initial PMs'!$E$1,MATCH($B301,'Specs and Initial PMs'!$D:$D,0)-1,0,1,1))))</f>
        <v/>
      </c>
      <c r="R301" s="103" t="str">
        <f t="shared" ca="1" si="48"/>
        <v/>
      </c>
      <c r="S301" s="241"/>
    </row>
    <row r="302" spans="1:19" x14ac:dyDescent="0.3">
      <c r="A302" s="1">
        <f>'Specs and Initial PMs'!A314</f>
        <v>298</v>
      </c>
      <c r="B302" s="1">
        <f>'Specs and Initial PMs'!D314</f>
        <v>0</v>
      </c>
      <c r="C302" s="103" t="e">
        <f ca="1">IF(B302=0, NA(), (IF(ISERROR(OFFSET('Initial Results'!$U$1,MATCH($B302,'Initial Results'!$R:$R,0)-1,0,1,1)),NA(),OFFSET('Initial Results'!$U$1,MATCH($B302,'Initial Results'!$R:$R,0)-1,0,1,1))))</f>
        <v>#N/A</v>
      </c>
      <c r="D302" s="103" t="str">
        <f t="shared" si="49"/>
        <v/>
      </c>
      <c r="E302" s="199" t="e">
        <f ca="1">IF(B302=0, NA(), (IF(ISERROR(OFFSET('Confirm Results'!$U$1,MATCH($B302,'Confirm Results'!$R:$R,0)-1,0,1,1)),NA(),OFFSET('Confirm Results'!$U$1,MATCH($B302,'Confirm Results'!$R:$R,0)-1,0,1,1))))</f>
        <v>#N/A</v>
      </c>
      <c r="F302" s="103" t="str">
        <f t="shared" si="40"/>
        <v/>
      </c>
      <c r="G302" s="103" t="str">
        <f t="shared" ca="1" si="41"/>
        <v/>
      </c>
      <c r="H302" s="300"/>
      <c r="I302" s="103" t="str">
        <f t="shared" si="42"/>
        <v/>
      </c>
      <c r="J302" s="1" t="str">
        <f t="shared" si="43"/>
        <v/>
      </c>
      <c r="K302" s="1" t="str">
        <f t="shared" si="44"/>
        <v/>
      </c>
      <c r="L302" s="177"/>
      <c r="M302" s="299" t="str">
        <f t="shared" si="45"/>
        <v/>
      </c>
      <c r="N302" s="177"/>
      <c r="O302" s="177" t="str">
        <f t="shared" si="46"/>
        <v/>
      </c>
      <c r="P302" s="1" t="str">
        <f t="shared" si="47"/>
        <v/>
      </c>
      <c r="Q302" s="199" t="str">
        <f ca="1">IF(B302=0,"",(IF(ISERROR(OFFSET('Specs and Initial PMs'!$E$1,MATCH($B302,'Specs and Initial PMs'!$D:$D,0)-1,0,1,1)),"",OFFSET('Specs and Initial PMs'!$E$1,MATCH($B302,'Specs and Initial PMs'!$D:$D,0)-1,0,1,1))))</f>
        <v/>
      </c>
      <c r="R302" s="103" t="str">
        <f t="shared" ca="1" si="48"/>
        <v/>
      </c>
      <c r="S302" s="241"/>
    </row>
    <row r="303" spans="1:19" x14ac:dyDescent="0.3">
      <c r="A303" s="1">
        <f>'Specs and Initial PMs'!A315</f>
        <v>299</v>
      </c>
      <c r="B303" s="1">
        <f>'Specs and Initial PMs'!D315</f>
        <v>0</v>
      </c>
      <c r="C303" s="103" t="e">
        <f ca="1">IF(B303=0, NA(), (IF(ISERROR(OFFSET('Initial Results'!$U$1,MATCH($B303,'Initial Results'!$R:$R,0)-1,0,1,1)),NA(),OFFSET('Initial Results'!$U$1,MATCH($B303,'Initial Results'!$R:$R,0)-1,0,1,1))))</f>
        <v>#N/A</v>
      </c>
      <c r="D303" s="103" t="str">
        <f t="shared" si="49"/>
        <v/>
      </c>
      <c r="E303" s="199" t="e">
        <f ca="1">IF(B303=0, NA(), (IF(ISERROR(OFFSET('Confirm Results'!$U$1,MATCH($B303,'Confirm Results'!$R:$R,0)-1,0,1,1)),NA(),OFFSET('Confirm Results'!$U$1,MATCH($B303,'Confirm Results'!$R:$R,0)-1,0,1,1))))</f>
        <v>#N/A</v>
      </c>
      <c r="F303" s="103" t="str">
        <f t="shared" si="40"/>
        <v/>
      </c>
      <c r="G303" s="103" t="str">
        <f t="shared" ca="1" si="41"/>
        <v/>
      </c>
      <c r="H303" s="300"/>
      <c r="I303" s="103" t="str">
        <f t="shared" si="42"/>
        <v/>
      </c>
      <c r="J303" s="1" t="str">
        <f t="shared" si="43"/>
        <v/>
      </c>
      <c r="K303" s="1" t="str">
        <f t="shared" si="44"/>
        <v/>
      </c>
      <c r="L303" s="177"/>
      <c r="M303" s="299" t="str">
        <f t="shared" si="45"/>
        <v/>
      </c>
      <c r="N303" s="177"/>
      <c r="O303" s="177" t="str">
        <f t="shared" si="46"/>
        <v/>
      </c>
      <c r="P303" s="1" t="str">
        <f t="shared" si="47"/>
        <v/>
      </c>
      <c r="Q303" s="199" t="str">
        <f ca="1">IF(B303=0,"",(IF(ISERROR(OFFSET('Specs and Initial PMs'!$E$1,MATCH($B303,'Specs and Initial PMs'!$D:$D,0)-1,0,1,1)),"",OFFSET('Specs and Initial PMs'!$E$1,MATCH($B303,'Specs and Initial PMs'!$D:$D,0)-1,0,1,1))))</f>
        <v/>
      </c>
      <c r="R303" s="103" t="str">
        <f t="shared" ca="1" si="48"/>
        <v/>
      </c>
      <c r="S303" s="241"/>
    </row>
    <row r="304" spans="1:19" x14ac:dyDescent="0.3">
      <c r="A304" s="1">
        <f>'Specs and Initial PMs'!A316</f>
        <v>300</v>
      </c>
      <c r="B304" s="1">
        <f>'Specs and Initial PMs'!D316</f>
        <v>0</v>
      </c>
      <c r="C304" s="103" t="e">
        <f ca="1">IF(B304=0, NA(), (IF(ISERROR(OFFSET('Initial Results'!$U$1,MATCH($B304,'Initial Results'!$R:$R,0)-1,0,1,1)),NA(),OFFSET('Initial Results'!$U$1,MATCH($B304,'Initial Results'!$R:$R,0)-1,0,1,1))))</f>
        <v>#N/A</v>
      </c>
      <c r="D304" s="103" t="str">
        <f t="shared" si="49"/>
        <v/>
      </c>
      <c r="E304" s="199" t="e">
        <f ca="1">IF(B304=0, NA(), (IF(ISERROR(OFFSET('Confirm Results'!$U$1,MATCH($B304,'Confirm Results'!$R:$R,0)-1,0,1,1)),NA(),OFFSET('Confirm Results'!$U$1,MATCH($B304,'Confirm Results'!$R:$R,0)-1,0,1,1))))</f>
        <v>#N/A</v>
      </c>
      <c r="F304" s="103" t="str">
        <f t="shared" si="40"/>
        <v/>
      </c>
      <c r="G304" s="103" t="str">
        <f t="shared" ca="1" si="41"/>
        <v/>
      </c>
      <c r="H304" s="300"/>
      <c r="I304" s="103" t="str">
        <f t="shared" si="42"/>
        <v/>
      </c>
      <c r="J304" s="1" t="str">
        <f t="shared" si="43"/>
        <v/>
      </c>
      <c r="K304" s="1" t="str">
        <f t="shared" si="44"/>
        <v/>
      </c>
      <c r="L304" s="177"/>
      <c r="M304" s="299" t="str">
        <f t="shared" si="45"/>
        <v/>
      </c>
      <c r="N304" s="177"/>
      <c r="O304" s="177" t="str">
        <f t="shared" si="46"/>
        <v/>
      </c>
      <c r="P304" s="1" t="str">
        <f t="shared" si="47"/>
        <v/>
      </c>
      <c r="Q304" s="199" t="str">
        <f ca="1">IF(B304=0,"",(IF(ISERROR(OFFSET('Specs and Initial PMs'!$E$1,MATCH($B304,'Specs and Initial PMs'!$D:$D,0)-1,0,1,1)),"",OFFSET('Specs and Initial PMs'!$E$1,MATCH($B304,'Specs and Initial PMs'!$D:$D,0)-1,0,1,1))))</f>
        <v/>
      </c>
      <c r="R304" s="103" t="str">
        <f t="shared" ca="1" si="48"/>
        <v/>
      </c>
      <c r="S304" s="241"/>
    </row>
    <row r="305" spans="1:19" x14ac:dyDescent="0.3">
      <c r="A305" s="1">
        <f>'Specs and Initial PMs'!A317</f>
        <v>301</v>
      </c>
      <c r="B305" s="1">
        <f>'Specs and Initial PMs'!D317</f>
        <v>0</v>
      </c>
      <c r="C305" s="103" t="e">
        <f ca="1">IF(B305=0, NA(), (IF(ISERROR(OFFSET('Initial Results'!$U$1,MATCH($B305,'Initial Results'!$R:$R,0)-1,0,1,1)),NA(),OFFSET('Initial Results'!$U$1,MATCH($B305,'Initial Results'!$R:$R,0)-1,0,1,1))))</f>
        <v>#N/A</v>
      </c>
      <c r="D305" s="103" t="str">
        <f t="shared" si="49"/>
        <v/>
      </c>
      <c r="E305" s="199" t="e">
        <f ca="1">IF(B305=0, NA(), (IF(ISERROR(OFFSET('Confirm Results'!$U$1,MATCH($B305,'Confirm Results'!$R:$R,0)-1,0,1,1)),NA(),OFFSET('Confirm Results'!$U$1,MATCH($B305,'Confirm Results'!$R:$R,0)-1,0,1,1))))</f>
        <v>#N/A</v>
      </c>
      <c r="F305" s="103" t="str">
        <f t="shared" si="40"/>
        <v/>
      </c>
      <c r="G305" s="103" t="str">
        <f t="shared" ca="1" si="41"/>
        <v/>
      </c>
      <c r="H305" s="300"/>
      <c r="I305" s="103" t="str">
        <f t="shared" si="42"/>
        <v/>
      </c>
      <c r="J305" s="1" t="str">
        <f t="shared" si="43"/>
        <v/>
      </c>
      <c r="K305" s="1" t="str">
        <f t="shared" si="44"/>
        <v/>
      </c>
      <c r="L305" s="177"/>
      <c r="M305" s="299" t="str">
        <f t="shared" si="45"/>
        <v/>
      </c>
      <c r="N305" s="177"/>
      <c r="O305" s="177" t="str">
        <f t="shared" si="46"/>
        <v/>
      </c>
      <c r="P305" s="1" t="str">
        <f t="shared" si="47"/>
        <v/>
      </c>
      <c r="Q305" s="199" t="str">
        <f ca="1">IF(B305=0,"",(IF(ISERROR(OFFSET('Specs and Initial PMs'!$E$1,MATCH($B305,'Specs and Initial PMs'!$D:$D,0)-1,0,1,1)),"",OFFSET('Specs and Initial PMs'!$E$1,MATCH($B305,'Specs and Initial PMs'!$D:$D,0)-1,0,1,1))))</f>
        <v/>
      </c>
      <c r="R305" s="103" t="str">
        <f t="shared" ca="1" si="48"/>
        <v/>
      </c>
      <c r="S305" s="241"/>
    </row>
    <row r="306" spans="1:19" x14ac:dyDescent="0.3">
      <c r="A306" s="1">
        <f>'Specs and Initial PMs'!A318</f>
        <v>302</v>
      </c>
      <c r="B306" s="1">
        <f>'Specs and Initial PMs'!D318</f>
        <v>0</v>
      </c>
      <c r="C306" s="103" t="e">
        <f ca="1">IF(B306=0, NA(), (IF(ISERROR(OFFSET('Initial Results'!$U$1,MATCH($B306,'Initial Results'!$R:$R,0)-1,0,1,1)),NA(),OFFSET('Initial Results'!$U$1,MATCH($B306,'Initial Results'!$R:$R,0)-1,0,1,1))))</f>
        <v>#N/A</v>
      </c>
      <c r="D306" s="103" t="str">
        <f t="shared" si="49"/>
        <v/>
      </c>
      <c r="E306" s="199" t="e">
        <f ca="1">IF(B306=0, NA(), (IF(ISERROR(OFFSET('Confirm Results'!$U$1,MATCH($B306,'Confirm Results'!$R:$R,0)-1,0,1,1)),NA(),OFFSET('Confirm Results'!$U$1,MATCH($B306,'Confirm Results'!$R:$R,0)-1,0,1,1))))</f>
        <v>#N/A</v>
      </c>
      <c r="F306" s="103" t="str">
        <f t="shared" si="40"/>
        <v/>
      </c>
      <c r="G306" s="103" t="str">
        <f t="shared" ca="1" si="41"/>
        <v/>
      </c>
      <c r="H306" s="300"/>
      <c r="I306" s="103" t="str">
        <f t="shared" si="42"/>
        <v/>
      </c>
      <c r="J306" s="1" t="str">
        <f t="shared" si="43"/>
        <v/>
      </c>
      <c r="K306" s="1" t="str">
        <f t="shared" si="44"/>
        <v/>
      </c>
      <c r="L306" s="177"/>
      <c r="M306" s="299" t="str">
        <f t="shared" si="45"/>
        <v/>
      </c>
      <c r="N306" s="177"/>
      <c r="O306" s="177" t="str">
        <f t="shared" si="46"/>
        <v/>
      </c>
      <c r="P306" s="1" t="str">
        <f t="shared" si="47"/>
        <v/>
      </c>
      <c r="Q306" s="199" t="str">
        <f ca="1">IF(B306=0,"",(IF(ISERROR(OFFSET('Specs and Initial PMs'!$E$1,MATCH($B306,'Specs and Initial PMs'!$D:$D,0)-1,0,1,1)),"",OFFSET('Specs and Initial PMs'!$E$1,MATCH($B306,'Specs and Initial PMs'!$D:$D,0)-1,0,1,1))))</f>
        <v/>
      </c>
      <c r="R306" s="103" t="str">
        <f t="shared" ca="1" si="48"/>
        <v/>
      </c>
      <c r="S306" s="241"/>
    </row>
    <row r="307" spans="1:19" x14ac:dyDescent="0.3">
      <c r="A307" s="1">
        <f>'Specs and Initial PMs'!A319</f>
        <v>303</v>
      </c>
      <c r="B307" s="1">
        <f>'Specs and Initial PMs'!D319</f>
        <v>0</v>
      </c>
      <c r="C307" s="103" t="e">
        <f ca="1">IF(B307=0, NA(), (IF(ISERROR(OFFSET('Initial Results'!$U$1,MATCH($B307,'Initial Results'!$R:$R,0)-1,0,1,1)),NA(),OFFSET('Initial Results'!$U$1,MATCH($B307,'Initial Results'!$R:$R,0)-1,0,1,1))))</f>
        <v>#N/A</v>
      </c>
      <c r="D307" s="103" t="str">
        <f t="shared" si="49"/>
        <v/>
      </c>
      <c r="E307" s="199" t="e">
        <f ca="1">IF(B307=0, NA(), (IF(ISERROR(OFFSET('Confirm Results'!$U$1,MATCH($B307,'Confirm Results'!$R:$R,0)-1,0,1,1)),NA(),OFFSET('Confirm Results'!$U$1,MATCH($B307,'Confirm Results'!$R:$R,0)-1,0,1,1))))</f>
        <v>#N/A</v>
      </c>
      <c r="F307" s="103" t="str">
        <f t="shared" si="40"/>
        <v/>
      </c>
      <c r="G307" s="103" t="str">
        <f t="shared" ca="1" si="41"/>
        <v/>
      </c>
      <c r="H307" s="300"/>
      <c r="I307" s="103" t="str">
        <f t="shared" si="42"/>
        <v/>
      </c>
      <c r="J307" s="1" t="str">
        <f t="shared" si="43"/>
        <v/>
      </c>
      <c r="K307" s="1" t="str">
        <f t="shared" si="44"/>
        <v/>
      </c>
      <c r="L307" s="177"/>
      <c r="M307" s="299" t="str">
        <f t="shared" si="45"/>
        <v/>
      </c>
      <c r="N307" s="177"/>
      <c r="O307" s="177" t="str">
        <f t="shared" si="46"/>
        <v/>
      </c>
      <c r="P307" s="1" t="str">
        <f t="shared" si="47"/>
        <v/>
      </c>
      <c r="Q307" s="199" t="str">
        <f ca="1">IF(B307=0,"",(IF(ISERROR(OFFSET('Specs and Initial PMs'!$E$1,MATCH($B307,'Specs and Initial PMs'!$D:$D,0)-1,0,1,1)),"",OFFSET('Specs and Initial PMs'!$E$1,MATCH($B307,'Specs and Initial PMs'!$D:$D,0)-1,0,1,1))))</f>
        <v/>
      </c>
      <c r="R307" s="103" t="str">
        <f t="shared" ca="1" si="48"/>
        <v/>
      </c>
      <c r="S307" s="241"/>
    </row>
    <row r="308" spans="1:19" x14ac:dyDescent="0.3">
      <c r="A308" s="1">
        <f>'Specs and Initial PMs'!A320</f>
        <v>304</v>
      </c>
      <c r="B308" s="1">
        <f>'Specs and Initial PMs'!D320</f>
        <v>0</v>
      </c>
      <c r="C308" s="103" t="e">
        <f ca="1">IF(B308=0, NA(), (IF(ISERROR(OFFSET('Initial Results'!$U$1,MATCH($B308,'Initial Results'!$R:$R,0)-1,0,1,1)),NA(),OFFSET('Initial Results'!$U$1,MATCH($B308,'Initial Results'!$R:$R,0)-1,0,1,1))))</f>
        <v>#N/A</v>
      </c>
      <c r="D308" s="103" t="str">
        <f t="shared" si="49"/>
        <v/>
      </c>
      <c r="E308" s="199" t="e">
        <f ca="1">IF(B308=0, NA(), (IF(ISERROR(OFFSET('Confirm Results'!$U$1,MATCH($B308,'Confirm Results'!$R:$R,0)-1,0,1,1)),NA(),OFFSET('Confirm Results'!$U$1,MATCH($B308,'Confirm Results'!$R:$R,0)-1,0,1,1))))</f>
        <v>#N/A</v>
      </c>
      <c r="F308" s="103" t="str">
        <f t="shared" si="40"/>
        <v/>
      </c>
      <c r="G308" s="103" t="str">
        <f t="shared" ca="1" si="41"/>
        <v/>
      </c>
      <c r="H308" s="300"/>
      <c r="I308" s="103" t="str">
        <f t="shared" si="42"/>
        <v/>
      </c>
      <c r="J308" s="1" t="str">
        <f t="shared" si="43"/>
        <v/>
      </c>
      <c r="K308" s="1" t="str">
        <f t="shared" si="44"/>
        <v/>
      </c>
      <c r="L308" s="177"/>
      <c r="M308" s="299" t="str">
        <f t="shared" si="45"/>
        <v/>
      </c>
      <c r="N308" s="177"/>
      <c r="O308" s="177" t="str">
        <f t="shared" si="46"/>
        <v/>
      </c>
      <c r="P308" s="1" t="str">
        <f t="shared" si="47"/>
        <v/>
      </c>
      <c r="Q308" s="199" t="str">
        <f ca="1">IF(B308=0,"",(IF(ISERROR(OFFSET('Specs and Initial PMs'!$E$1,MATCH($B308,'Specs and Initial PMs'!$D:$D,0)-1,0,1,1)),"",OFFSET('Specs and Initial PMs'!$E$1,MATCH($B308,'Specs and Initial PMs'!$D:$D,0)-1,0,1,1))))</f>
        <v/>
      </c>
      <c r="R308" s="103" t="str">
        <f t="shared" ca="1" si="48"/>
        <v/>
      </c>
      <c r="S308" s="241"/>
    </row>
    <row r="309" spans="1:19" x14ac:dyDescent="0.3">
      <c r="A309" s="1">
        <f>'Specs and Initial PMs'!A321</f>
        <v>305</v>
      </c>
      <c r="B309" s="1">
        <f>'Specs and Initial PMs'!D321</f>
        <v>0</v>
      </c>
      <c r="C309" s="103" t="e">
        <f ca="1">IF(B309=0, NA(), (IF(ISERROR(OFFSET('Initial Results'!$U$1,MATCH($B309,'Initial Results'!$R:$R,0)-1,0,1,1)),NA(),OFFSET('Initial Results'!$U$1,MATCH($B309,'Initial Results'!$R:$R,0)-1,0,1,1))))</f>
        <v>#N/A</v>
      </c>
      <c r="D309" s="103" t="str">
        <f t="shared" si="49"/>
        <v/>
      </c>
      <c r="E309" s="199" t="e">
        <f ca="1">IF(B309=0, NA(), (IF(ISERROR(OFFSET('Confirm Results'!$U$1,MATCH($B309,'Confirm Results'!$R:$R,0)-1,0,1,1)),NA(),OFFSET('Confirm Results'!$U$1,MATCH($B309,'Confirm Results'!$R:$R,0)-1,0,1,1))))</f>
        <v>#N/A</v>
      </c>
      <c r="F309" s="103" t="str">
        <f t="shared" si="40"/>
        <v/>
      </c>
      <c r="G309" s="103" t="str">
        <f t="shared" ca="1" si="41"/>
        <v/>
      </c>
      <c r="H309" s="300"/>
      <c r="I309" s="103" t="str">
        <f t="shared" si="42"/>
        <v/>
      </c>
      <c r="J309" s="1" t="str">
        <f t="shared" si="43"/>
        <v/>
      </c>
      <c r="K309" s="1" t="str">
        <f t="shared" si="44"/>
        <v/>
      </c>
      <c r="L309" s="177"/>
      <c r="M309" s="299" t="str">
        <f t="shared" si="45"/>
        <v/>
      </c>
      <c r="N309" s="177"/>
      <c r="O309" s="177" t="str">
        <f t="shared" si="46"/>
        <v/>
      </c>
      <c r="P309" s="1" t="str">
        <f t="shared" si="47"/>
        <v/>
      </c>
      <c r="Q309" s="199" t="str">
        <f ca="1">IF(B309=0,"",(IF(ISERROR(OFFSET('Specs and Initial PMs'!$E$1,MATCH($B309,'Specs and Initial PMs'!$D:$D,0)-1,0,1,1)),"",OFFSET('Specs and Initial PMs'!$E$1,MATCH($B309,'Specs and Initial PMs'!$D:$D,0)-1,0,1,1))))</f>
        <v/>
      </c>
      <c r="R309" s="103" t="str">
        <f t="shared" ca="1" si="48"/>
        <v/>
      </c>
      <c r="S309" s="241"/>
    </row>
    <row r="310" spans="1:19" x14ac:dyDescent="0.3">
      <c r="A310" s="1">
        <f>'Specs and Initial PMs'!A322</f>
        <v>306</v>
      </c>
      <c r="B310" s="1">
        <f>'Specs and Initial PMs'!D322</f>
        <v>0</v>
      </c>
      <c r="C310" s="103" t="e">
        <f ca="1">IF(B310=0, NA(), (IF(ISERROR(OFFSET('Initial Results'!$U$1,MATCH($B310,'Initial Results'!$R:$R,0)-1,0,1,1)),NA(),OFFSET('Initial Results'!$U$1,MATCH($B310,'Initial Results'!$R:$R,0)-1,0,1,1))))</f>
        <v>#N/A</v>
      </c>
      <c r="D310" s="103" t="str">
        <f t="shared" si="49"/>
        <v/>
      </c>
      <c r="E310" s="199" t="e">
        <f ca="1">IF(B310=0, NA(), (IF(ISERROR(OFFSET('Confirm Results'!$U$1,MATCH($B310,'Confirm Results'!$R:$R,0)-1,0,1,1)),NA(),OFFSET('Confirm Results'!$U$1,MATCH($B310,'Confirm Results'!$R:$R,0)-1,0,1,1))))</f>
        <v>#N/A</v>
      </c>
      <c r="F310" s="103" t="str">
        <f t="shared" si="40"/>
        <v/>
      </c>
      <c r="G310" s="103" t="str">
        <f t="shared" ca="1" si="41"/>
        <v/>
      </c>
      <c r="H310" s="300"/>
      <c r="I310" s="103" t="str">
        <f t="shared" si="42"/>
        <v/>
      </c>
      <c r="J310" s="1" t="str">
        <f t="shared" si="43"/>
        <v/>
      </c>
      <c r="K310" s="1" t="str">
        <f t="shared" si="44"/>
        <v/>
      </c>
      <c r="L310" s="177"/>
      <c r="M310" s="299" t="str">
        <f t="shared" si="45"/>
        <v/>
      </c>
      <c r="N310" s="177"/>
      <c r="O310" s="177" t="str">
        <f t="shared" si="46"/>
        <v/>
      </c>
      <c r="P310" s="1" t="str">
        <f t="shared" si="47"/>
        <v/>
      </c>
      <c r="Q310" s="199" t="str">
        <f ca="1">IF(B310=0,"",(IF(ISERROR(OFFSET('Specs and Initial PMs'!$E$1,MATCH($B310,'Specs and Initial PMs'!$D:$D,0)-1,0,1,1)),"",OFFSET('Specs and Initial PMs'!$E$1,MATCH($B310,'Specs and Initial PMs'!$D:$D,0)-1,0,1,1))))</f>
        <v/>
      </c>
      <c r="R310" s="103" t="str">
        <f t="shared" ca="1" si="48"/>
        <v/>
      </c>
      <c r="S310" s="241"/>
    </row>
    <row r="311" spans="1:19" x14ac:dyDescent="0.3">
      <c r="A311" s="1">
        <f>'Specs and Initial PMs'!A323</f>
        <v>307</v>
      </c>
      <c r="B311" s="1">
        <f>'Specs and Initial PMs'!D323</f>
        <v>0</v>
      </c>
      <c r="C311" s="103" t="e">
        <f ca="1">IF(B311=0, NA(), (IF(ISERROR(OFFSET('Initial Results'!$U$1,MATCH($B311,'Initial Results'!$R:$R,0)-1,0,1,1)),NA(),OFFSET('Initial Results'!$U$1,MATCH($B311,'Initial Results'!$R:$R,0)-1,0,1,1))))</f>
        <v>#N/A</v>
      </c>
      <c r="D311" s="103" t="str">
        <f t="shared" si="49"/>
        <v/>
      </c>
      <c r="E311" s="199" t="e">
        <f ca="1">IF(B311=0, NA(), (IF(ISERROR(OFFSET('Confirm Results'!$U$1,MATCH($B311,'Confirm Results'!$R:$R,0)-1,0,1,1)),NA(),OFFSET('Confirm Results'!$U$1,MATCH($B311,'Confirm Results'!$R:$R,0)-1,0,1,1))))</f>
        <v>#N/A</v>
      </c>
      <c r="F311" s="103" t="str">
        <f t="shared" si="40"/>
        <v/>
      </c>
      <c r="G311" s="103" t="str">
        <f t="shared" ca="1" si="41"/>
        <v/>
      </c>
      <c r="H311" s="300"/>
      <c r="I311" s="103" t="str">
        <f t="shared" si="42"/>
        <v/>
      </c>
      <c r="J311" s="1" t="str">
        <f t="shared" si="43"/>
        <v/>
      </c>
      <c r="K311" s="1" t="str">
        <f t="shared" si="44"/>
        <v/>
      </c>
      <c r="L311" s="177"/>
      <c r="M311" s="299" t="str">
        <f t="shared" si="45"/>
        <v/>
      </c>
      <c r="N311" s="177"/>
      <c r="O311" s="177" t="str">
        <f t="shared" si="46"/>
        <v/>
      </c>
      <c r="P311" s="1" t="str">
        <f t="shared" si="47"/>
        <v/>
      </c>
      <c r="Q311" s="199" t="str">
        <f ca="1">IF(B311=0,"",(IF(ISERROR(OFFSET('Specs and Initial PMs'!$E$1,MATCH($B311,'Specs and Initial PMs'!$D:$D,0)-1,0,1,1)),"",OFFSET('Specs and Initial PMs'!$E$1,MATCH($B311,'Specs and Initial PMs'!$D:$D,0)-1,0,1,1))))</f>
        <v/>
      </c>
      <c r="R311" s="103" t="str">
        <f t="shared" ca="1" si="48"/>
        <v/>
      </c>
      <c r="S311" s="241"/>
    </row>
    <row r="312" spans="1:19" x14ac:dyDescent="0.3">
      <c r="A312" s="1">
        <f>'Specs and Initial PMs'!A324</f>
        <v>308</v>
      </c>
      <c r="B312" s="1">
        <f>'Specs and Initial PMs'!D324</f>
        <v>0</v>
      </c>
      <c r="C312" s="103" t="e">
        <f ca="1">IF(B312=0, NA(), (IF(ISERROR(OFFSET('Initial Results'!$U$1,MATCH($B312,'Initial Results'!$R:$R,0)-1,0,1,1)),NA(),OFFSET('Initial Results'!$U$1,MATCH($B312,'Initial Results'!$R:$R,0)-1,0,1,1))))</f>
        <v>#N/A</v>
      </c>
      <c r="D312" s="103" t="str">
        <f t="shared" si="49"/>
        <v/>
      </c>
      <c r="E312" s="199" t="e">
        <f ca="1">IF(B312=0, NA(), (IF(ISERROR(OFFSET('Confirm Results'!$U$1,MATCH($B312,'Confirm Results'!$R:$R,0)-1,0,1,1)),NA(),OFFSET('Confirm Results'!$U$1,MATCH($B312,'Confirm Results'!$R:$R,0)-1,0,1,1))))</f>
        <v>#N/A</v>
      </c>
      <c r="F312" s="103" t="str">
        <f t="shared" si="40"/>
        <v/>
      </c>
      <c r="G312" s="103" t="str">
        <f t="shared" ca="1" si="41"/>
        <v/>
      </c>
      <c r="H312" s="300"/>
      <c r="I312" s="103" t="str">
        <f t="shared" si="42"/>
        <v/>
      </c>
      <c r="J312" s="1" t="str">
        <f t="shared" si="43"/>
        <v/>
      </c>
      <c r="K312" s="1" t="str">
        <f t="shared" si="44"/>
        <v/>
      </c>
      <c r="L312" s="177"/>
      <c r="M312" s="299" t="str">
        <f t="shared" si="45"/>
        <v/>
      </c>
      <c r="N312" s="177"/>
      <c r="O312" s="177" t="str">
        <f t="shared" si="46"/>
        <v/>
      </c>
      <c r="P312" s="1" t="str">
        <f t="shared" si="47"/>
        <v/>
      </c>
      <c r="Q312" s="199" t="str">
        <f ca="1">IF(B312=0,"",(IF(ISERROR(OFFSET('Specs and Initial PMs'!$E$1,MATCH($B312,'Specs and Initial PMs'!$D:$D,0)-1,0,1,1)),"",OFFSET('Specs and Initial PMs'!$E$1,MATCH($B312,'Specs and Initial PMs'!$D:$D,0)-1,0,1,1))))</f>
        <v/>
      </c>
      <c r="R312" s="103" t="str">
        <f t="shared" ca="1" si="48"/>
        <v/>
      </c>
      <c r="S312" s="241"/>
    </row>
    <row r="313" spans="1:19" x14ac:dyDescent="0.3">
      <c r="A313" s="1">
        <f>'Specs and Initial PMs'!A325</f>
        <v>309</v>
      </c>
      <c r="B313" s="1">
        <f>'Specs and Initial PMs'!D325</f>
        <v>0</v>
      </c>
      <c r="C313" s="103" t="e">
        <f ca="1">IF(B313=0, NA(), (IF(ISERROR(OFFSET('Initial Results'!$U$1,MATCH($B313,'Initial Results'!$R:$R,0)-1,0,1,1)),NA(),OFFSET('Initial Results'!$U$1,MATCH($B313,'Initial Results'!$R:$R,0)-1,0,1,1))))</f>
        <v>#N/A</v>
      </c>
      <c r="D313" s="103" t="str">
        <f t="shared" si="49"/>
        <v/>
      </c>
      <c r="E313" s="199" t="e">
        <f ca="1">IF(B313=0, NA(), (IF(ISERROR(OFFSET('Confirm Results'!$U$1,MATCH($B313,'Confirm Results'!$R:$R,0)-1,0,1,1)),NA(),OFFSET('Confirm Results'!$U$1,MATCH($B313,'Confirm Results'!$R:$R,0)-1,0,1,1))))</f>
        <v>#N/A</v>
      </c>
      <c r="F313" s="103" t="str">
        <f t="shared" si="40"/>
        <v/>
      </c>
      <c r="G313" s="103" t="str">
        <f t="shared" ca="1" si="41"/>
        <v/>
      </c>
      <c r="H313" s="300"/>
      <c r="I313" s="103" t="str">
        <f t="shared" si="42"/>
        <v/>
      </c>
      <c r="J313" s="1" t="str">
        <f t="shared" si="43"/>
        <v/>
      </c>
      <c r="K313" s="1" t="str">
        <f t="shared" si="44"/>
        <v/>
      </c>
      <c r="L313" s="177"/>
      <c r="M313" s="299" t="str">
        <f t="shared" si="45"/>
        <v/>
      </c>
      <c r="N313" s="177"/>
      <c r="O313" s="177" t="str">
        <f t="shared" si="46"/>
        <v/>
      </c>
      <c r="P313" s="1" t="str">
        <f t="shared" si="47"/>
        <v/>
      </c>
      <c r="Q313" s="199" t="str">
        <f ca="1">IF(B313=0,"",(IF(ISERROR(OFFSET('Specs and Initial PMs'!$E$1,MATCH($B313,'Specs and Initial PMs'!$D:$D,0)-1,0,1,1)),"",OFFSET('Specs and Initial PMs'!$E$1,MATCH($B313,'Specs and Initial PMs'!$D:$D,0)-1,0,1,1))))</f>
        <v/>
      </c>
      <c r="R313" s="103" t="str">
        <f t="shared" ca="1" si="48"/>
        <v/>
      </c>
      <c r="S313" s="241"/>
    </row>
    <row r="314" spans="1:19" x14ac:dyDescent="0.3">
      <c r="A314" s="1">
        <f>'Specs and Initial PMs'!A326</f>
        <v>310</v>
      </c>
      <c r="B314" s="1">
        <f>'Specs and Initial PMs'!D326</f>
        <v>0</v>
      </c>
      <c r="C314" s="103" t="e">
        <f ca="1">IF(B314=0, NA(), (IF(ISERROR(OFFSET('Initial Results'!$U$1,MATCH($B314,'Initial Results'!$R:$R,0)-1,0,1,1)),NA(),OFFSET('Initial Results'!$U$1,MATCH($B314,'Initial Results'!$R:$R,0)-1,0,1,1))))</f>
        <v>#N/A</v>
      </c>
      <c r="D314" s="103" t="str">
        <f t="shared" si="49"/>
        <v/>
      </c>
      <c r="E314" s="199" t="e">
        <f ca="1">IF(B314=0, NA(), (IF(ISERROR(OFFSET('Confirm Results'!$U$1,MATCH($B314,'Confirm Results'!$R:$R,0)-1,0,1,1)),NA(),OFFSET('Confirm Results'!$U$1,MATCH($B314,'Confirm Results'!$R:$R,0)-1,0,1,1))))</f>
        <v>#N/A</v>
      </c>
      <c r="F314" s="103" t="str">
        <f t="shared" si="40"/>
        <v/>
      </c>
      <c r="G314" s="103" t="str">
        <f t="shared" ca="1" si="41"/>
        <v/>
      </c>
      <c r="H314" s="300"/>
      <c r="I314" s="103" t="str">
        <f t="shared" si="42"/>
        <v/>
      </c>
      <c r="J314" s="1" t="str">
        <f t="shared" si="43"/>
        <v/>
      </c>
      <c r="K314" s="1" t="str">
        <f t="shared" si="44"/>
        <v/>
      </c>
      <c r="L314" s="177"/>
      <c r="M314" s="299" t="str">
        <f t="shared" si="45"/>
        <v/>
      </c>
      <c r="N314" s="177"/>
      <c r="O314" s="177" t="str">
        <f t="shared" si="46"/>
        <v/>
      </c>
      <c r="P314" s="1" t="str">
        <f t="shared" si="47"/>
        <v/>
      </c>
      <c r="Q314" s="199" t="str">
        <f ca="1">IF(B314=0,"",(IF(ISERROR(OFFSET('Specs and Initial PMs'!$E$1,MATCH($B314,'Specs and Initial PMs'!$D:$D,0)-1,0,1,1)),"",OFFSET('Specs and Initial PMs'!$E$1,MATCH($B314,'Specs and Initial PMs'!$D:$D,0)-1,0,1,1))))</f>
        <v/>
      </c>
      <c r="R314" s="103" t="str">
        <f t="shared" ca="1" si="48"/>
        <v/>
      </c>
      <c r="S314" s="241"/>
    </row>
    <row r="315" spans="1:19" x14ac:dyDescent="0.3">
      <c r="A315" s="1">
        <f>'Specs and Initial PMs'!A327</f>
        <v>311</v>
      </c>
      <c r="B315" s="1">
        <f>'Specs and Initial PMs'!D327</f>
        <v>0</v>
      </c>
      <c r="C315" s="103" t="e">
        <f ca="1">IF(B315=0, NA(), (IF(ISERROR(OFFSET('Initial Results'!$U$1,MATCH($B315,'Initial Results'!$R:$R,0)-1,0,1,1)),NA(),OFFSET('Initial Results'!$U$1,MATCH($B315,'Initial Results'!$R:$R,0)-1,0,1,1))))</f>
        <v>#N/A</v>
      </c>
      <c r="D315" s="103" t="str">
        <f t="shared" si="49"/>
        <v/>
      </c>
      <c r="E315" s="199" t="e">
        <f ca="1">IF(B315=0, NA(), (IF(ISERROR(OFFSET('Confirm Results'!$U$1,MATCH($B315,'Confirm Results'!$R:$R,0)-1,0,1,1)),NA(),OFFSET('Confirm Results'!$U$1,MATCH($B315,'Confirm Results'!$R:$R,0)-1,0,1,1))))</f>
        <v>#N/A</v>
      </c>
      <c r="F315" s="103" t="str">
        <f t="shared" si="40"/>
        <v/>
      </c>
      <c r="G315" s="103" t="str">
        <f t="shared" ca="1" si="41"/>
        <v/>
      </c>
      <c r="H315" s="300"/>
      <c r="I315" s="103" t="str">
        <f t="shared" si="42"/>
        <v/>
      </c>
      <c r="J315" s="1" t="str">
        <f t="shared" si="43"/>
        <v/>
      </c>
      <c r="K315" s="1" t="str">
        <f t="shared" si="44"/>
        <v/>
      </c>
      <c r="L315" s="177"/>
      <c r="M315" s="299" t="str">
        <f t="shared" si="45"/>
        <v/>
      </c>
      <c r="N315" s="177"/>
      <c r="O315" s="177" t="str">
        <f t="shared" si="46"/>
        <v/>
      </c>
      <c r="P315" s="1" t="str">
        <f t="shared" si="47"/>
        <v/>
      </c>
      <c r="Q315" s="199" t="str">
        <f ca="1">IF(B315=0,"",(IF(ISERROR(OFFSET('Specs and Initial PMs'!$E$1,MATCH($B315,'Specs and Initial PMs'!$D:$D,0)-1,0,1,1)),"",OFFSET('Specs and Initial PMs'!$E$1,MATCH($B315,'Specs and Initial PMs'!$D:$D,0)-1,0,1,1))))</f>
        <v/>
      </c>
      <c r="R315" s="103" t="str">
        <f t="shared" ca="1" si="48"/>
        <v/>
      </c>
      <c r="S315" s="241"/>
    </row>
    <row r="316" spans="1:19" x14ac:dyDescent="0.3">
      <c r="A316" s="1">
        <f>'Specs and Initial PMs'!A328</f>
        <v>312</v>
      </c>
      <c r="B316" s="1">
        <f>'Specs and Initial PMs'!D328</f>
        <v>0</v>
      </c>
      <c r="C316" s="103" t="e">
        <f ca="1">IF(B316=0, NA(), (IF(ISERROR(OFFSET('Initial Results'!$U$1,MATCH($B316,'Initial Results'!$R:$R,0)-1,0,1,1)),NA(),OFFSET('Initial Results'!$U$1,MATCH($B316,'Initial Results'!$R:$R,0)-1,0,1,1))))</f>
        <v>#N/A</v>
      </c>
      <c r="D316" s="103" t="str">
        <f t="shared" si="49"/>
        <v/>
      </c>
      <c r="E316" s="199" t="e">
        <f ca="1">IF(B316=0, NA(), (IF(ISERROR(OFFSET('Confirm Results'!$U$1,MATCH($B316,'Confirm Results'!$R:$R,0)-1,0,1,1)),NA(),OFFSET('Confirm Results'!$U$1,MATCH($B316,'Confirm Results'!$R:$R,0)-1,0,1,1))))</f>
        <v>#N/A</v>
      </c>
      <c r="F316" s="103" t="str">
        <f t="shared" si="40"/>
        <v/>
      </c>
      <c r="G316" s="103" t="str">
        <f t="shared" ca="1" si="41"/>
        <v/>
      </c>
      <c r="H316" s="300"/>
      <c r="I316" s="103" t="str">
        <f t="shared" si="42"/>
        <v/>
      </c>
      <c r="J316" s="1" t="str">
        <f t="shared" si="43"/>
        <v/>
      </c>
      <c r="K316" s="1" t="str">
        <f t="shared" si="44"/>
        <v/>
      </c>
      <c r="L316" s="177"/>
      <c r="M316" s="299" t="str">
        <f t="shared" si="45"/>
        <v/>
      </c>
      <c r="N316" s="177"/>
      <c r="O316" s="177" t="str">
        <f t="shared" si="46"/>
        <v/>
      </c>
      <c r="P316" s="1" t="str">
        <f t="shared" si="47"/>
        <v/>
      </c>
      <c r="Q316" s="199" t="str">
        <f ca="1">IF(B316=0,"",(IF(ISERROR(OFFSET('Specs and Initial PMs'!$E$1,MATCH($B316,'Specs and Initial PMs'!$D:$D,0)-1,0,1,1)),"",OFFSET('Specs and Initial PMs'!$E$1,MATCH($B316,'Specs and Initial PMs'!$D:$D,0)-1,0,1,1))))</f>
        <v/>
      </c>
      <c r="R316" s="103" t="str">
        <f t="shared" ca="1" si="48"/>
        <v/>
      </c>
      <c r="S316" s="241"/>
    </row>
    <row r="317" spans="1:19" x14ac:dyDescent="0.3">
      <c r="A317" s="1">
        <f>'Specs and Initial PMs'!A329</f>
        <v>313</v>
      </c>
      <c r="B317" s="1">
        <f>'Specs and Initial PMs'!D329</f>
        <v>0</v>
      </c>
      <c r="C317" s="103" t="e">
        <f ca="1">IF(B317=0, NA(), (IF(ISERROR(OFFSET('Initial Results'!$U$1,MATCH($B317,'Initial Results'!$R:$R,0)-1,0,1,1)),NA(),OFFSET('Initial Results'!$U$1,MATCH($B317,'Initial Results'!$R:$R,0)-1,0,1,1))))</f>
        <v>#N/A</v>
      </c>
      <c r="D317" s="103" t="str">
        <f t="shared" si="49"/>
        <v/>
      </c>
      <c r="E317" s="199" t="e">
        <f ca="1">IF(B317=0, NA(), (IF(ISERROR(OFFSET('Confirm Results'!$U$1,MATCH($B317,'Confirm Results'!$R:$R,0)-1,0,1,1)),NA(),OFFSET('Confirm Results'!$U$1,MATCH($B317,'Confirm Results'!$R:$R,0)-1,0,1,1))))</f>
        <v>#N/A</v>
      </c>
      <c r="F317" s="103" t="str">
        <f t="shared" si="40"/>
        <v/>
      </c>
      <c r="G317" s="103" t="str">
        <f t="shared" ca="1" si="41"/>
        <v/>
      </c>
      <c r="H317" s="300"/>
      <c r="I317" s="103" t="str">
        <f t="shared" si="42"/>
        <v/>
      </c>
      <c r="J317" s="1" t="str">
        <f t="shared" si="43"/>
        <v/>
      </c>
      <c r="K317" s="1" t="str">
        <f t="shared" si="44"/>
        <v/>
      </c>
      <c r="L317" s="177"/>
      <c r="M317" s="299" t="str">
        <f t="shared" si="45"/>
        <v/>
      </c>
      <c r="N317" s="177"/>
      <c r="O317" s="177" t="str">
        <f t="shared" si="46"/>
        <v/>
      </c>
      <c r="P317" s="1" t="str">
        <f t="shared" si="47"/>
        <v/>
      </c>
      <c r="Q317" s="199" t="str">
        <f ca="1">IF(B317=0,"",(IF(ISERROR(OFFSET('Specs and Initial PMs'!$E$1,MATCH($B317,'Specs and Initial PMs'!$D:$D,0)-1,0,1,1)),"",OFFSET('Specs and Initial PMs'!$E$1,MATCH($B317,'Specs and Initial PMs'!$D:$D,0)-1,0,1,1))))</f>
        <v/>
      </c>
      <c r="R317" s="103" t="str">
        <f t="shared" ca="1" si="48"/>
        <v/>
      </c>
      <c r="S317" s="241"/>
    </row>
    <row r="318" spans="1:19" x14ac:dyDescent="0.3">
      <c r="A318" s="1">
        <f>'Specs and Initial PMs'!A330</f>
        <v>314</v>
      </c>
      <c r="B318" s="1">
        <f>'Specs and Initial PMs'!D330</f>
        <v>0</v>
      </c>
      <c r="C318" s="103" t="e">
        <f ca="1">IF(B318=0, NA(), (IF(ISERROR(OFFSET('Initial Results'!$U$1,MATCH($B318,'Initial Results'!$R:$R,0)-1,0,1,1)),NA(),OFFSET('Initial Results'!$U$1,MATCH($B318,'Initial Results'!$R:$R,0)-1,0,1,1))))</f>
        <v>#N/A</v>
      </c>
      <c r="D318" s="103" t="str">
        <f t="shared" si="49"/>
        <v/>
      </c>
      <c r="E318" s="199" t="e">
        <f ca="1">IF(B318=0, NA(), (IF(ISERROR(OFFSET('Confirm Results'!$U$1,MATCH($B318,'Confirm Results'!$R:$R,0)-1,0,1,1)),NA(),OFFSET('Confirm Results'!$U$1,MATCH($B318,'Confirm Results'!$R:$R,0)-1,0,1,1))))</f>
        <v>#N/A</v>
      </c>
      <c r="F318" s="103" t="str">
        <f t="shared" si="40"/>
        <v/>
      </c>
      <c r="G318" s="103" t="str">
        <f t="shared" ca="1" si="41"/>
        <v/>
      </c>
      <c r="H318" s="300"/>
      <c r="I318" s="103" t="str">
        <f t="shared" si="42"/>
        <v/>
      </c>
      <c r="J318" s="1" t="str">
        <f t="shared" si="43"/>
        <v/>
      </c>
      <c r="K318" s="1" t="str">
        <f t="shared" si="44"/>
        <v/>
      </c>
      <c r="L318" s="177"/>
      <c r="M318" s="299" t="str">
        <f t="shared" si="45"/>
        <v/>
      </c>
      <c r="N318" s="177"/>
      <c r="O318" s="177" t="str">
        <f t="shared" si="46"/>
        <v/>
      </c>
      <c r="P318" s="1" t="str">
        <f t="shared" si="47"/>
        <v/>
      </c>
      <c r="Q318" s="199" t="str">
        <f ca="1">IF(B318=0,"",(IF(ISERROR(OFFSET('Specs and Initial PMs'!$E$1,MATCH($B318,'Specs and Initial PMs'!$D:$D,0)-1,0,1,1)),"",OFFSET('Specs and Initial PMs'!$E$1,MATCH($B318,'Specs and Initial PMs'!$D:$D,0)-1,0,1,1))))</f>
        <v/>
      </c>
      <c r="R318" s="103" t="str">
        <f t="shared" ca="1" si="48"/>
        <v/>
      </c>
      <c r="S318" s="241"/>
    </row>
    <row r="319" spans="1:19" x14ac:dyDescent="0.3">
      <c r="A319" s="1">
        <f>'Specs and Initial PMs'!A331</f>
        <v>315</v>
      </c>
      <c r="B319" s="1">
        <f>'Specs and Initial PMs'!D331</f>
        <v>0</v>
      </c>
      <c r="C319" s="103" t="e">
        <f ca="1">IF(B319=0, NA(), (IF(ISERROR(OFFSET('Initial Results'!$U$1,MATCH($B319,'Initial Results'!$R:$R,0)-1,0,1,1)),NA(),OFFSET('Initial Results'!$U$1,MATCH($B319,'Initial Results'!$R:$R,0)-1,0,1,1))))</f>
        <v>#N/A</v>
      </c>
      <c r="D319" s="103" t="str">
        <f t="shared" si="49"/>
        <v/>
      </c>
      <c r="E319" s="199" t="e">
        <f ca="1">IF(B319=0, NA(), (IF(ISERROR(OFFSET('Confirm Results'!$U$1,MATCH($B319,'Confirm Results'!$R:$R,0)-1,0,1,1)),NA(),OFFSET('Confirm Results'!$U$1,MATCH($B319,'Confirm Results'!$R:$R,0)-1,0,1,1))))</f>
        <v>#N/A</v>
      </c>
      <c r="F319" s="103" t="str">
        <f t="shared" si="40"/>
        <v/>
      </c>
      <c r="G319" s="103" t="str">
        <f t="shared" ca="1" si="41"/>
        <v/>
      </c>
      <c r="H319" s="300"/>
      <c r="I319" s="103" t="str">
        <f t="shared" si="42"/>
        <v/>
      </c>
      <c r="J319" s="1" t="str">
        <f t="shared" si="43"/>
        <v/>
      </c>
      <c r="K319" s="1" t="str">
        <f t="shared" si="44"/>
        <v/>
      </c>
      <c r="L319" s="177"/>
      <c r="M319" s="299" t="str">
        <f t="shared" si="45"/>
        <v/>
      </c>
      <c r="N319" s="177"/>
      <c r="O319" s="177" t="str">
        <f t="shared" si="46"/>
        <v/>
      </c>
      <c r="P319" s="1" t="str">
        <f t="shared" si="47"/>
        <v/>
      </c>
      <c r="Q319" s="199" t="str">
        <f ca="1">IF(B319=0,"",(IF(ISERROR(OFFSET('Specs and Initial PMs'!$E$1,MATCH($B319,'Specs and Initial PMs'!$D:$D,0)-1,0,1,1)),"",OFFSET('Specs and Initial PMs'!$E$1,MATCH($B319,'Specs and Initial PMs'!$D:$D,0)-1,0,1,1))))</f>
        <v/>
      </c>
      <c r="R319" s="103" t="str">
        <f t="shared" ca="1" si="48"/>
        <v/>
      </c>
      <c r="S319" s="241"/>
    </row>
    <row r="320" spans="1:19" x14ac:dyDescent="0.3">
      <c r="A320" s="1">
        <f>'Specs and Initial PMs'!A332</f>
        <v>316</v>
      </c>
      <c r="B320" s="1">
        <f>'Specs and Initial PMs'!D332</f>
        <v>0</v>
      </c>
      <c r="C320" s="103" t="e">
        <f ca="1">IF(B320=0, NA(), (IF(ISERROR(OFFSET('Initial Results'!$U$1,MATCH($B320,'Initial Results'!$R:$R,0)-1,0,1,1)),NA(),OFFSET('Initial Results'!$U$1,MATCH($B320,'Initial Results'!$R:$R,0)-1,0,1,1))))</f>
        <v>#N/A</v>
      </c>
      <c r="D320" s="103" t="str">
        <f t="shared" si="49"/>
        <v/>
      </c>
      <c r="E320" s="199" t="e">
        <f ca="1">IF(B320=0, NA(), (IF(ISERROR(OFFSET('Confirm Results'!$U$1,MATCH($B320,'Confirm Results'!$R:$R,0)-1,0,1,1)),NA(),OFFSET('Confirm Results'!$U$1,MATCH($B320,'Confirm Results'!$R:$R,0)-1,0,1,1))))</f>
        <v>#N/A</v>
      </c>
      <c r="F320" s="103" t="str">
        <f t="shared" si="40"/>
        <v/>
      </c>
      <c r="G320" s="103" t="str">
        <f t="shared" ca="1" si="41"/>
        <v/>
      </c>
      <c r="H320" s="300"/>
      <c r="I320" s="103" t="str">
        <f t="shared" si="42"/>
        <v/>
      </c>
      <c r="J320" s="1" t="str">
        <f t="shared" si="43"/>
        <v/>
      </c>
      <c r="K320" s="1" t="str">
        <f t="shared" si="44"/>
        <v/>
      </c>
      <c r="L320" s="177"/>
      <c r="M320" s="299" t="str">
        <f t="shared" si="45"/>
        <v/>
      </c>
      <c r="N320" s="177"/>
      <c r="O320" s="177" t="str">
        <f t="shared" si="46"/>
        <v/>
      </c>
      <c r="P320" s="1" t="str">
        <f t="shared" si="47"/>
        <v/>
      </c>
      <c r="Q320" s="199" t="str">
        <f ca="1">IF(B320=0,"",(IF(ISERROR(OFFSET('Specs and Initial PMs'!$E$1,MATCH($B320,'Specs and Initial PMs'!$D:$D,0)-1,0,1,1)),"",OFFSET('Specs and Initial PMs'!$E$1,MATCH($B320,'Specs and Initial PMs'!$D:$D,0)-1,0,1,1))))</f>
        <v/>
      </c>
      <c r="R320" s="103" t="str">
        <f t="shared" ca="1" si="48"/>
        <v/>
      </c>
      <c r="S320" s="241"/>
    </row>
    <row r="321" spans="1:19" x14ac:dyDescent="0.3">
      <c r="A321" s="1">
        <f>'Specs and Initial PMs'!A333</f>
        <v>317</v>
      </c>
      <c r="B321" s="1">
        <f>'Specs and Initial PMs'!D333</f>
        <v>0</v>
      </c>
      <c r="C321" s="103" t="e">
        <f ca="1">IF(B321=0, NA(), (IF(ISERROR(OFFSET('Initial Results'!$U$1,MATCH($B321,'Initial Results'!$R:$R,0)-1,0,1,1)),NA(),OFFSET('Initial Results'!$U$1,MATCH($B321,'Initial Results'!$R:$R,0)-1,0,1,1))))</f>
        <v>#N/A</v>
      </c>
      <c r="D321" s="103" t="str">
        <f t="shared" si="49"/>
        <v/>
      </c>
      <c r="E321" s="199" t="e">
        <f ca="1">IF(B321=0, NA(), (IF(ISERROR(OFFSET('Confirm Results'!$U$1,MATCH($B321,'Confirm Results'!$R:$R,0)-1,0,1,1)),NA(),OFFSET('Confirm Results'!$U$1,MATCH($B321,'Confirm Results'!$R:$R,0)-1,0,1,1))))</f>
        <v>#N/A</v>
      </c>
      <c r="F321" s="103" t="str">
        <f t="shared" si="40"/>
        <v/>
      </c>
      <c r="G321" s="103" t="str">
        <f t="shared" ca="1" si="41"/>
        <v/>
      </c>
      <c r="H321" s="300"/>
      <c r="I321" s="103" t="str">
        <f t="shared" si="42"/>
        <v/>
      </c>
      <c r="J321" s="1" t="str">
        <f t="shared" si="43"/>
        <v/>
      </c>
      <c r="K321" s="1" t="str">
        <f t="shared" si="44"/>
        <v/>
      </c>
      <c r="L321" s="177"/>
      <c r="M321" s="299" t="str">
        <f t="shared" si="45"/>
        <v/>
      </c>
      <c r="N321" s="177"/>
      <c r="O321" s="177" t="str">
        <f t="shared" si="46"/>
        <v/>
      </c>
      <c r="P321" s="1" t="str">
        <f t="shared" si="47"/>
        <v/>
      </c>
      <c r="Q321" s="199" t="str">
        <f ca="1">IF(B321=0,"",(IF(ISERROR(OFFSET('Specs and Initial PMs'!$E$1,MATCH($B321,'Specs and Initial PMs'!$D:$D,0)-1,0,1,1)),"",OFFSET('Specs and Initial PMs'!$E$1,MATCH($B321,'Specs and Initial PMs'!$D:$D,0)-1,0,1,1))))</f>
        <v/>
      </c>
      <c r="R321" s="103" t="str">
        <f t="shared" ca="1" si="48"/>
        <v/>
      </c>
      <c r="S321" s="241"/>
    </row>
    <row r="322" spans="1:19" x14ac:dyDescent="0.3">
      <c r="A322" s="1">
        <f>'Specs and Initial PMs'!A334</f>
        <v>318</v>
      </c>
      <c r="B322" s="1">
        <f>'Specs and Initial PMs'!D334</f>
        <v>0</v>
      </c>
      <c r="C322" s="103" t="e">
        <f ca="1">IF(B322=0, NA(), (IF(ISERROR(OFFSET('Initial Results'!$U$1,MATCH($B322,'Initial Results'!$R:$R,0)-1,0,1,1)),NA(),OFFSET('Initial Results'!$U$1,MATCH($B322,'Initial Results'!$R:$R,0)-1,0,1,1))))</f>
        <v>#N/A</v>
      </c>
      <c r="D322" s="103" t="str">
        <f t="shared" si="49"/>
        <v/>
      </c>
      <c r="E322" s="199" t="e">
        <f ca="1">IF(B322=0, NA(), (IF(ISERROR(OFFSET('Confirm Results'!$U$1,MATCH($B322,'Confirm Results'!$R:$R,0)-1,0,1,1)),NA(),OFFSET('Confirm Results'!$U$1,MATCH($B322,'Confirm Results'!$R:$R,0)-1,0,1,1))))</f>
        <v>#N/A</v>
      </c>
      <c r="F322" s="103" t="str">
        <f t="shared" si="40"/>
        <v/>
      </c>
      <c r="G322" s="103" t="str">
        <f t="shared" ca="1" si="41"/>
        <v/>
      </c>
      <c r="H322" s="300"/>
      <c r="I322" s="103" t="str">
        <f t="shared" si="42"/>
        <v/>
      </c>
      <c r="J322" s="1" t="str">
        <f t="shared" si="43"/>
        <v/>
      </c>
      <c r="K322" s="1" t="str">
        <f t="shared" si="44"/>
        <v/>
      </c>
      <c r="L322" s="177"/>
      <c r="M322" s="299" t="str">
        <f t="shared" si="45"/>
        <v/>
      </c>
      <c r="N322" s="177"/>
      <c r="O322" s="177" t="str">
        <f t="shared" si="46"/>
        <v/>
      </c>
      <c r="P322" s="1" t="str">
        <f t="shared" si="47"/>
        <v/>
      </c>
      <c r="Q322" s="199" t="str">
        <f ca="1">IF(B322=0,"",(IF(ISERROR(OFFSET('Specs and Initial PMs'!$E$1,MATCH($B322,'Specs and Initial PMs'!$D:$D,0)-1,0,1,1)),"",OFFSET('Specs and Initial PMs'!$E$1,MATCH($B322,'Specs and Initial PMs'!$D:$D,0)-1,0,1,1))))</f>
        <v/>
      </c>
      <c r="R322" s="103" t="str">
        <f t="shared" ca="1" si="48"/>
        <v/>
      </c>
      <c r="S322" s="241"/>
    </row>
    <row r="323" spans="1:19" x14ac:dyDescent="0.3">
      <c r="A323" s="1">
        <f>'Specs and Initial PMs'!A335</f>
        <v>319</v>
      </c>
      <c r="B323" s="1">
        <f>'Specs and Initial PMs'!D335</f>
        <v>0</v>
      </c>
      <c r="C323" s="103" t="e">
        <f ca="1">IF(B323=0, NA(), (IF(ISERROR(OFFSET('Initial Results'!$U$1,MATCH($B323,'Initial Results'!$R:$R,0)-1,0,1,1)),NA(),OFFSET('Initial Results'!$U$1,MATCH($B323,'Initial Results'!$R:$R,0)-1,0,1,1))))</f>
        <v>#N/A</v>
      </c>
      <c r="D323" s="103" t="str">
        <f t="shared" si="49"/>
        <v/>
      </c>
      <c r="E323" s="199" t="e">
        <f ca="1">IF(B323=0, NA(), (IF(ISERROR(OFFSET('Confirm Results'!$U$1,MATCH($B323,'Confirm Results'!$R:$R,0)-1,0,1,1)),NA(),OFFSET('Confirm Results'!$U$1,MATCH($B323,'Confirm Results'!$R:$R,0)-1,0,1,1))))</f>
        <v>#N/A</v>
      </c>
      <c r="F323" s="103" t="str">
        <f t="shared" si="40"/>
        <v/>
      </c>
      <c r="G323" s="103" t="str">
        <f t="shared" ca="1" si="41"/>
        <v/>
      </c>
      <c r="H323" s="300"/>
      <c r="I323" s="103" t="str">
        <f t="shared" si="42"/>
        <v/>
      </c>
      <c r="J323" s="1" t="str">
        <f t="shared" si="43"/>
        <v/>
      </c>
      <c r="K323" s="1" t="str">
        <f t="shared" si="44"/>
        <v/>
      </c>
      <c r="L323" s="177"/>
      <c r="M323" s="299" t="str">
        <f t="shared" si="45"/>
        <v/>
      </c>
      <c r="N323" s="177"/>
      <c r="O323" s="177" t="str">
        <f t="shared" si="46"/>
        <v/>
      </c>
      <c r="P323" s="1" t="str">
        <f t="shared" si="47"/>
        <v/>
      </c>
      <c r="Q323" s="199" t="str">
        <f ca="1">IF(B323=0,"",(IF(ISERROR(OFFSET('Specs and Initial PMs'!$E$1,MATCH($B323,'Specs and Initial PMs'!$D:$D,0)-1,0,1,1)),"",OFFSET('Specs and Initial PMs'!$E$1,MATCH($B323,'Specs and Initial PMs'!$D:$D,0)-1,0,1,1))))</f>
        <v/>
      </c>
      <c r="R323" s="103" t="str">
        <f t="shared" ca="1" si="48"/>
        <v/>
      </c>
      <c r="S323" s="241"/>
    </row>
    <row r="324" spans="1:19" x14ac:dyDescent="0.3">
      <c r="A324" s="1">
        <f>'Specs and Initial PMs'!A336</f>
        <v>320</v>
      </c>
      <c r="B324" s="1">
        <f>'Specs and Initial PMs'!D336</f>
        <v>0</v>
      </c>
      <c r="C324" s="103" t="e">
        <f ca="1">IF(B324=0, NA(), (IF(ISERROR(OFFSET('Initial Results'!$U$1,MATCH($B324,'Initial Results'!$R:$R,0)-1,0,1,1)),NA(),OFFSET('Initial Results'!$U$1,MATCH($B324,'Initial Results'!$R:$R,0)-1,0,1,1))))</f>
        <v>#N/A</v>
      </c>
      <c r="D324" s="103" t="str">
        <f t="shared" si="49"/>
        <v/>
      </c>
      <c r="E324" s="199" t="e">
        <f ca="1">IF(B324=0, NA(), (IF(ISERROR(OFFSET('Confirm Results'!$U$1,MATCH($B324,'Confirm Results'!$R:$R,0)-1,0,1,1)),NA(),OFFSET('Confirm Results'!$U$1,MATCH($B324,'Confirm Results'!$R:$R,0)-1,0,1,1))))</f>
        <v>#N/A</v>
      </c>
      <c r="F324" s="103" t="str">
        <f t="shared" si="40"/>
        <v/>
      </c>
      <c r="G324" s="103" t="str">
        <f t="shared" ca="1" si="41"/>
        <v/>
      </c>
      <c r="H324" s="300"/>
      <c r="I324" s="103" t="str">
        <f t="shared" si="42"/>
        <v/>
      </c>
      <c r="J324" s="1" t="str">
        <f t="shared" si="43"/>
        <v/>
      </c>
      <c r="K324" s="1" t="str">
        <f t="shared" si="44"/>
        <v/>
      </c>
      <c r="L324" s="177"/>
      <c r="M324" s="299" t="str">
        <f t="shared" si="45"/>
        <v/>
      </c>
      <c r="N324" s="177"/>
      <c r="O324" s="177" t="str">
        <f t="shared" si="46"/>
        <v/>
      </c>
      <c r="P324" s="1" t="str">
        <f t="shared" si="47"/>
        <v/>
      </c>
      <c r="Q324" s="199" t="str">
        <f ca="1">IF(B324=0,"",(IF(ISERROR(OFFSET('Specs and Initial PMs'!$E$1,MATCH($B324,'Specs and Initial PMs'!$D:$D,0)-1,0,1,1)),"",OFFSET('Specs and Initial PMs'!$E$1,MATCH($B324,'Specs and Initial PMs'!$D:$D,0)-1,0,1,1))))</f>
        <v/>
      </c>
      <c r="R324" s="103" t="str">
        <f t="shared" ca="1" si="48"/>
        <v/>
      </c>
      <c r="S324" s="241"/>
    </row>
    <row r="325" spans="1:19" x14ac:dyDescent="0.3">
      <c r="A325" s="1">
        <f>'Specs and Initial PMs'!A337</f>
        <v>321</v>
      </c>
      <c r="B325" s="1">
        <f>'Specs and Initial PMs'!D337</f>
        <v>0</v>
      </c>
      <c r="C325" s="103" t="e">
        <f ca="1">IF(B325=0, NA(), (IF(ISERROR(OFFSET('Initial Results'!$U$1,MATCH($B325,'Initial Results'!$R:$R,0)-1,0,1,1)),NA(),OFFSET('Initial Results'!$U$1,MATCH($B325,'Initial Results'!$R:$R,0)-1,0,1,1))))</f>
        <v>#N/A</v>
      </c>
      <c r="D325" s="103" t="str">
        <f t="shared" si="49"/>
        <v/>
      </c>
      <c r="E325" s="199" t="e">
        <f ca="1">IF(B325=0, NA(), (IF(ISERROR(OFFSET('Confirm Results'!$U$1,MATCH($B325,'Confirm Results'!$R:$R,0)-1,0,1,1)),NA(),OFFSET('Confirm Results'!$U$1,MATCH($B325,'Confirm Results'!$R:$R,0)-1,0,1,1))))</f>
        <v>#N/A</v>
      </c>
      <c r="F325" s="103" t="str">
        <f t="shared" ref="F325:F388" si="50">IF($B325=0,"",IF(ISERROR($E325),"",$E325))</f>
        <v/>
      </c>
      <c r="G325" s="103" t="str">
        <f t="shared" ca="1" si="41"/>
        <v/>
      </c>
      <c r="H325" s="300"/>
      <c r="I325" s="103" t="str">
        <f t="shared" si="42"/>
        <v/>
      </c>
      <c r="J325" s="1" t="str">
        <f t="shared" si="43"/>
        <v/>
      </c>
      <c r="K325" s="1" t="str">
        <f t="shared" si="44"/>
        <v/>
      </c>
      <c r="L325" s="177"/>
      <c r="M325" s="299" t="str">
        <f t="shared" si="45"/>
        <v/>
      </c>
      <c r="N325" s="177"/>
      <c r="O325" s="177" t="str">
        <f t="shared" si="46"/>
        <v/>
      </c>
      <c r="P325" s="1" t="str">
        <f t="shared" si="47"/>
        <v/>
      </c>
      <c r="Q325" s="199" t="str">
        <f ca="1">IF(B325=0,"",(IF(ISERROR(OFFSET('Specs and Initial PMs'!$E$1,MATCH($B325,'Specs and Initial PMs'!$D:$D,0)-1,0,1,1)),"",OFFSET('Specs and Initial PMs'!$E$1,MATCH($B325,'Specs and Initial PMs'!$D:$D,0)-1,0,1,1))))</f>
        <v/>
      </c>
      <c r="R325" s="103" t="str">
        <f t="shared" ca="1" si="48"/>
        <v/>
      </c>
      <c r="S325" s="241"/>
    </row>
    <row r="326" spans="1:19" x14ac:dyDescent="0.3">
      <c r="A326" s="1">
        <f>'Specs and Initial PMs'!A338</f>
        <v>322</v>
      </c>
      <c r="B326" s="1">
        <f>'Specs and Initial PMs'!D338</f>
        <v>0</v>
      </c>
      <c r="C326" s="103" t="e">
        <f ca="1">IF(B326=0, NA(), (IF(ISERROR(OFFSET('Initial Results'!$U$1,MATCH($B326,'Initial Results'!$R:$R,0)-1,0,1,1)),NA(),OFFSET('Initial Results'!$U$1,MATCH($B326,'Initial Results'!$R:$R,0)-1,0,1,1))))</f>
        <v>#N/A</v>
      </c>
      <c r="D326" s="103" t="str">
        <f t="shared" si="49"/>
        <v/>
      </c>
      <c r="E326" s="199" t="e">
        <f ca="1">IF(B326=0, NA(), (IF(ISERROR(OFFSET('Confirm Results'!$U$1,MATCH($B326,'Confirm Results'!$R:$R,0)-1,0,1,1)),NA(),OFFSET('Confirm Results'!$U$1,MATCH($B326,'Confirm Results'!$R:$R,0)-1,0,1,1))))</f>
        <v>#N/A</v>
      </c>
      <c r="F326" s="103" t="str">
        <f t="shared" si="50"/>
        <v/>
      </c>
      <c r="G326" s="103" t="str">
        <f t="shared" ref="G326:G389" ca="1" si="51">IFERROR(IF(OR(AND(C326&lt;1.5,F326&gt;1.5),AND(C326&gt;1.5,F326&lt;1.5)),IF((STDEV(C326:F326)/AVERAGE(C326:F326))*100&gt;20,"Repeat",""),""),"")</f>
        <v/>
      </c>
      <c r="H326" s="300"/>
      <c r="I326" s="103" t="str">
        <f t="shared" ref="I326:I389" si="52">IF($B326=0,"",IF(ISERROR(IF(ISNUMBER($H326),$H326,IF(ISNUMBER($E326),$E326,$C326))),"FAILURE",IF(ISNUMBER($H326),$H326,IF(ISNUMBER($E326),$E326,$C326))))</f>
        <v/>
      </c>
      <c r="J326" s="1" t="str">
        <f t="shared" ref="J326:J389" si="53">IF(B326=0, "", (IF(ISNUMBER($I326),IF($I326&gt;1.5,"LT","RECENT"),"FAILURE")))</f>
        <v/>
      </c>
      <c r="K326" s="1" t="str">
        <f t="shared" ref="K326:K389" si="54">IF(I326&lt;0.4, "Perform Serology", "")</f>
        <v/>
      </c>
      <c r="L326" s="177"/>
      <c r="M326" s="299" t="str">
        <f t="shared" ref="M326:M389" si="55">IF(AND(J326="Recent",L326="Pos"),"Perform VL","")</f>
        <v/>
      </c>
      <c r="N326" s="177"/>
      <c r="O326" s="177" t="str">
        <f t="shared" ref="O326:O389" si="56">IF($B326=0,"",IF($I326&gt;0.4,$J326,IF($L326="Neg",$L326,IF($L326="HIV-2",$L326,IF($L326="Indeterminate", $L326,IF($L326="", "Pending Serology",$J326))))))</f>
        <v/>
      </c>
      <c r="P326" s="1" t="str">
        <f t="shared" ref="P326:P389" si="57">IF($B326=0,"",IF(AND($O326="RECENT",$N326="≥ 1000 copies/ml"),"RECENT",IF(AND($O326="RECENT",$N326="&lt; 1000 copies/ml"),"ART/EC (LT)",IF(AND($O326="RECENT",$N326=""),"Pending VL",$O326))))</f>
        <v/>
      </c>
      <c r="Q326" s="199" t="str">
        <f ca="1">IF(B326=0,"",(IF(ISERROR(OFFSET('Specs and Initial PMs'!$E$1,MATCH($B326,'Specs and Initial PMs'!$D:$D,0)-1,0,1,1)),"",OFFSET('Specs and Initial PMs'!$E$1,MATCH($B326,'Specs and Initial PMs'!$D:$D,0)-1,0,1,1))))</f>
        <v/>
      </c>
      <c r="R326" s="103" t="str">
        <f t="shared" ref="R326:R389" ca="1" si="58">IF($Q326=0,"",IF(ISERROR($Q326),"",$Q326))</f>
        <v/>
      </c>
      <c r="S326" s="241"/>
    </row>
    <row r="327" spans="1:19" x14ac:dyDescent="0.3">
      <c r="A327" s="1">
        <f>'Specs and Initial PMs'!A339</f>
        <v>323</v>
      </c>
      <c r="B327" s="1">
        <f>'Specs and Initial PMs'!D339</f>
        <v>0</v>
      </c>
      <c r="C327" s="103" t="e">
        <f ca="1">IF(B327=0, NA(), (IF(ISERROR(OFFSET('Initial Results'!$U$1,MATCH($B327,'Initial Results'!$R:$R,0)-1,0,1,1)),NA(),OFFSET('Initial Results'!$U$1,MATCH($B327,'Initial Results'!$R:$R,0)-1,0,1,1))))</f>
        <v>#N/A</v>
      </c>
      <c r="D327" s="103" t="str">
        <f t="shared" ref="D327:D390" si="59">IF($B327=0,"",IF(ISERROR($C327),"",$C327))</f>
        <v/>
      </c>
      <c r="E327" s="199" t="e">
        <f ca="1">IF(B327=0, NA(), (IF(ISERROR(OFFSET('Confirm Results'!$U$1,MATCH($B327,'Confirm Results'!$R:$R,0)-1,0,1,1)),NA(),OFFSET('Confirm Results'!$U$1,MATCH($B327,'Confirm Results'!$R:$R,0)-1,0,1,1))))</f>
        <v>#N/A</v>
      </c>
      <c r="F327" s="103" t="str">
        <f t="shared" si="50"/>
        <v/>
      </c>
      <c r="G327" s="103" t="str">
        <f t="shared" ca="1" si="51"/>
        <v/>
      </c>
      <c r="H327" s="300"/>
      <c r="I327" s="103" t="str">
        <f t="shared" si="52"/>
        <v/>
      </c>
      <c r="J327" s="1" t="str">
        <f t="shared" si="53"/>
        <v/>
      </c>
      <c r="K327" s="1" t="str">
        <f t="shared" si="54"/>
        <v/>
      </c>
      <c r="L327" s="177"/>
      <c r="M327" s="299" t="str">
        <f t="shared" si="55"/>
        <v/>
      </c>
      <c r="N327" s="177"/>
      <c r="O327" s="177" t="str">
        <f t="shared" si="56"/>
        <v/>
      </c>
      <c r="P327" s="1" t="str">
        <f t="shared" si="57"/>
        <v/>
      </c>
      <c r="Q327" s="199" t="str">
        <f ca="1">IF(B327=0,"",(IF(ISERROR(OFFSET('Specs and Initial PMs'!$E$1,MATCH($B327,'Specs and Initial PMs'!$D:$D,0)-1,0,1,1)),"",OFFSET('Specs and Initial PMs'!$E$1,MATCH($B327,'Specs and Initial PMs'!$D:$D,0)-1,0,1,1))))</f>
        <v/>
      </c>
      <c r="R327" s="103" t="str">
        <f t="shared" ca="1" si="58"/>
        <v/>
      </c>
      <c r="S327" s="241"/>
    </row>
    <row r="328" spans="1:19" x14ac:dyDescent="0.3">
      <c r="A328" s="1">
        <f>'Specs and Initial PMs'!A340</f>
        <v>324</v>
      </c>
      <c r="B328" s="1">
        <f>'Specs and Initial PMs'!D340</f>
        <v>0</v>
      </c>
      <c r="C328" s="103" t="e">
        <f ca="1">IF(B328=0, NA(), (IF(ISERROR(OFFSET('Initial Results'!$U$1,MATCH($B328,'Initial Results'!$R:$R,0)-1,0,1,1)),NA(),OFFSET('Initial Results'!$U$1,MATCH($B328,'Initial Results'!$R:$R,0)-1,0,1,1))))</f>
        <v>#N/A</v>
      </c>
      <c r="D328" s="103" t="str">
        <f t="shared" si="59"/>
        <v/>
      </c>
      <c r="E328" s="199" t="e">
        <f ca="1">IF(B328=0, NA(), (IF(ISERROR(OFFSET('Confirm Results'!$U$1,MATCH($B328,'Confirm Results'!$R:$R,0)-1,0,1,1)),NA(),OFFSET('Confirm Results'!$U$1,MATCH($B328,'Confirm Results'!$R:$R,0)-1,0,1,1))))</f>
        <v>#N/A</v>
      </c>
      <c r="F328" s="103" t="str">
        <f t="shared" si="50"/>
        <v/>
      </c>
      <c r="G328" s="103" t="str">
        <f t="shared" ca="1" si="51"/>
        <v/>
      </c>
      <c r="H328" s="300"/>
      <c r="I328" s="103" t="str">
        <f t="shared" si="52"/>
        <v/>
      </c>
      <c r="J328" s="1" t="str">
        <f t="shared" si="53"/>
        <v/>
      </c>
      <c r="K328" s="1" t="str">
        <f t="shared" si="54"/>
        <v/>
      </c>
      <c r="L328" s="177"/>
      <c r="M328" s="299" t="str">
        <f t="shared" si="55"/>
        <v/>
      </c>
      <c r="N328" s="177"/>
      <c r="O328" s="177" t="str">
        <f t="shared" si="56"/>
        <v/>
      </c>
      <c r="P328" s="1" t="str">
        <f t="shared" si="57"/>
        <v/>
      </c>
      <c r="Q328" s="199" t="str">
        <f ca="1">IF(B328=0,"",(IF(ISERROR(OFFSET('Specs and Initial PMs'!$E$1,MATCH($B328,'Specs and Initial PMs'!$D:$D,0)-1,0,1,1)),"",OFFSET('Specs and Initial PMs'!$E$1,MATCH($B328,'Specs and Initial PMs'!$D:$D,0)-1,0,1,1))))</f>
        <v/>
      </c>
      <c r="R328" s="103" t="str">
        <f t="shared" ca="1" si="58"/>
        <v/>
      </c>
      <c r="S328" s="241"/>
    </row>
    <row r="329" spans="1:19" x14ac:dyDescent="0.3">
      <c r="A329" s="1">
        <f>'Specs and Initial PMs'!A341</f>
        <v>325</v>
      </c>
      <c r="B329" s="1">
        <f>'Specs and Initial PMs'!D341</f>
        <v>0</v>
      </c>
      <c r="C329" s="103" t="e">
        <f ca="1">IF(B329=0, NA(), (IF(ISERROR(OFFSET('Initial Results'!$U$1,MATCH($B329,'Initial Results'!$R:$R,0)-1,0,1,1)),NA(),OFFSET('Initial Results'!$U$1,MATCH($B329,'Initial Results'!$R:$R,0)-1,0,1,1))))</f>
        <v>#N/A</v>
      </c>
      <c r="D329" s="103" t="str">
        <f t="shared" si="59"/>
        <v/>
      </c>
      <c r="E329" s="199" t="e">
        <f ca="1">IF(B329=0, NA(), (IF(ISERROR(OFFSET('Confirm Results'!$U$1,MATCH($B329,'Confirm Results'!$R:$R,0)-1,0,1,1)),NA(),OFFSET('Confirm Results'!$U$1,MATCH($B329,'Confirm Results'!$R:$R,0)-1,0,1,1))))</f>
        <v>#N/A</v>
      </c>
      <c r="F329" s="103" t="str">
        <f t="shared" si="50"/>
        <v/>
      </c>
      <c r="G329" s="103" t="str">
        <f t="shared" ca="1" si="51"/>
        <v/>
      </c>
      <c r="H329" s="300"/>
      <c r="I329" s="103" t="str">
        <f t="shared" si="52"/>
        <v/>
      </c>
      <c r="J329" s="1" t="str">
        <f t="shared" si="53"/>
        <v/>
      </c>
      <c r="K329" s="1" t="str">
        <f t="shared" si="54"/>
        <v/>
      </c>
      <c r="L329" s="177"/>
      <c r="M329" s="299" t="str">
        <f t="shared" si="55"/>
        <v/>
      </c>
      <c r="N329" s="177"/>
      <c r="O329" s="177" t="str">
        <f t="shared" si="56"/>
        <v/>
      </c>
      <c r="P329" s="1" t="str">
        <f t="shared" si="57"/>
        <v/>
      </c>
      <c r="Q329" s="199" t="str">
        <f ca="1">IF(B329=0,"",(IF(ISERROR(OFFSET('Specs and Initial PMs'!$E$1,MATCH($B329,'Specs and Initial PMs'!$D:$D,0)-1,0,1,1)),"",OFFSET('Specs and Initial PMs'!$E$1,MATCH($B329,'Specs and Initial PMs'!$D:$D,0)-1,0,1,1))))</f>
        <v/>
      </c>
      <c r="R329" s="103" t="str">
        <f t="shared" ca="1" si="58"/>
        <v/>
      </c>
      <c r="S329" s="241"/>
    </row>
    <row r="330" spans="1:19" x14ac:dyDescent="0.3">
      <c r="A330" s="1">
        <f>'Specs and Initial PMs'!A342</f>
        <v>326</v>
      </c>
      <c r="B330" s="1">
        <f>'Specs and Initial PMs'!D342</f>
        <v>0</v>
      </c>
      <c r="C330" s="103" t="e">
        <f ca="1">IF(B330=0, NA(), (IF(ISERROR(OFFSET('Initial Results'!$U$1,MATCH($B330,'Initial Results'!$R:$R,0)-1,0,1,1)),NA(),OFFSET('Initial Results'!$U$1,MATCH($B330,'Initial Results'!$R:$R,0)-1,0,1,1))))</f>
        <v>#N/A</v>
      </c>
      <c r="D330" s="103" t="str">
        <f t="shared" si="59"/>
        <v/>
      </c>
      <c r="E330" s="199" t="e">
        <f ca="1">IF(B330=0, NA(), (IF(ISERROR(OFFSET('Confirm Results'!$U$1,MATCH($B330,'Confirm Results'!$R:$R,0)-1,0,1,1)),NA(),OFFSET('Confirm Results'!$U$1,MATCH($B330,'Confirm Results'!$R:$R,0)-1,0,1,1))))</f>
        <v>#N/A</v>
      </c>
      <c r="F330" s="103" t="str">
        <f t="shared" si="50"/>
        <v/>
      </c>
      <c r="G330" s="103" t="str">
        <f t="shared" ca="1" si="51"/>
        <v/>
      </c>
      <c r="H330" s="300"/>
      <c r="I330" s="103" t="str">
        <f t="shared" si="52"/>
        <v/>
      </c>
      <c r="J330" s="1" t="str">
        <f t="shared" si="53"/>
        <v/>
      </c>
      <c r="K330" s="1" t="str">
        <f t="shared" si="54"/>
        <v/>
      </c>
      <c r="L330" s="177"/>
      <c r="M330" s="299" t="str">
        <f t="shared" si="55"/>
        <v/>
      </c>
      <c r="N330" s="177"/>
      <c r="O330" s="177" t="str">
        <f t="shared" si="56"/>
        <v/>
      </c>
      <c r="P330" s="1" t="str">
        <f t="shared" si="57"/>
        <v/>
      </c>
      <c r="Q330" s="199" t="str">
        <f ca="1">IF(B330=0,"",(IF(ISERROR(OFFSET('Specs and Initial PMs'!$E$1,MATCH($B330,'Specs and Initial PMs'!$D:$D,0)-1,0,1,1)),"",OFFSET('Specs and Initial PMs'!$E$1,MATCH($B330,'Specs and Initial PMs'!$D:$D,0)-1,0,1,1))))</f>
        <v/>
      </c>
      <c r="R330" s="103" t="str">
        <f t="shared" ca="1" si="58"/>
        <v/>
      </c>
      <c r="S330" s="241"/>
    </row>
    <row r="331" spans="1:19" x14ac:dyDescent="0.3">
      <c r="A331" s="1">
        <f>'Specs and Initial PMs'!A343</f>
        <v>327</v>
      </c>
      <c r="B331" s="1">
        <f>'Specs and Initial PMs'!D343</f>
        <v>0</v>
      </c>
      <c r="C331" s="103" t="e">
        <f ca="1">IF(B331=0, NA(), (IF(ISERROR(OFFSET('Initial Results'!$U$1,MATCH($B331,'Initial Results'!$R:$R,0)-1,0,1,1)),NA(),OFFSET('Initial Results'!$U$1,MATCH($B331,'Initial Results'!$R:$R,0)-1,0,1,1))))</f>
        <v>#N/A</v>
      </c>
      <c r="D331" s="103" t="str">
        <f t="shared" si="59"/>
        <v/>
      </c>
      <c r="E331" s="199" t="e">
        <f ca="1">IF(B331=0, NA(), (IF(ISERROR(OFFSET('Confirm Results'!$U$1,MATCH($B331,'Confirm Results'!$R:$R,0)-1,0,1,1)),NA(),OFFSET('Confirm Results'!$U$1,MATCH($B331,'Confirm Results'!$R:$R,0)-1,0,1,1))))</f>
        <v>#N/A</v>
      </c>
      <c r="F331" s="103" t="str">
        <f t="shared" si="50"/>
        <v/>
      </c>
      <c r="G331" s="103" t="str">
        <f t="shared" ca="1" si="51"/>
        <v/>
      </c>
      <c r="H331" s="300"/>
      <c r="I331" s="103" t="str">
        <f t="shared" si="52"/>
        <v/>
      </c>
      <c r="J331" s="1" t="str">
        <f t="shared" si="53"/>
        <v/>
      </c>
      <c r="K331" s="1" t="str">
        <f t="shared" si="54"/>
        <v/>
      </c>
      <c r="L331" s="177"/>
      <c r="M331" s="299" t="str">
        <f t="shared" si="55"/>
        <v/>
      </c>
      <c r="N331" s="177"/>
      <c r="O331" s="177" t="str">
        <f t="shared" si="56"/>
        <v/>
      </c>
      <c r="P331" s="1" t="str">
        <f t="shared" si="57"/>
        <v/>
      </c>
      <c r="Q331" s="199" t="str">
        <f ca="1">IF(B331=0,"",(IF(ISERROR(OFFSET('Specs and Initial PMs'!$E$1,MATCH($B331,'Specs and Initial PMs'!$D:$D,0)-1,0,1,1)),"",OFFSET('Specs and Initial PMs'!$E$1,MATCH($B331,'Specs and Initial PMs'!$D:$D,0)-1,0,1,1))))</f>
        <v/>
      </c>
      <c r="R331" s="103" t="str">
        <f t="shared" ca="1" si="58"/>
        <v/>
      </c>
      <c r="S331" s="241"/>
    </row>
    <row r="332" spans="1:19" x14ac:dyDescent="0.3">
      <c r="A332" s="1">
        <f>'Specs and Initial PMs'!A344</f>
        <v>328</v>
      </c>
      <c r="B332" s="1">
        <f>'Specs and Initial PMs'!D344</f>
        <v>0</v>
      </c>
      <c r="C332" s="103" t="e">
        <f ca="1">IF(B332=0, NA(), (IF(ISERROR(OFFSET('Initial Results'!$U$1,MATCH($B332,'Initial Results'!$R:$R,0)-1,0,1,1)),NA(),OFFSET('Initial Results'!$U$1,MATCH($B332,'Initial Results'!$R:$R,0)-1,0,1,1))))</f>
        <v>#N/A</v>
      </c>
      <c r="D332" s="103" t="str">
        <f t="shared" si="59"/>
        <v/>
      </c>
      <c r="E332" s="199" t="e">
        <f ca="1">IF(B332=0, NA(), (IF(ISERROR(OFFSET('Confirm Results'!$U$1,MATCH($B332,'Confirm Results'!$R:$R,0)-1,0,1,1)),NA(),OFFSET('Confirm Results'!$U$1,MATCH($B332,'Confirm Results'!$R:$R,0)-1,0,1,1))))</f>
        <v>#N/A</v>
      </c>
      <c r="F332" s="103" t="str">
        <f t="shared" si="50"/>
        <v/>
      </c>
      <c r="G332" s="103" t="str">
        <f t="shared" ca="1" si="51"/>
        <v/>
      </c>
      <c r="H332" s="300"/>
      <c r="I332" s="103" t="str">
        <f t="shared" si="52"/>
        <v/>
      </c>
      <c r="J332" s="1" t="str">
        <f t="shared" si="53"/>
        <v/>
      </c>
      <c r="K332" s="1" t="str">
        <f t="shared" si="54"/>
        <v/>
      </c>
      <c r="L332" s="177"/>
      <c r="M332" s="299" t="str">
        <f t="shared" si="55"/>
        <v/>
      </c>
      <c r="N332" s="177"/>
      <c r="O332" s="177" t="str">
        <f t="shared" si="56"/>
        <v/>
      </c>
      <c r="P332" s="1" t="str">
        <f t="shared" si="57"/>
        <v/>
      </c>
      <c r="Q332" s="199" t="str">
        <f ca="1">IF(B332=0,"",(IF(ISERROR(OFFSET('Specs and Initial PMs'!$E$1,MATCH($B332,'Specs and Initial PMs'!$D:$D,0)-1,0,1,1)),"",OFFSET('Specs and Initial PMs'!$E$1,MATCH($B332,'Specs and Initial PMs'!$D:$D,0)-1,0,1,1))))</f>
        <v/>
      </c>
      <c r="R332" s="103" t="str">
        <f t="shared" ca="1" si="58"/>
        <v/>
      </c>
      <c r="S332" s="241"/>
    </row>
    <row r="333" spans="1:19" x14ac:dyDescent="0.3">
      <c r="A333" s="1">
        <f>'Specs and Initial PMs'!A345</f>
        <v>329</v>
      </c>
      <c r="B333" s="1">
        <f>'Specs and Initial PMs'!D345</f>
        <v>0</v>
      </c>
      <c r="C333" s="103" t="e">
        <f ca="1">IF(B333=0, NA(), (IF(ISERROR(OFFSET('Initial Results'!$U$1,MATCH($B333,'Initial Results'!$R:$R,0)-1,0,1,1)),NA(),OFFSET('Initial Results'!$U$1,MATCH($B333,'Initial Results'!$R:$R,0)-1,0,1,1))))</f>
        <v>#N/A</v>
      </c>
      <c r="D333" s="103" t="str">
        <f t="shared" si="59"/>
        <v/>
      </c>
      <c r="E333" s="199" t="e">
        <f ca="1">IF(B333=0, NA(), (IF(ISERROR(OFFSET('Confirm Results'!$U$1,MATCH($B333,'Confirm Results'!$R:$R,0)-1,0,1,1)),NA(),OFFSET('Confirm Results'!$U$1,MATCH($B333,'Confirm Results'!$R:$R,0)-1,0,1,1))))</f>
        <v>#N/A</v>
      </c>
      <c r="F333" s="103" t="str">
        <f t="shared" si="50"/>
        <v/>
      </c>
      <c r="G333" s="103" t="str">
        <f t="shared" ca="1" si="51"/>
        <v/>
      </c>
      <c r="H333" s="300"/>
      <c r="I333" s="103" t="str">
        <f t="shared" si="52"/>
        <v/>
      </c>
      <c r="J333" s="1" t="str">
        <f t="shared" si="53"/>
        <v/>
      </c>
      <c r="K333" s="1" t="str">
        <f t="shared" si="54"/>
        <v/>
      </c>
      <c r="L333" s="177"/>
      <c r="M333" s="299" t="str">
        <f t="shared" si="55"/>
        <v/>
      </c>
      <c r="N333" s="177"/>
      <c r="O333" s="177" t="str">
        <f t="shared" si="56"/>
        <v/>
      </c>
      <c r="P333" s="1" t="str">
        <f t="shared" si="57"/>
        <v/>
      </c>
      <c r="Q333" s="199" t="str">
        <f ca="1">IF(B333=0,"",(IF(ISERROR(OFFSET('Specs and Initial PMs'!$E$1,MATCH($B333,'Specs and Initial PMs'!$D:$D,0)-1,0,1,1)),"",OFFSET('Specs and Initial PMs'!$E$1,MATCH($B333,'Specs and Initial PMs'!$D:$D,0)-1,0,1,1))))</f>
        <v/>
      </c>
      <c r="R333" s="103" t="str">
        <f t="shared" ca="1" si="58"/>
        <v/>
      </c>
      <c r="S333" s="241"/>
    </row>
    <row r="334" spans="1:19" x14ac:dyDescent="0.3">
      <c r="A334" s="1">
        <f>'Specs and Initial PMs'!A346</f>
        <v>330</v>
      </c>
      <c r="B334" s="1">
        <f>'Specs and Initial PMs'!D346</f>
        <v>0</v>
      </c>
      <c r="C334" s="103" t="e">
        <f ca="1">IF(B334=0, NA(), (IF(ISERROR(OFFSET('Initial Results'!$U$1,MATCH($B334,'Initial Results'!$R:$R,0)-1,0,1,1)),NA(),OFFSET('Initial Results'!$U$1,MATCH($B334,'Initial Results'!$R:$R,0)-1,0,1,1))))</f>
        <v>#N/A</v>
      </c>
      <c r="D334" s="103" t="str">
        <f t="shared" si="59"/>
        <v/>
      </c>
      <c r="E334" s="199" t="e">
        <f ca="1">IF(B334=0, NA(), (IF(ISERROR(OFFSET('Confirm Results'!$U$1,MATCH($B334,'Confirm Results'!$R:$R,0)-1,0,1,1)),NA(),OFFSET('Confirm Results'!$U$1,MATCH($B334,'Confirm Results'!$R:$R,0)-1,0,1,1))))</f>
        <v>#N/A</v>
      </c>
      <c r="F334" s="103" t="str">
        <f t="shared" si="50"/>
        <v/>
      </c>
      <c r="G334" s="103" t="str">
        <f t="shared" ca="1" si="51"/>
        <v/>
      </c>
      <c r="H334" s="300"/>
      <c r="I334" s="103" t="str">
        <f t="shared" si="52"/>
        <v/>
      </c>
      <c r="J334" s="1" t="str">
        <f t="shared" si="53"/>
        <v/>
      </c>
      <c r="K334" s="1" t="str">
        <f t="shared" si="54"/>
        <v/>
      </c>
      <c r="L334" s="177"/>
      <c r="M334" s="299" t="str">
        <f t="shared" si="55"/>
        <v/>
      </c>
      <c r="N334" s="177"/>
      <c r="O334" s="177" t="str">
        <f t="shared" si="56"/>
        <v/>
      </c>
      <c r="P334" s="1" t="str">
        <f t="shared" si="57"/>
        <v/>
      </c>
      <c r="Q334" s="199" t="str">
        <f ca="1">IF(B334=0,"",(IF(ISERROR(OFFSET('Specs and Initial PMs'!$E$1,MATCH($B334,'Specs and Initial PMs'!$D:$D,0)-1,0,1,1)),"",OFFSET('Specs and Initial PMs'!$E$1,MATCH($B334,'Specs and Initial PMs'!$D:$D,0)-1,0,1,1))))</f>
        <v/>
      </c>
      <c r="R334" s="103" t="str">
        <f t="shared" ca="1" si="58"/>
        <v/>
      </c>
      <c r="S334" s="241"/>
    </row>
    <row r="335" spans="1:19" x14ac:dyDescent="0.3">
      <c r="A335" s="1">
        <f>'Specs and Initial PMs'!A347</f>
        <v>331</v>
      </c>
      <c r="B335" s="1">
        <f>'Specs and Initial PMs'!D347</f>
        <v>0</v>
      </c>
      <c r="C335" s="103" t="e">
        <f ca="1">IF(B335=0, NA(), (IF(ISERROR(OFFSET('Initial Results'!$U$1,MATCH($B335,'Initial Results'!$R:$R,0)-1,0,1,1)),NA(),OFFSET('Initial Results'!$U$1,MATCH($B335,'Initial Results'!$R:$R,0)-1,0,1,1))))</f>
        <v>#N/A</v>
      </c>
      <c r="D335" s="103" t="str">
        <f t="shared" si="59"/>
        <v/>
      </c>
      <c r="E335" s="199" t="e">
        <f ca="1">IF(B335=0, NA(), (IF(ISERROR(OFFSET('Confirm Results'!$U$1,MATCH($B335,'Confirm Results'!$R:$R,0)-1,0,1,1)),NA(),OFFSET('Confirm Results'!$U$1,MATCH($B335,'Confirm Results'!$R:$R,0)-1,0,1,1))))</f>
        <v>#N/A</v>
      </c>
      <c r="F335" s="103" t="str">
        <f t="shared" si="50"/>
        <v/>
      </c>
      <c r="G335" s="103" t="str">
        <f t="shared" ca="1" si="51"/>
        <v/>
      </c>
      <c r="H335" s="300"/>
      <c r="I335" s="103" t="str">
        <f t="shared" si="52"/>
        <v/>
      </c>
      <c r="J335" s="1" t="str">
        <f t="shared" si="53"/>
        <v/>
      </c>
      <c r="K335" s="1" t="str">
        <f t="shared" si="54"/>
        <v/>
      </c>
      <c r="L335" s="177"/>
      <c r="M335" s="299" t="str">
        <f t="shared" si="55"/>
        <v/>
      </c>
      <c r="N335" s="177"/>
      <c r="O335" s="177" t="str">
        <f t="shared" si="56"/>
        <v/>
      </c>
      <c r="P335" s="1" t="str">
        <f t="shared" si="57"/>
        <v/>
      </c>
      <c r="Q335" s="199" t="str">
        <f ca="1">IF(B335=0,"",(IF(ISERROR(OFFSET('Specs and Initial PMs'!$E$1,MATCH($B335,'Specs and Initial PMs'!$D:$D,0)-1,0,1,1)),"",OFFSET('Specs and Initial PMs'!$E$1,MATCH($B335,'Specs and Initial PMs'!$D:$D,0)-1,0,1,1))))</f>
        <v/>
      </c>
      <c r="R335" s="103" t="str">
        <f t="shared" ca="1" si="58"/>
        <v/>
      </c>
      <c r="S335" s="241"/>
    </row>
    <row r="336" spans="1:19" x14ac:dyDescent="0.3">
      <c r="A336" s="1">
        <f>'Specs and Initial PMs'!A348</f>
        <v>332</v>
      </c>
      <c r="B336" s="1">
        <f>'Specs and Initial PMs'!D348</f>
        <v>0</v>
      </c>
      <c r="C336" s="103" t="e">
        <f ca="1">IF(B336=0, NA(), (IF(ISERROR(OFFSET('Initial Results'!$U$1,MATCH($B336,'Initial Results'!$R:$R,0)-1,0,1,1)),NA(),OFFSET('Initial Results'!$U$1,MATCH($B336,'Initial Results'!$R:$R,0)-1,0,1,1))))</f>
        <v>#N/A</v>
      </c>
      <c r="D336" s="103" t="str">
        <f t="shared" si="59"/>
        <v/>
      </c>
      <c r="E336" s="199" t="e">
        <f ca="1">IF(B336=0, NA(), (IF(ISERROR(OFFSET('Confirm Results'!$U$1,MATCH($B336,'Confirm Results'!$R:$R,0)-1,0,1,1)),NA(),OFFSET('Confirm Results'!$U$1,MATCH($B336,'Confirm Results'!$R:$R,0)-1,0,1,1))))</f>
        <v>#N/A</v>
      </c>
      <c r="F336" s="103" t="str">
        <f t="shared" si="50"/>
        <v/>
      </c>
      <c r="G336" s="103" t="str">
        <f t="shared" ca="1" si="51"/>
        <v/>
      </c>
      <c r="H336" s="300"/>
      <c r="I336" s="103" t="str">
        <f t="shared" si="52"/>
        <v/>
      </c>
      <c r="J336" s="1" t="str">
        <f t="shared" si="53"/>
        <v/>
      </c>
      <c r="K336" s="1" t="str">
        <f t="shared" si="54"/>
        <v/>
      </c>
      <c r="L336" s="177"/>
      <c r="M336" s="299" t="str">
        <f t="shared" si="55"/>
        <v/>
      </c>
      <c r="N336" s="177"/>
      <c r="O336" s="177" t="str">
        <f t="shared" si="56"/>
        <v/>
      </c>
      <c r="P336" s="1" t="str">
        <f t="shared" si="57"/>
        <v/>
      </c>
      <c r="Q336" s="199" t="str">
        <f ca="1">IF(B336=0,"",(IF(ISERROR(OFFSET('Specs and Initial PMs'!$E$1,MATCH($B336,'Specs and Initial PMs'!$D:$D,0)-1,0,1,1)),"",OFFSET('Specs and Initial PMs'!$E$1,MATCH($B336,'Specs and Initial PMs'!$D:$D,0)-1,0,1,1))))</f>
        <v/>
      </c>
      <c r="R336" s="103" t="str">
        <f t="shared" ca="1" si="58"/>
        <v/>
      </c>
      <c r="S336" s="241"/>
    </row>
    <row r="337" spans="1:19" x14ac:dyDescent="0.3">
      <c r="A337" s="1">
        <f>'Specs and Initial PMs'!A349</f>
        <v>333</v>
      </c>
      <c r="B337" s="1">
        <f>'Specs and Initial PMs'!D349</f>
        <v>0</v>
      </c>
      <c r="C337" s="103" t="e">
        <f ca="1">IF(B337=0, NA(), (IF(ISERROR(OFFSET('Initial Results'!$U$1,MATCH($B337,'Initial Results'!$R:$R,0)-1,0,1,1)),NA(),OFFSET('Initial Results'!$U$1,MATCH($B337,'Initial Results'!$R:$R,0)-1,0,1,1))))</f>
        <v>#N/A</v>
      </c>
      <c r="D337" s="103" t="str">
        <f t="shared" si="59"/>
        <v/>
      </c>
      <c r="E337" s="199" t="e">
        <f ca="1">IF(B337=0, NA(), (IF(ISERROR(OFFSET('Confirm Results'!$U$1,MATCH($B337,'Confirm Results'!$R:$R,0)-1,0,1,1)),NA(),OFFSET('Confirm Results'!$U$1,MATCH($B337,'Confirm Results'!$R:$R,0)-1,0,1,1))))</f>
        <v>#N/A</v>
      </c>
      <c r="F337" s="103" t="str">
        <f t="shared" si="50"/>
        <v/>
      </c>
      <c r="G337" s="103" t="str">
        <f t="shared" ca="1" si="51"/>
        <v/>
      </c>
      <c r="H337" s="300"/>
      <c r="I337" s="103" t="str">
        <f t="shared" si="52"/>
        <v/>
      </c>
      <c r="J337" s="1" t="str">
        <f t="shared" si="53"/>
        <v/>
      </c>
      <c r="K337" s="1" t="str">
        <f t="shared" si="54"/>
        <v/>
      </c>
      <c r="L337" s="177"/>
      <c r="M337" s="299" t="str">
        <f t="shared" si="55"/>
        <v/>
      </c>
      <c r="N337" s="177"/>
      <c r="O337" s="177" t="str">
        <f t="shared" si="56"/>
        <v/>
      </c>
      <c r="P337" s="1" t="str">
        <f t="shared" si="57"/>
        <v/>
      </c>
      <c r="Q337" s="199" t="str">
        <f ca="1">IF(B337=0,"",(IF(ISERROR(OFFSET('Specs and Initial PMs'!$E$1,MATCH($B337,'Specs and Initial PMs'!$D:$D,0)-1,0,1,1)),"",OFFSET('Specs and Initial PMs'!$E$1,MATCH($B337,'Specs and Initial PMs'!$D:$D,0)-1,0,1,1))))</f>
        <v/>
      </c>
      <c r="R337" s="103" t="str">
        <f t="shared" ca="1" si="58"/>
        <v/>
      </c>
      <c r="S337" s="241"/>
    </row>
    <row r="338" spans="1:19" x14ac:dyDescent="0.3">
      <c r="A338" s="1">
        <f>'Specs and Initial PMs'!A350</f>
        <v>334</v>
      </c>
      <c r="B338" s="1">
        <f>'Specs and Initial PMs'!D350</f>
        <v>0</v>
      </c>
      <c r="C338" s="103" t="e">
        <f ca="1">IF(B338=0, NA(), (IF(ISERROR(OFFSET('Initial Results'!$U$1,MATCH($B338,'Initial Results'!$R:$R,0)-1,0,1,1)),NA(),OFFSET('Initial Results'!$U$1,MATCH($B338,'Initial Results'!$R:$R,0)-1,0,1,1))))</f>
        <v>#N/A</v>
      </c>
      <c r="D338" s="103" t="str">
        <f t="shared" si="59"/>
        <v/>
      </c>
      <c r="E338" s="199" t="e">
        <f ca="1">IF(B338=0, NA(), (IF(ISERROR(OFFSET('Confirm Results'!$U$1,MATCH($B338,'Confirm Results'!$R:$R,0)-1,0,1,1)),NA(),OFFSET('Confirm Results'!$U$1,MATCH($B338,'Confirm Results'!$R:$R,0)-1,0,1,1))))</f>
        <v>#N/A</v>
      </c>
      <c r="F338" s="103" t="str">
        <f t="shared" si="50"/>
        <v/>
      </c>
      <c r="G338" s="103" t="str">
        <f t="shared" ca="1" si="51"/>
        <v/>
      </c>
      <c r="H338" s="300"/>
      <c r="I338" s="103" t="str">
        <f t="shared" si="52"/>
        <v/>
      </c>
      <c r="J338" s="1" t="str">
        <f t="shared" si="53"/>
        <v/>
      </c>
      <c r="K338" s="1" t="str">
        <f t="shared" si="54"/>
        <v/>
      </c>
      <c r="L338" s="177"/>
      <c r="M338" s="299" t="str">
        <f t="shared" si="55"/>
        <v/>
      </c>
      <c r="N338" s="177"/>
      <c r="O338" s="177" t="str">
        <f t="shared" si="56"/>
        <v/>
      </c>
      <c r="P338" s="1" t="str">
        <f t="shared" si="57"/>
        <v/>
      </c>
      <c r="Q338" s="199" t="str">
        <f ca="1">IF(B338=0,"",(IF(ISERROR(OFFSET('Specs and Initial PMs'!$E$1,MATCH($B338,'Specs and Initial PMs'!$D:$D,0)-1,0,1,1)),"",OFFSET('Specs and Initial PMs'!$E$1,MATCH($B338,'Specs and Initial PMs'!$D:$D,0)-1,0,1,1))))</f>
        <v/>
      </c>
      <c r="R338" s="103" t="str">
        <f t="shared" ca="1" si="58"/>
        <v/>
      </c>
      <c r="S338" s="241"/>
    </row>
    <row r="339" spans="1:19" x14ac:dyDescent="0.3">
      <c r="A339" s="1">
        <f>'Specs and Initial PMs'!A351</f>
        <v>335</v>
      </c>
      <c r="B339" s="1">
        <f>'Specs and Initial PMs'!D351</f>
        <v>0</v>
      </c>
      <c r="C339" s="103" t="e">
        <f ca="1">IF(B339=0, NA(), (IF(ISERROR(OFFSET('Initial Results'!$U$1,MATCH($B339,'Initial Results'!$R:$R,0)-1,0,1,1)),NA(),OFFSET('Initial Results'!$U$1,MATCH($B339,'Initial Results'!$R:$R,0)-1,0,1,1))))</f>
        <v>#N/A</v>
      </c>
      <c r="D339" s="103" t="str">
        <f t="shared" si="59"/>
        <v/>
      </c>
      <c r="E339" s="199" t="e">
        <f ca="1">IF(B339=0, NA(), (IF(ISERROR(OFFSET('Confirm Results'!$U$1,MATCH($B339,'Confirm Results'!$R:$R,0)-1,0,1,1)),NA(),OFFSET('Confirm Results'!$U$1,MATCH($B339,'Confirm Results'!$R:$R,0)-1,0,1,1))))</f>
        <v>#N/A</v>
      </c>
      <c r="F339" s="103" t="str">
        <f t="shared" si="50"/>
        <v/>
      </c>
      <c r="G339" s="103" t="str">
        <f t="shared" ca="1" si="51"/>
        <v/>
      </c>
      <c r="H339" s="300"/>
      <c r="I339" s="103" t="str">
        <f t="shared" si="52"/>
        <v/>
      </c>
      <c r="J339" s="1" t="str">
        <f t="shared" si="53"/>
        <v/>
      </c>
      <c r="K339" s="1" t="str">
        <f t="shared" si="54"/>
        <v/>
      </c>
      <c r="L339" s="177"/>
      <c r="M339" s="299" t="str">
        <f t="shared" si="55"/>
        <v/>
      </c>
      <c r="N339" s="177"/>
      <c r="O339" s="177" t="str">
        <f t="shared" si="56"/>
        <v/>
      </c>
      <c r="P339" s="1" t="str">
        <f t="shared" si="57"/>
        <v/>
      </c>
      <c r="Q339" s="199" t="str">
        <f ca="1">IF(B339=0,"",(IF(ISERROR(OFFSET('Specs and Initial PMs'!$E$1,MATCH($B339,'Specs and Initial PMs'!$D:$D,0)-1,0,1,1)),"",OFFSET('Specs and Initial PMs'!$E$1,MATCH($B339,'Specs and Initial PMs'!$D:$D,0)-1,0,1,1))))</f>
        <v/>
      </c>
      <c r="R339" s="103" t="str">
        <f t="shared" ca="1" si="58"/>
        <v/>
      </c>
      <c r="S339" s="241"/>
    </row>
    <row r="340" spans="1:19" x14ac:dyDescent="0.3">
      <c r="A340" s="1">
        <f>'Specs and Initial PMs'!A352</f>
        <v>336</v>
      </c>
      <c r="B340" s="1">
        <f>'Specs and Initial PMs'!D352</f>
        <v>0</v>
      </c>
      <c r="C340" s="103" t="e">
        <f ca="1">IF(B340=0, NA(), (IF(ISERROR(OFFSET('Initial Results'!$U$1,MATCH($B340,'Initial Results'!$R:$R,0)-1,0,1,1)),NA(),OFFSET('Initial Results'!$U$1,MATCH($B340,'Initial Results'!$R:$R,0)-1,0,1,1))))</f>
        <v>#N/A</v>
      </c>
      <c r="D340" s="103" t="str">
        <f t="shared" si="59"/>
        <v/>
      </c>
      <c r="E340" s="199" t="e">
        <f ca="1">IF(B340=0, NA(), (IF(ISERROR(OFFSET('Confirm Results'!$U$1,MATCH($B340,'Confirm Results'!$R:$R,0)-1,0,1,1)),NA(),OFFSET('Confirm Results'!$U$1,MATCH($B340,'Confirm Results'!$R:$R,0)-1,0,1,1))))</f>
        <v>#N/A</v>
      </c>
      <c r="F340" s="103" t="str">
        <f t="shared" si="50"/>
        <v/>
      </c>
      <c r="G340" s="103" t="str">
        <f t="shared" ca="1" si="51"/>
        <v/>
      </c>
      <c r="H340" s="300"/>
      <c r="I340" s="103" t="str">
        <f t="shared" si="52"/>
        <v/>
      </c>
      <c r="J340" s="1" t="str">
        <f t="shared" si="53"/>
        <v/>
      </c>
      <c r="K340" s="1" t="str">
        <f t="shared" si="54"/>
        <v/>
      </c>
      <c r="L340" s="177"/>
      <c r="M340" s="299" t="str">
        <f t="shared" si="55"/>
        <v/>
      </c>
      <c r="N340" s="177"/>
      <c r="O340" s="177" t="str">
        <f t="shared" si="56"/>
        <v/>
      </c>
      <c r="P340" s="1" t="str">
        <f t="shared" si="57"/>
        <v/>
      </c>
      <c r="Q340" s="199" t="str">
        <f ca="1">IF(B340=0,"",(IF(ISERROR(OFFSET('Specs and Initial PMs'!$E$1,MATCH($B340,'Specs and Initial PMs'!$D:$D,0)-1,0,1,1)),"",OFFSET('Specs and Initial PMs'!$E$1,MATCH($B340,'Specs and Initial PMs'!$D:$D,0)-1,0,1,1))))</f>
        <v/>
      </c>
      <c r="R340" s="103" t="str">
        <f t="shared" ca="1" si="58"/>
        <v/>
      </c>
      <c r="S340" s="241"/>
    </row>
    <row r="341" spans="1:19" x14ac:dyDescent="0.3">
      <c r="A341" s="1">
        <f>'Specs and Initial PMs'!A353</f>
        <v>337</v>
      </c>
      <c r="B341" s="1">
        <f>'Specs and Initial PMs'!D353</f>
        <v>0</v>
      </c>
      <c r="C341" s="103" t="e">
        <f ca="1">IF(B341=0, NA(), (IF(ISERROR(OFFSET('Initial Results'!$U$1,MATCH($B341,'Initial Results'!$R:$R,0)-1,0,1,1)),NA(),OFFSET('Initial Results'!$U$1,MATCH($B341,'Initial Results'!$R:$R,0)-1,0,1,1))))</f>
        <v>#N/A</v>
      </c>
      <c r="D341" s="103" t="str">
        <f t="shared" si="59"/>
        <v/>
      </c>
      <c r="E341" s="199" t="e">
        <f ca="1">IF(B341=0, NA(), (IF(ISERROR(OFFSET('Confirm Results'!$U$1,MATCH($B341,'Confirm Results'!$R:$R,0)-1,0,1,1)),NA(),OFFSET('Confirm Results'!$U$1,MATCH($B341,'Confirm Results'!$R:$R,0)-1,0,1,1))))</f>
        <v>#N/A</v>
      </c>
      <c r="F341" s="103" t="str">
        <f t="shared" si="50"/>
        <v/>
      </c>
      <c r="G341" s="103" t="str">
        <f t="shared" ca="1" si="51"/>
        <v/>
      </c>
      <c r="H341" s="300"/>
      <c r="I341" s="103" t="str">
        <f t="shared" si="52"/>
        <v/>
      </c>
      <c r="J341" s="1" t="str">
        <f t="shared" si="53"/>
        <v/>
      </c>
      <c r="K341" s="1" t="str">
        <f t="shared" si="54"/>
        <v/>
      </c>
      <c r="L341" s="177"/>
      <c r="M341" s="299" t="str">
        <f t="shared" si="55"/>
        <v/>
      </c>
      <c r="N341" s="177"/>
      <c r="O341" s="177" t="str">
        <f t="shared" si="56"/>
        <v/>
      </c>
      <c r="P341" s="1" t="str">
        <f t="shared" si="57"/>
        <v/>
      </c>
      <c r="Q341" s="199" t="str">
        <f ca="1">IF(B341=0,"",(IF(ISERROR(OFFSET('Specs and Initial PMs'!$E$1,MATCH($B341,'Specs and Initial PMs'!$D:$D,0)-1,0,1,1)),"",OFFSET('Specs and Initial PMs'!$E$1,MATCH($B341,'Specs and Initial PMs'!$D:$D,0)-1,0,1,1))))</f>
        <v/>
      </c>
      <c r="R341" s="103" t="str">
        <f t="shared" ca="1" si="58"/>
        <v/>
      </c>
      <c r="S341" s="241"/>
    </row>
    <row r="342" spans="1:19" x14ac:dyDescent="0.3">
      <c r="A342" s="1">
        <f>'Specs and Initial PMs'!A354</f>
        <v>338</v>
      </c>
      <c r="B342" s="1">
        <f>'Specs and Initial PMs'!D354</f>
        <v>0</v>
      </c>
      <c r="C342" s="103" t="e">
        <f ca="1">IF(B342=0, NA(), (IF(ISERROR(OFFSET('Initial Results'!$U$1,MATCH($B342,'Initial Results'!$R:$R,0)-1,0,1,1)),NA(),OFFSET('Initial Results'!$U$1,MATCH($B342,'Initial Results'!$R:$R,0)-1,0,1,1))))</f>
        <v>#N/A</v>
      </c>
      <c r="D342" s="103" t="str">
        <f t="shared" si="59"/>
        <v/>
      </c>
      <c r="E342" s="199" t="e">
        <f ca="1">IF(B342=0, NA(), (IF(ISERROR(OFFSET('Confirm Results'!$U$1,MATCH($B342,'Confirm Results'!$R:$R,0)-1,0,1,1)),NA(),OFFSET('Confirm Results'!$U$1,MATCH($B342,'Confirm Results'!$R:$R,0)-1,0,1,1))))</f>
        <v>#N/A</v>
      </c>
      <c r="F342" s="103" t="str">
        <f t="shared" si="50"/>
        <v/>
      </c>
      <c r="G342" s="103" t="str">
        <f t="shared" ca="1" si="51"/>
        <v/>
      </c>
      <c r="H342" s="300"/>
      <c r="I342" s="103" t="str">
        <f t="shared" si="52"/>
        <v/>
      </c>
      <c r="J342" s="1" t="str">
        <f t="shared" si="53"/>
        <v/>
      </c>
      <c r="K342" s="1" t="str">
        <f t="shared" si="54"/>
        <v/>
      </c>
      <c r="L342" s="177"/>
      <c r="M342" s="299" t="str">
        <f t="shared" si="55"/>
        <v/>
      </c>
      <c r="N342" s="177"/>
      <c r="O342" s="177" t="str">
        <f t="shared" si="56"/>
        <v/>
      </c>
      <c r="P342" s="1" t="str">
        <f t="shared" si="57"/>
        <v/>
      </c>
      <c r="Q342" s="199" t="str">
        <f ca="1">IF(B342=0,"",(IF(ISERROR(OFFSET('Specs and Initial PMs'!$E$1,MATCH($B342,'Specs and Initial PMs'!$D:$D,0)-1,0,1,1)),"",OFFSET('Specs and Initial PMs'!$E$1,MATCH($B342,'Specs and Initial PMs'!$D:$D,0)-1,0,1,1))))</f>
        <v/>
      </c>
      <c r="R342" s="103" t="str">
        <f t="shared" ca="1" si="58"/>
        <v/>
      </c>
      <c r="S342" s="241"/>
    </row>
    <row r="343" spans="1:19" x14ac:dyDescent="0.3">
      <c r="A343" s="1">
        <f>'Specs and Initial PMs'!A355</f>
        <v>339</v>
      </c>
      <c r="B343" s="1">
        <f>'Specs and Initial PMs'!D355</f>
        <v>0</v>
      </c>
      <c r="C343" s="103" t="e">
        <f ca="1">IF(B343=0, NA(), (IF(ISERROR(OFFSET('Initial Results'!$U$1,MATCH($B343,'Initial Results'!$R:$R,0)-1,0,1,1)),NA(),OFFSET('Initial Results'!$U$1,MATCH($B343,'Initial Results'!$R:$R,0)-1,0,1,1))))</f>
        <v>#N/A</v>
      </c>
      <c r="D343" s="103" t="str">
        <f t="shared" si="59"/>
        <v/>
      </c>
      <c r="E343" s="199" t="e">
        <f ca="1">IF(B343=0, NA(), (IF(ISERROR(OFFSET('Confirm Results'!$U$1,MATCH($B343,'Confirm Results'!$R:$R,0)-1,0,1,1)),NA(),OFFSET('Confirm Results'!$U$1,MATCH($B343,'Confirm Results'!$R:$R,0)-1,0,1,1))))</f>
        <v>#N/A</v>
      </c>
      <c r="F343" s="103" t="str">
        <f t="shared" si="50"/>
        <v/>
      </c>
      <c r="G343" s="103" t="str">
        <f t="shared" ca="1" si="51"/>
        <v/>
      </c>
      <c r="H343" s="300"/>
      <c r="I343" s="103" t="str">
        <f t="shared" si="52"/>
        <v/>
      </c>
      <c r="J343" s="1" t="str">
        <f t="shared" si="53"/>
        <v/>
      </c>
      <c r="K343" s="1" t="str">
        <f t="shared" si="54"/>
        <v/>
      </c>
      <c r="L343" s="177"/>
      <c r="M343" s="299" t="str">
        <f t="shared" si="55"/>
        <v/>
      </c>
      <c r="N343" s="177"/>
      <c r="O343" s="177" t="str">
        <f t="shared" si="56"/>
        <v/>
      </c>
      <c r="P343" s="1" t="str">
        <f t="shared" si="57"/>
        <v/>
      </c>
      <c r="Q343" s="199" t="str">
        <f ca="1">IF(B343=0,"",(IF(ISERROR(OFFSET('Specs and Initial PMs'!$E$1,MATCH($B343,'Specs and Initial PMs'!$D:$D,0)-1,0,1,1)),"",OFFSET('Specs and Initial PMs'!$E$1,MATCH($B343,'Specs and Initial PMs'!$D:$D,0)-1,0,1,1))))</f>
        <v/>
      </c>
      <c r="R343" s="103" t="str">
        <f t="shared" ca="1" si="58"/>
        <v/>
      </c>
      <c r="S343" s="241"/>
    </row>
    <row r="344" spans="1:19" x14ac:dyDescent="0.3">
      <c r="A344" s="1">
        <f>'Specs and Initial PMs'!A356</f>
        <v>340</v>
      </c>
      <c r="B344" s="1">
        <f>'Specs and Initial PMs'!D356</f>
        <v>0</v>
      </c>
      <c r="C344" s="103" t="e">
        <f ca="1">IF(B344=0, NA(), (IF(ISERROR(OFFSET('Initial Results'!$U$1,MATCH($B344,'Initial Results'!$R:$R,0)-1,0,1,1)),NA(),OFFSET('Initial Results'!$U$1,MATCH($B344,'Initial Results'!$R:$R,0)-1,0,1,1))))</f>
        <v>#N/A</v>
      </c>
      <c r="D344" s="103" t="str">
        <f t="shared" si="59"/>
        <v/>
      </c>
      <c r="E344" s="199" t="e">
        <f ca="1">IF(B344=0, NA(), (IF(ISERROR(OFFSET('Confirm Results'!$U$1,MATCH($B344,'Confirm Results'!$R:$R,0)-1,0,1,1)),NA(),OFFSET('Confirm Results'!$U$1,MATCH($B344,'Confirm Results'!$R:$R,0)-1,0,1,1))))</f>
        <v>#N/A</v>
      </c>
      <c r="F344" s="103" t="str">
        <f t="shared" si="50"/>
        <v/>
      </c>
      <c r="G344" s="103" t="str">
        <f t="shared" ca="1" si="51"/>
        <v/>
      </c>
      <c r="H344" s="300"/>
      <c r="I344" s="103" t="str">
        <f t="shared" si="52"/>
        <v/>
      </c>
      <c r="J344" s="1" t="str">
        <f t="shared" si="53"/>
        <v/>
      </c>
      <c r="K344" s="1" t="str">
        <f t="shared" si="54"/>
        <v/>
      </c>
      <c r="L344" s="177"/>
      <c r="M344" s="299" t="str">
        <f t="shared" si="55"/>
        <v/>
      </c>
      <c r="N344" s="177"/>
      <c r="O344" s="177" t="str">
        <f t="shared" si="56"/>
        <v/>
      </c>
      <c r="P344" s="1" t="str">
        <f t="shared" si="57"/>
        <v/>
      </c>
      <c r="Q344" s="199" t="str">
        <f ca="1">IF(B344=0,"",(IF(ISERROR(OFFSET('Specs and Initial PMs'!$E$1,MATCH($B344,'Specs and Initial PMs'!$D:$D,0)-1,0,1,1)),"",OFFSET('Specs and Initial PMs'!$E$1,MATCH($B344,'Specs and Initial PMs'!$D:$D,0)-1,0,1,1))))</f>
        <v/>
      </c>
      <c r="R344" s="103" t="str">
        <f t="shared" ca="1" si="58"/>
        <v/>
      </c>
      <c r="S344" s="241"/>
    </row>
    <row r="345" spans="1:19" x14ac:dyDescent="0.3">
      <c r="A345" s="1">
        <f>'Specs and Initial PMs'!A357</f>
        <v>341</v>
      </c>
      <c r="B345" s="1">
        <f>'Specs and Initial PMs'!D357</f>
        <v>0</v>
      </c>
      <c r="C345" s="103" t="e">
        <f ca="1">IF(B345=0, NA(), (IF(ISERROR(OFFSET('Initial Results'!$U$1,MATCH($B345,'Initial Results'!$R:$R,0)-1,0,1,1)),NA(),OFFSET('Initial Results'!$U$1,MATCH($B345,'Initial Results'!$R:$R,0)-1,0,1,1))))</f>
        <v>#N/A</v>
      </c>
      <c r="D345" s="103" t="str">
        <f t="shared" si="59"/>
        <v/>
      </c>
      <c r="E345" s="199" t="e">
        <f ca="1">IF(B345=0, NA(), (IF(ISERROR(OFFSET('Confirm Results'!$U$1,MATCH($B345,'Confirm Results'!$R:$R,0)-1,0,1,1)),NA(),OFFSET('Confirm Results'!$U$1,MATCH($B345,'Confirm Results'!$R:$R,0)-1,0,1,1))))</f>
        <v>#N/A</v>
      </c>
      <c r="F345" s="103" t="str">
        <f t="shared" si="50"/>
        <v/>
      </c>
      <c r="G345" s="103" t="str">
        <f t="shared" ca="1" si="51"/>
        <v/>
      </c>
      <c r="H345" s="300"/>
      <c r="I345" s="103" t="str">
        <f t="shared" si="52"/>
        <v/>
      </c>
      <c r="J345" s="1" t="str">
        <f t="shared" si="53"/>
        <v/>
      </c>
      <c r="K345" s="1" t="str">
        <f t="shared" si="54"/>
        <v/>
      </c>
      <c r="L345" s="177"/>
      <c r="M345" s="299" t="str">
        <f t="shared" si="55"/>
        <v/>
      </c>
      <c r="N345" s="177"/>
      <c r="O345" s="177" t="str">
        <f t="shared" si="56"/>
        <v/>
      </c>
      <c r="P345" s="1" t="str">
        <f t="shared" si="57"/>
        <v/>
      </c>
      <c r="Q345" s="199" t="str">
        <f ca="1">IF(B345=0,"",(IF(ISERROR(OFFSET('Specs and Initial PMs'!$E$1,MATCH($B345,'Specs and Initial PMs'!$D:$D,0)-1,0,1,1)),"",OFFSET('Specs and Initial PMs'!$E$1,MATCH($B345,'Specs and Initial PMs'!$D:$D,0)-1,0,1,1))))</f>
        <v/>
      </c>
      <c r="R345" s="103" t="str">
        <f t="shared" ca="1" si="58"/>
        <v/>
      </c>
      <c r="S345" s="241"/>
    </row>
    <row r="346" spans="1:19" x14ac:dyDescent="0.3">
      <c r="A346" s="1">
        <f>'Specs and Initial PMs'!A358</f>
        <v>342</v>
      </c>
      <c r="B346" s="1">
        <f>'Specs and Initial PMs'!D358</f>
        <v>0</v>
      </c>
      <c r="C346" s="103" t="e">
        <f ca="1">IF(B346=0, NA(), (IF(ISERROR(OFFSET('Initial Results'!$U$1,MATCH($B346,'Initial Results'!$R:$R,0)-1,0,1,1)),NA(),OFFSET('Initial Results'!$U$1,MATCH($B346,'Initial Results'!$R:$R,0)-1,0,1,1))))</f>
        <v>#N/A</v>
      </c>
      <c r="D346" s="103" t="str">
        <f t="shared" si="59"/>
        <v/>
      </c>
      <c r="E346" s="199" t="e">
        <f ca="1">IF(B346=0, NA(), (IF(ISERROR(OFFSET('Confirm Results'!$U$1,MATCH($B346,'Confirm Results'!$R:$R,0)-1,0,1,1)),NA(),OFFSET('Confirm Results'!$U$1,MATCH($B346,'Confirm Results'!$R:$R,0)-1,0,1,1))))</f>
        <v>#N/A</v>
      </c>
      <c r="F346" s="103" t="str">
        <f t="shared" si="50"/>
        <v/>
      </c>
      <c r="G346" s="103" t="str">
        <f t="shared" ca="1" si="51"/>
        <v/>
      </c>
      <c r="H346" s="300"/>
      <c r="I346" s="103" t="str">
        <f t="shared" si="52"/>
        <v/>
      </c>
      <c r="J346" s="1" t="str">
        <f t="shared" si="53"/>
        <v/>
      </c>
      <c r="K346" s="1" t="str">
        <f t="shared" si="54"/>
        <v/>
      </c>
      <c r="L346" s="177"/>
      <c r="M346" s="299" t="str">
        <f t="shared" si="55"/>
        <v/>
      </c>
      <c r="N346" s="177"/>
      <c r="O346" s="177" t="str">
        <f t="shared" si="56"/>
        <v/>
      </c>
      <c r="P346" s="1" t="str">
        <f t="shared" si="57"/>
        <v/>
      </c>
      <c r="Q346" s="199" t="str">
        <f ca="1">IF(B346=0,"",(IF(ISERROR(OFFSET('Specs and Initial PMs'!$E$1,MATCH($B346,'Specs and Initial PMs'!$D:$D,0)-1,0,1,1)),"",OFFSET('Specs and Initial PMs'!$E$1,MATCH($B346,'Specs and Initial PMs'!$D:$D,0)-1,0,1,1))))</f>
        <v/>
      </c>
      <c r="R346" s="103" t="str">
        <f t="shared" ca="1" si="58"/>
        <v/>
      </c>
      <c r="S346" s="241"/>
    </row>
    <row r="347" spans="1:19" x14ac:dyDescent="0.3">
      <c r="A347" s="1">
        <f>'Specs and Initial PMs'!A359</f>
        <v>343</v>
      </c>
      <c r="B347" s="1">
        <f>'Specs and Initial PMs'!D359</f>
        <v>0</v>
      </c>
      <c r="C347" s="103" t="e">
        <f ca="1">IF(B347=0, NA(), (IF(ISERROR(OFFSET('Initial Results'!$U$1,MATCH($B347,'Initial Results'!$R:$R,0)-1,0,1,1)),NA(),OFFSET('Initial Results'!$U$1,MATCH($B347,'Initial Results'!$R:$R,0)-1,0,1,1))))</f>
        <v>#N/A</v>
      </c>
      <c r="D347" s="103" t="str">
        <f t="shared" si="59"/>
        <v/>
      </c>
      <c r="E347" s="199" t="e">
        <f ca="1">IF(B347=0, NA(), (IF(ISERROR(OFFSET('Confirm Results'!$U$1,MATCH($B347,'Confirm Results'!$R:$R,0)-1,0,1,1)),NA(),OFFSET('Confirm Results'!$U$1,MATCH($B347,'Confirm Results'!$R:$R,0)-1,0,1,1))))</f>
        <v>#N/A</v>
      </c>
      <c r="F347" s="103" t="str">
        <f t="shared" si="50"/>
        <v/>
      </c>
      <c r="G347" s="103" t="str">
        <f t="shared" ca="1" si="51"/>
        <v/>
      </c>
      <c r="H347" s="300"/>
      <c r="I347" s="103" t="str">
        <f t="shared" si="52"/>
        <v/>
      </c>
      <c r="J347" s="1" t="str">
        <f t="shared" si="53"/>
        <v/>
      </c>
      <c r="K347" s="1" t="str">
        <f t="shared" si="54"/>
        <v/>
      </c>
      <c r="L347" s="177"/>
      <c r="M347" s="299" t="str">
        <f t="shared" si="55"/>
        <v/>
      </c>
      <c r="N347" s="177"/>
      <c r="O347" s="177" t="str">
        <f t="shared" si="56"/>
        <v/>
      </c>
      <c r="P347" s="1" t="str">
        <f t="shared" si="57"/>
        <v/>
      </c>
      <c r="Q347" s="199" t="str">
        <f ca="1">IF(B347=0,"",(IF(ISERROR(OFFSET('Specs and Initial PMs'!$E$1,MATCH($B347,'Specs and Initial PMs'!$D:$D,0)-1,0,1,1)),"",OFFSET('Specs and Initial PMs'!$E$1,MATCH($B347,'Specs and Initial PMs'!$D:$D,0)-1,0,1,1))))</f>
        <v/>
      </c>
      <c r="R347" s="103" t="str">
        <f t="shared" ca="1" si="58"/>
        <v/>
      </c>
      <c r="S347" s="241"/>
    </row>
    <row r="348" spans="1:19" x14ac:dyDescent="0.3">
      <c r="A348" s="1">
        <f>'Specs and Initial PMs'!A360</f>
        <v>344</v>
      </c>
      <c r="B348" s="1">
        <f>'Specs and Initial PMs'!D360</f>
        <v>0</v>
      </c>
      <c r="C348" s="103" t="e">
        <f ca="1">IF(B348=0, NA(), (IF(ISERROR(OFFSET('Initial Results'!$U$1,MATCH($B348,'Initial Results'!$R:$R,0)-1,0,1,1)),NA(),OFFSET('Initial Results'!$U$1,MATCH($B348,'Initial Results'!$R:$R,0)-1,0,1,1))))</f>
        <v>#N/A</v>
      </c>
      <c r="D348" s="103" t="str">
        <f t="shared" si="59"/>
        <v/>
      </c>
      <c r="E348" s="199" t="e">
        <f ca="1">IF(B348=0, NA(), (IF(ISERROR(OFFSET('Confirm Results'!$U$1,MATCH($B348,'Confirm Results'!$R:$R,0)-1,0,1,1)),NA(),OFFSET('Confirm Results'!$U$1,MATCH($B348,'Confirm Results'!$R:$R,0)-1,0,1,1))))</f>
        <v>#N/A</v>
      </c>
      <c r="F348" s="103" t="str">
        <f t="shared" si="50"/>
        <v/>
      </c>
      <c r="G348" s="103" t="str">
        <f t="shared" ca="1" si="51"/>
        <v/>
      </c>
      <c r="H348" s="300"/>
      <c r="I348" s="103" t="str">
        <f t="shared" si="52"/>
        <v/>
      </c>
      <c r="J348" s="1" t="str">
        <f t="shared" si="53"/>
        <v/>
      </c>
      <c r="K348" s="1" t="str">
        <f t="shared" si="54"/>
        <v/>
      </c>
      <c r="L348" s="177"/>
      <c r="M348" s="299" t="str">
        <f t="shared" si="55"/>
        <v/>
      </c>
      <c r="N348" s="177"/>
      <c r="O348" s="177" t="str">
        <f t="shared" si="56"/>
        <v/>
      </c>
      <c r="P348" s="1" t="str">
        <f t="shared" si="57"/>
        <v/>
      </c>
      <c r="Q348" s="199" t="str">
        <f ca="1">IF(B348=0,"",(IF(ISERROR(OFFSET('Specs and Initial PMs'!$E$1,MATCH($B348,'Specs and Initial PMs'!$D:$D,0)-1,0,1,1)),"",OFFSET('Specs and Initial PMs'!$E$1,MATCH($B348,'Specs and Initial PMs'!$D:$D,0)-1,0,1,1))))</f>
        <v/>
      </c>
      <c r="R348" s="103" t="str">
        <f t="shared" ca="1" si="58"/>
        <v/>
      </c>
      <c r="S348" s="241"/>
    </row>
    <row r="349" spans="1:19" x14ac:dyDescent="0.3">
      <c r="A349" s="1">
        <f>'Specs and Initial PMs'!A361</f>
        <v>345</v>
      </c>
      <c r="B349" s="1">
        <f>'Specs and Initial PMs'!D361</f>
        <v>0</v>
      </c>
      <c r="C349" s="103" t="e">
        <f ca="1">IF(B349=0, NA(), (IF(ISERROR(OFFSET('Initial Results'!$U$1,MATCH($B349,'Initial Results'!$R:$R,0)-1,0,1,1)),NA(),OFFSET('Initial Results'!$U$1,MATCH($B349,'Initial Results'!$R:$R,0)-1,0,1,1))))</f>
        <v>#N/A</v>
      </c>
      <c r="D349" s="103" t="str">
        <f t="shared" si="59"/>
        <v/>
      </c>
      <c r="E349" s="199" t="e">
        <f ca="1">IF(B349=0, NA(), (IF(ISERROR(OFFSET('Confirm Results'!$U$1,MATCH($B349,'Confirm Results'!$R:$R,0)-1,0,1,1)),NA(),OFFSET('Confirm Results'!$U$1,MATCH($B349,'Confirm Results'!$R:$R,0)-1,0,1,1))))</f>
        <v>#N/A</v>
      </c>
      <c r="F349" s="103" t="str">
        <f t="shared" si="50"/>
        <v/>
      </c>
      <c r="G349" s="103" t="str">
        <f t="shared" ca="1" si="51"/>
        <v/>
      </c>
      <c r="H349" s="300"/>
      <c r="I349" s="103" t="str">
        <f t="shared" si="52"/>
        <v/>
      </c>
      <c r="J349" s="1" t="str">
        <f t="shared" si="53"/>
        <v/>
      </c>
      <c r="K349" s="1" t="str">
        <f t="shared" si="54"/>
        <v/>
      </c>
      <c r="L349" s="177"/>
      <c r="M349" s="299" t="str">
        <f t="shared" si="55"/>
        <v/>
      </c>
      <c r="N349" s="177"/>
      <c r="O349" s="177" t="str">
        <f t="shared" si="56"/>
        <v/>
      </c>
      <c r="P349" s="1" t="str">
        <f t="shared" si="57"/>
        <v/>
      </c>
      <c r="Q349" s="199" t="str">
        <f ca="1">IF(B349=0,"",(IF(ISERROR(OFFSET('Specs and Initial PMs'!$E$1,MATCH($B349,'Specs and Initial PMs'!$D:$D,0)-1,0,1,1)),"",OFFSET('Specs and Initial PMs'!$E$1,MATCH($B349,'Specs and Initial PMs'!$D:$D,0)-1,0,1,1))))</f>
        <v/>
      </c>
      <c r="R349" s="103" t="str">
        <f t="shared" ca="1" si="58"/>
        <v/>
      </c>
      <c r="S349" s="241"/>
    </row>
    <row r="350" spans="1:19" x14ac:dyDescent="0.3">
      <c r="A350" s="1">
        <f>'Specs and Initial PMs'!A362</f>
        <v>346</v>
      </c>
      <c r="B350" s="1">
        <f>'Specs and Initial PMs'!D362</f>
        <v>0</v>
      </c>
      <c r="C350" s="103" t="e">
        <f ca="1">IF(B350=0, NA(), (IF(ISERROR(OFFSET('Initial Results'!$U$1,MATCH($B350,'Initial Results'!$R:$R,0)-1,0,1,1)),NA(),OFFSET('Initial Results'!$U$1,MATCH($B350,'Initial Results'!$R:$R,0)-1,0,1,1))))</f>
        <v>#N/A</v>
      </c>
      <c r="D350" s="103" t="str">
        <f t="shared" si="59"/>
        <v/>
      </c>
      <c r="E350" s="199" t="e">
        <f ca="1">IF(B350=0, NA(), (IF(ISERROR(OFFSET('Confirm Results'!$U$1,MATCH($B350,'Confirm Results'!$R:$R,0)-1,0,1,1)),NA(),OFFSET('Confirm Results'!$U$1,MATCH($B350,'Confirm Results'!$R:$R,0)-1,0,1,1))))</f>
        <v>#N/A</v>
      </c>
      <c r="F350" s="103" t="str">
        <f t="shared" si="50"/>
        <v/>
      </c>
      <c r="G350" s="103" t="str">
        <f t="shared" ca="1" si="51"/>
        <v/>
      </c>
      <c r="H350" s="300"/>
      <c r="I350" s="103" t="str">
        <f t="shared" si="52"/>
        <v/>
      </c>
      <c r="J350" s="1" t="str">
        <f t="shared" si="53"/>
        <v/>
      </c>
      <c r="K350" s="1" t="str">
        <f t="shared" si="54"/>
        <v/>
      </c>
      <c r="L350" s="177"/>
      <c r="M350" s="299" t="str">
        <f t="shared" si="55"/>
        <v/>
      </c>
      <c r="N350" s="177"/>
      <c r="O350" s="177" t="str">
        <f t="shared" si="56"/>
        <v/>
      </c>
      <c r="P350" s="1" t="str">
        <f t="shared" si="57"/>
        <v/>
      </c>
      <c r="Q350" s="199" t="str">
        <f ca="1">IF(B350=0,"",(IF(ISERROR(OFFSET('Specs and Initial PMs'!$E$1,MATCH($B350,'Specs and Initial PMs'!$D:$D,0)-1,0,1,1)),"",OFFSET('Specs and Initial PMs'!$E$1,MATCH($B350,'Specs and Initial PMs'!$D:$D,0)-1,0,1,1))))</f>
        <v/>
      </c>
      <c r="R350" s="103" t="str">
        <f t="shared" ca="1" si="58"/>
        <v/>
      </c>
      <c r="S350" s="241"/>
    </row>
    <row r="351" spans="1:19" x14ac:dyDescent="0.3">
      <c r="A351" s="1">
        <f>'Specs and Initial PMs'!A363</f>
        <v>347</v>
      </c>
      <c r="B351" s="1">
        <f>'Specs and Initial PMs'!D363</f>
        <v>0</v>
      </c>
      <c r="C351" s="103" t="e">
        <f ca="1">IF(B351=0, NA(), (IF(ISERROR(OFFSET('Initial Results'!$U$1,MATCH($B351,'Initial Results'!$R:$R,0)-1,0,1,1)),NA(),OFFSET('Initial Results'!$U$1,MATCH($B351,'Initial Results'!$R:$R,0)-1,0,1,1))))</f>
        <v>#N/A</v>
      </c>
      <c r="D351" s="103" t="str">
        <f t="shared" si="59"/>
        <v/>
      </c>
      <c r="E351" s="199" t="e">
        <f ca="1">IF(B351=0, NA(), (IF(ISERROR(OFFSET('Confirm Results'!$U$1,MATCH($B351,'Confirm Results'!$R:$R,0)-1,0,1,1)),NA(),OFFSET('Confirm Results'!$U$1,MATCH($B351,'Confirm Results'!$R:$R,0)-1,0,1,1))))</f>
        <v>#N/A</v>
      </c>
      <c r="F351" s="103" t="str">
        <f t="shared" si="50"/>
        <v/>
      </c>
      <c r="G351" s="103" t="str">
        <f t="shared" ca="1" si="51"/>
        <v/>
      </c>
      <c r="H351" s="300"/>
      <c r="I351" s="103" t="str">
        <f t="shared" si="52"/>
        <v/>
      </c>
      <c r="J351" s="1" t="str">
        <f t="shared" si="53"/>
        <v/>
      </c>
      <c r="K351" s="1" t="str">
        <f t="shared" si="54"/>
        <v/>
      </c>
      <c r="L351" s="177"/>
      <c r="M351" s="299" t="str">
        <f t="shared" si="55"/>
        <v/>
      </c>
      <c r="N351" s="177"/>
      <c r="O351" s="177" t="str">
        <f t="shared" si="56"/>
        <v/>
      </c>
      <c r="P351" s="1" t="str">
        <f t="shared" si="57"/>
        <v/>
      </c>
      <c r="Q351" s="199" t="str">
        <f ca="1">IF(B351=0,"",(IF(ISERROR(OFFSET('Specs and Initial PMs'!$E$1,MATCH($B351,'Specs and Initial PMs'!$D:$D,0)-1,0,1,1)),"",OFFSET('Specs and Initial PMs'!$E$1,MATCH($B351,'Specs and Initial PMs'!$D:$D,0)-1,0,1,1))))</f>
        <v/>
      </c>
      <c r="R351" s="103" t="str">
        <f t="shared" ca="1" si="58"/>
        <v/>
      </c>
      <c r="S351" s="241"/>
    </row>
    <row r="352" spans="1:19" x14ac:dyDescent="0.3">
      <c r="A352" s="1">
        <f>'Specs and Initial PMs'!A364</f>
        <v>348</v>
      </c>
      <c r="B352" s="1">
        <f>'Specs and Initial PMs'!D364</f>
        <v>0</v>
      </c>
      <c r="C352" s="103" t="e">
        <f ca="1">IF(B352=0, NA(), (IF(ISERROR(OFFSET('Initial Results'!$U$1,MATCH($B352,'Initial Results'!$R:$R,0)-1,0,1,1)),NA(),OFFSET('Initial Results'!$U$1,MATCH($B352,'Initial Results'!$R:$R,0)-1,0,1,1))))</f>
        <v>#N/A</v>
      </c>
      <c r="D352" s="103" t="str">
        <f t="shared" si="59"/>
        <v/>
      </c>
      <c r="E352" s="199" t="e">
        <f ca="1">IF(B352=0, NA(), (IF(ISERROR(OFFSET('Confirm Results'!$U$1,MATCH($B352,'Confirm Results'!$R:$R,0)-1,0,1,1)),NA(),OFFSET('Confirm Results'!$U$1,MATCH($B352,'Confirm Results'!$R:$R,0)-1,0,1,1))))</f>
        <v>#N/A</v>
      </c>
      <c r="F352" s="103" t="str">
        <f t="shared" si="50"/>
        <v/>
      </c>
      <c r="G352" s="103" t="str">
        <f t="shared" ca="1" si="51"/>
        <v/>
      </c>
      <c r="H352" s="300"/>
      <c r="I352" s="103" t="str">
        <f t="shared" si="52"/>
        <v/>
      </c>
      <c r="J352" s="1" t="str">
        <f t="shared" si="53"/>
        <v/>
      </c>
      <c r="K352" s="1" t="str">
        <f t="shared" si="54"/>
        <v/>
      </c>
      <c r="L352" s="177"/>
      <c r="M352" s="299" t="str">
        <f t="shared" si="55"/>
        <v/>
      </c>
      <c r="N352" s="177"/>
      <c r="O352" s="177" t="str">
        <f t="shared" si="56"/>
        <v/>
      </c>
      <c r="P352" s="1" t="str">
        <f t="shared" si="57"/>
        <v/>
      </c>
      <c r="Q352" s="199" t="str">
        <f ca="1">IF(B352=0,"",(IF(ISERROR(OFFSET('Specs and Initial PMs'!$E$1,MATCH($B352,'Specs and Initial PMs'!$D:$D,0)-1,0,1,1)),"",OFFSET('Specs and Initial PMs'!$E$1,MATCH($B352,'Specs and Initial PMs'!$D:$D,0)-1,0,1,1))))</f>
        <v/>
      </c>
      <c r="R352" s="103" t="str">
        <f t="shared" ca="1" si="58"/>
        <v/>
      </c>
      <c r="S352" s="241"/>
    </row>
    <row r="353" spans="1:19" x14ac:dyDescent="0.3">
      <c r="A353" s="1">
        <f>'Specs and Initial PMs'!A365</f>
        <v>349</v>
      </c>
      <c r="B353" s="1">
        <f>'Specs and Initial PMs'!D365</f>
        <v>0</v>
      </c>
      <c r="C353" s="103" t="e">
        <f ca="1">IF(B353=0, NA(), (IF(ISERROR(OFFSET('Initial Results'!$U$1,MATCH($B353,'Initial Results'!$R:$R,0)-1,0,1,1)),NA(),OFFSET('Initial Results'!$U$1,MATCH($B353,'Initial Results'!$R:$R,0)-1,0,1,1))))</f>
        <v>#N/A</v>
      </c>
      <c r="D353" s="103" t="str">
        <f t="shared" si="59"/>
        <v/>
      </c>
      <c r="E353" s="199" t="e">
        <f ca="1">IF(B353=0, NA(), (IF(ISERROR(OFFSET('Confirm Results'!$U$1,MATCH($B353,'Confirm Results'!$R:$R,0)-1,0,1,1)),NA(),OFFSET('Confirm Results'!$U$1,MATCH($B353,'Confirm Results'!$R:$R,0)-1,0,1,1))))</f>
        <v>#N/A</v>
      </c>
      <c r="F353" s="103" t="str">
        <f t="shared" si="50"/>
        <v/>
      </c>
      <c r="G353" s="103" t="str">
        <f t="shared" ca="1" si="51"/>
        <v/>
      </c>
      <c r="H353" s="300"/>
      <c r="I353" s="103" t="str">
        <f t="shared" si="52"/>
        <v/>
      </c>
      <c r="J353" s="1" t="str">
        <f t="shared" si="53"/>
        <v/>
      </c>
      <c r="K353" s="1" t="str">
        <f t="shared" si="54"/>
        <v/>
      </c>
      <c r="L353" s="177"/>
      <c r="M353" s="299" t="str">
        <f t="shared" si="55"/>
        <v/>
      </c>
      <c r="N353" s="177"/>
      <c r="O353" s="177" t="str">
        <f t="shared" si="56"/>
        <v/>
      </c>
      <c r="P353" s="1" t="str">
        <f t="shared" si="57"/>
        <v/>
      </c>
      <c r="Q353" s="199" t="str">
        <f ca="1">IF(B353=0,"",(IF(ISERROR(OFFSET('Specs and Initial PMs'!$E$1,MATCH($B353,'Specs and Initial PMs'!$D:$D,0)-1,0,1,1)),"",OFFSET('Specs and Initial PMs'!$E$1,MATCH($B353,'Specs and Initial PMs'!$D:$D,0)-1,0,1,1))))</f>
        <v/>
      </c>
      <c r="R353" s="103" t="str">
        <f t="shared" ca="1" si="58"/>
        <v/>
      </c>
      <c r="S353" s="241"/>
    </row>
    <row r="354" spans="1:19" x14ac:dyDescent="0.3">
      <c r="A354" s="1">
        <f>'Specs and Initial PMs'!A366</f>
        <v>350</v>
      </c>
      <c r="B354" s="1">
        <f>'Specs and Initial PMs'!D366</f>
        <v>0</v>
      </c>
      <c r="C354" s="103" t="e">
        <f ca="1">IF(B354=0, NA(), (IF(ISERROR(OFFSET('Initial Results'!$U$1,MATCH($B354,'Initial Results'!$R:$R,0)-1,0,1,1)),NA(),OFFSET('Initial Results'!$U$1,MATCH($B354,'Initial Results'!$R:$R,0)-1,0,1,1))))</f>
        <v>#N/A</v>
      </c>
      <c r="D354" s="103" t="str">
        <f t="shared" si="59"/>
        <v/>
      </c>
      <c r="E354" s="199" t="e">
        <f ca="1">IF(B354=0, NA(), (IF(ISERROR(OFFSET('Confirm Results'!$U$1,MATCH($B354,'Confirm Results'!$R:$R,0)-1,0,1,1)),NA(),OFFSET('Confirm Results'!$U$1,MATCH($B354,'Confirm Results'!$R:$R,0)-1,0,1,1))))</f>
        <v>#N/A</v>
      </c>
      <c r="F354" s="103" t="str">
        <f t="shared" si="50"/>
        <v/>
      </c>
      <c r="G354" s="103" t="str">
        <f t="shared" ca="1" si="51"/>
        <v/>
      </c>
      <c r="H354" s="300"/>
      <c r="I354" s="103" t="str">
        <f t="shared" si="52"/>
        <v/>
      </c>
      <c r="J354" s="1" t="str">
        <f t="shared" si="53"/>
        <v/>
      </c>
      <c r="K354" s="1" t="str">
        <f t="shared" si="54"/>
        <v/>
      </c>
      <c r="L354" s="177"/>
      <c r="M354" s="299" t="str">
        <f t="shared" si="55"/>
        <v/>
      </c>
      <c r="N354" s="177"/>
      <c r="O354" s="177" t="str">
        <f t="shared" si="56"/>
        <v/>
      </c>
      <c r="P354" s="1" t="str">
        <f t="shared" si="57"/>
        <v/>
      </c>
      <c r="Q354" s="199" t="str">
        <f ca="1">IF(B354=0,"",(IF(ISERROR(OFFSET('Specs and Initial PMs'!$E$1,MATCH($B354,'Specs and Initial PMs'!$D:$D,0)-1,0,1,1)),"",OFFSET('Specs and Initial PMs'!$E$1,MATCH($B354,'Specs and Initial PMs'!$D:$D,0)-1,0,1,1))))</f>
        <v/>
      </c>
      <c r="R354" s="103" t="str">
        <f t="shared" ca="1" si="58"/>
        <v/>
      </c>
      <c r="S354" s="241"/>
    </row>
    <row r="355" spans="1:19" x14ac:dyDescent="0.3">
      <c r="A355" s="1">
        <f>'Specs and Initial PMs'!A367</f>
        <v>351</v>
      </c>
      <c r="B355" s="1">
        <f>'Specs and Initial PMs'!D367</f>
        <v>0</v>
      </c>
      <c r="C355" s="103" t="e">
        <f ca="1">IF(B355=0, NA(), (IF(ISERROR(OFFSET('Initial Results'!$U$1,MATCH($B355,'Initial Results'!$R:$R,0)-1,0,1,1)),NA(),OFFSET('Initial Results'!$U$1,MATCH($B355,'Initial Results'!$R:$R,0)-1,0,1,1))))</f>
        <v>#N/A</v>
      </c>
      <c r="D355" s="103" t="str">
        <f t="shared" si="59"/>
        <v/>
      </c>
      <c r="E355" s="199" t="e">
        <f ca="1">IF(B355=0, NA(), (IF(ISERROR(OFFSET('Confirm Results'!$U$1,MATCH($B355,'Confirm Results'!$R:$R,0)-1,0,1,1)),NA(),OFFSET('Confirm Results'!$U$1,MATCH($B355,'Confirm Results'!$R:$R,0)-1,0,1,1))))</f>
        <v>#N/A</v>
      </c>
      <c r="F355" s="103" t="str">
        <f t="shared" si="50"/>
        <v/>
      </c>
      <c r="G355" s="103" t="str">
        <f t="shared" ca="1" si="51"/>
        <v/>
      </c>
      <c r="H355" s="300"/>
      <c r="I355" s="103" t="str">
        <f t="shared" si="52"/>
        <v/>
      </c>
      <c r="J355" s="1" t="str">
        <f t="shared" si="53"/>
        <v/>
      </c>
      <c r="K355" s="1" t="str">
        <f t="shared" si="54"/>
        <v/>
      </c>
      <c r="L355" s="177"/>
      <c r="M355" s="299" t="str">
        <f t="shared" si="55"/>
        <v/>
      </c>
      <c r="N355" s="177"/>
      <c r="O355" s="177" t="str">
        <f t="shared" si="56"/>
        <v/>
      </c>
      <c r="P355" s="1" t="str">
        <f t="shared" si="57"/>
        <v/>
      </c>
      <c r="Q355" s="199" t="str">
        <f ca="1">IF(B355=0,"",(IF(ISERROR(OFFSET('Specs and Initial PMs'!$E$1,MATCH($B355,'Specs and Initial PMs'!$D:$D,0)-1,0,1,1)),"",OFFSET('Specs and Initial PMs'!$E$1,MATCH($B355,'Specs and Initial PMs'!$D:$D,0)-1,0,1,1))))</f>
        <v/>
      </c>
      <c r="R355" s="103" t="str">
        <f t="shared" ca="1" si="58"/>
        <v/>
      </c>
      <c r="S355" s="241"/>
    </row>
    <row r="356" spans="1:19" x14ac:dyDescent="0.3">
      <c r="A356" s="1">
        <f>'Specs and Initial PMs'!A368</f>
        <v>352</v>
      </c>
      <c r="B356" s="1">
        <f>'Specs and Initial PMs'!D368</f>
        <v>0</v>
      </c>
      <c r="C356" s="103" t="e">
        <f ca="1">IF(B356=0, NA(), (IF(ISERROR(OFFSET('Initial Results'!$U$1,MATCH($B356,'Initial Results'!$R:$R,0)-1,0,1,1)),NA(),OFFSET('Initial Results'!$U$1,MATCH($B356,'Initial Results'!$R:$R,0)-1,0,1,1))))</f>
        <v>#N/A</v>
      </c>
      <c r="D356" s="103" t="str">
        <f t="shared" si="59"/>
        <v/>
      </c>
      <c r="E356" s="199" t="e">
        <f ca="1">IF(B356=0, NA(), (IF(ISERROR(OFFSET('Confirm Results'!$U$1,MATCH($B356,'Confirm Results'!$R:$R,0)-1,0,1,1)),NA(),OFFSET('Confirm Results'!$U$1,MATCH($B356,'Confirm Results'!$R:$R,0)-1,0,1,1))))</f>
        <v>#N/A</v>
      </c>
      <c r="F356" s="103" t="str">
        <f t="shared" si="50"/>
        <v/>
      </c>
      <c r="G356" s="103" t="str">
        <f t="shared" ca="1" si="51"/>
        <v/>
      </c>
      <c r="H356" s="300"/>
      <c r="I356" s="103" t="str">
        <f t="shared" si="52"/>
        <v/>
      </c>
      <c r="J356" s="1" t="str">
        <f t="shared" si="53"/>
        <v/>
      </c>
      <c r="K356" s="1" t="str">
        <f t="shared" si="54"/>
        <v/>
      </c>
      <c r="L356" s="177"/>
      <c r="M356" s="299" t="str">
        <f t="shared" si="55"/>
        <v/>
      </c>
      <c r="N356" s="177"/>
      <c r="O356" s="177" t="str">
        <f t="shared" si="56"/>
        <v/>
      </c>
      <c r="P356" s="1" t="str">
        <f t="shared" si="57"/>
        <v/>
      </c>
      <c r="Q356" s="199" t="str">
        <f ca="1">IF(B356=0,"",(IF(ISERROR(OFFSET('Specs and Initial PMs'!$E$1,MATCH($B356,'Specs and Initial PMs'!$D:$D,0)-1,0,1,1)),"",OFFSET('Specs and Initial PMs'!$E$1,MATCH($B356,'Specs and Initial PMs'!$D:$D,0)-1,0,1,1))))</f>
        <v/>
      </c>
      <c r="R356" s="103" t="str">
        <f t="shared" ca="1" si="58"/>
        <v/>
      </c>
      <c r="S356" s="241"/>
    </row>
    <row r="357" spans="1:19" x14ac:dyDescent="0.3">
      <c r="A357" s="1">
        <f>'Specs and Initial PMs'!A369</f>
        <v>353</v>
      </c>
      <c r="B357" s="1">
        <f>'Specs and Initial PMs'!D369</f>
        <v>0</v>
      </c>
      <c r="C357" s="103" t="e">
        <f ca="1">IF(B357=0, NA(), (IF(ISERROR(OFFSET('Initial Results'!$U$1,MATCH($B357,'Initial Results'!$R:$R,0)-1,0,1,1)),NA(),OFFSET('Initial Results'!$U$1,MATCH($B357,'Initial Results'!$R:$R,0)-1,0,1,1))))</f>
        <v>#N/A</v>
      </c>
      <c r="D357" s="103" t="str">
        <f t="shared" si="59"/>
        <v/>
      </c>
      <c r="E357" s="199" t="e">
        <f ca="1">IF(B357=0, NA(), (IF(ISERROR(OFFSET('Confirm Results'!$U$1,MATCH($B357,'Confirm Results'!$R:$R,0)-1,0,1,1)),NA(),OFFSET('Confirm Results'!$U$1,MATCH($B357,'Confirm Results'!$R:$R,0)-1,0,1,1))))</f>
        <v>#N/A</v>
      </c>
      <c r="F357" s="103" t="str">
        <f t="shared" si="50"/>
        <v/>
      </c>
      <c r="G357" s="103" t="str">
        <f t="shared" ca="1" si="51"/>
        <v/>
      </c>
      <c r="H357" s="300"/>
      <c r="I357" s="103" t="str">
        <f t="shared" si="52"/>
        <v/>
      </c>
      <c r="J357" s="1" t="str">
        <f t="shared" si="53"/>
        <v/>
      </c>
      <c r="K357" s="1" t="str">
        <f t="shared" si="54"/>
        <v/>
      </c>
      <c r="L357" s="177"/>
      <c r="M357" s="299" t="str">
        <f t="shared" si="55"/>
        <v/>
      </c>
      <c r="N357" s="177"/>
      <c r="O357" s="177" t="str">
        <f t="shared" si="56"/>
        <v/>
      </c>
      <c r="P357" s="1" t="str">
        <f t="shared" si="57"/>
        <v/>
      </c>
      <c r="Q357" s="199" t="str">
        <f ca="1">IF(B357=0,"",(IF(ISERROR(OFFSET('Specs and Initial PMs'!$E$1,MATCH($B357,'Specs and Initial PMs'!$D:$D,0)-1,0,1,1)),"",OFFSET('Specs and Initial PMs'!$E$1,MATCH($B357,'Specs and Initial PMs'!$D:$D,0)-1,0,1,1))))</f>
        <v/>
      </c>
      <c r="R357" s="103" t="str">
        <f t="shared" ca="1" si="58"/>
        <v/>
      </c>
      <c r="S357" s="241"/>
    </row>
    <row r="358" spans="1:19" x14ac:dyDescent="0.3">
      <c r="A358" s="1">
        <f>'Specs and Initial PMs'!A370</f>
        <v>354</v>
      </c>
      <c r="B358" s="1">
        <f>'Specs and Initial PMs'!D370</f>
        <v>0</v>
      </c>
      <c r="C358" s="103" t="e">
        <f ca="1">IF(B358=0, NA(), (IF(ISERROR(OFFSET('Initial Results'!$U$1,MATCH($B358,'Initial Results'!$R:$R,0)-1,0,1,1)),NA(),OFFSET('Initial Results'!$U$1,MATCH($B358,'Initial Results'!$R:$R,0)-1,0,1,1))))</f>
        <v>#N/A</v>
      </c>
      <c r="D358" s="103" t="str">
        <f t="shared" si="59"/>
        <v/>
      </c>
      <c r="E358" s="199" t="e">
        <f ca="1">IF(B358=0, NA(), (IF(ISERROR(OFFSET('Confirm Results'!$U$1,MATCH($B358,'Confirm Results'!$R:$R,0)-1,0,1,1)),NA(),OFFSET('Confirm Results'!$U$1,MATCH($B358,'Confirm Results'!$R:$R,0)-1,0,1,1))))</f>
        <v>#N/A</v>
      </c>
      <c r="F358" s="103" t="str">
        <f t="shared" si="50"/>
        <v/>
      </c>
      <c r="G358" s="103" t="str">
        <f t="shared" ca="1" si="51"/>
        <v/>
      </c>
      <c r="H358" s="300"/>
      <c r="I358" s="103" t="str">
        <f t="shared" si="52"/>
        <v/>
      </c>
      <c r="J358" s="1" t="str">
        <f t="shared" si="53"/>
        <v/>
      </c>
      <c r="K358" s="1" t="str">
        <f t="shared" si="54"/>
        <v/>
      </c>
      <c r="L358" s="177"/>
      <c r="M358" s="299" t="str">
        <f t="shared" si="55"/>
        <v/>
      </c>
      <c r="N358" s="177"/>
      <c r="O358" s="177" t="str">
        <f t="shared" si="56"/>
        <v/>
      </c>
      <c r="P358" s="1" t="str">
        <f t="shared" si="57"/>
        <v/>
      </c>
      <c r="Q358" s="199" t="str">
        <f ca="1">IF(B358=0,"",(IF(ISERROR(OFFSET('Specs and Initial PMs'!$E$1,MATCH($B358,'Specs and Initial PMs'!$D:$D,0)-1,0,1,1)),"",OFFSET('Specs and Initial PMs'!$E$1,MATCH($B358,'Specs and Initial PMs'!$D:$D,0)-1,0,1,1))))</f>
        <v/>
      </c>
      <c r="R358" s="103" t="str">
        <f t="shared" ca="1" si="58"/>
        <v/>
      </c>
      <c r="S358" s="241"/>
    </row>
    <row r="359" spans="1:19" x14ac:dyDescent="0.3">
      <c r="A359" s="1">
        <f>'Specs and Initial PMs'!A371</f>
        <v>355</v>
      </c>
      <c r="B359" s="1">
        <f>'Specs and Initial PMs'!D371</f>
        <v>0</v>
      </c>
      <c r="C359" s="103" t="e">
        <f ca="1">IF(B359=0, NA(), (IF(ISERROR(OFFSET('Initial Results'!$U$1,MATCH($B359,'Initial Results'!$R:$R,0)-1,0,1,1)),NA(),OFFSET('Initial Results'!$U$1,MATCH($B359,'Initial Results'!$R:$R,0)-1,0,1,1))))</f>
        <v>#N/A</v>
      </c>
      <c r="D359" s="103" t="str">
        <f t="shared" si="59"/>
        <v/>
      </c>
      <c r="E359" s="199" t="e">
        <f ca="1">IF(B359=0, NA(), (IF(ISERROR(OFFSET('Confirm Results'!$U$1,MATCH($B359,'Confirm Results'!$R:$R,0)-1,0,1,1)),NA(),OFFSET('Confirm Results'!$U$1,MATCH($B359,'Confirm Results'!$R:$R,0)-1,0,1,1))))</f>
        <v>#N/A</v>
      </c>
      <c r="F359" s="103" t="str">
        <f t="shared" si="50"/>
        <v/>
      </c>
      <c r="G359" s="103" t="str">
        <f t="shared" ca="1" si="51"/>
        <v/>
      </c>
      <c r="H359" s="300"/>
      <c r="I359" s="103" t="str">
        <f t="shared" si="52"/>
        <v/>
      </c>
      <c r="J359" s="1" t="str">
        <f t="shared" si="53"/>
        <v/>
      </c>
      <c r="K359" s="1" t="str">
        <f t="shared" si="54"/>
        <v/>
      </c>
      <c r="L359" s="177"/>
      <c r="M359" s="299" t="str">
        <f t="shared" si="55"/>
        <v/>
      </c>
      <c r="N359" s="177"/>
      <c r="O359" s="177" t="str">
        <f t="shared" si="56"/>
        <v/>
      </c>
      <c r="P359" s="1" t="str">
        <f t="shared" si="57"/>
        <v/>
      </c>
      <c r="Q359" s="199" t="str">
        <f ca="1">IF(B359=0,"",(IF(ISERROR(OFFSET('Specs and Initial PMs'!$E$1,MATCH($B359,'Specs and Initial PMs'!$D:$D,0)-1,0,1,1)),"",OFFSET('Specs and Initial PMs'!$E$1,MATCH($B359,'Specs and Initial PMs'!$D:$D,0)-1,0,1,1))))</f>
        <v/>
      </c>
      <c r="R359" s="103" t="str">
        <f t="shared" ca="1" si="58"/>
        <v/>
      </c>
      <c r="S359" s="241"/>
    </row>
    <row r="360" spans="1:19" x14ac:dyDescent="0.3">
      <c r="A360" s="1">
        <f>'Specs and Initial PMs'!A372</f>
        <v>356</v>
      </c>
      <c r="B360" s="1">
        <f>'Specs and Initial PMs'!D372</f>
        <v>0</v>
      </c>
      <c r="C360" s="103" t="e">
        <f ca="1">IF(B360=0, NA(), (IF(ISERROR(OFFSET('Initial Results'!$U$1,MATCH($B360,'Initial Results'!$R:$R,0)-1,0,1,1)),NA(),OFFSET('Initial Results'!$U$1,MATCH($B360,'Initial Results'!$R:$R,0)-1,0,1,1))))</f>
        <v>#N/A</v>
      </c>
      <c r="D360" s="103" t="str">
        <f t="shared" si="59"/>
        <v/>
      </c>
      <c r="E360" s="199" t="e">
        <f ca="1">IF(B360=0, NA(), (IF(ISERROR(OFFSET('Confirm Results'!$U$1,MATCH($B360,'Confirm Results'!$R:$R,0)-1,0,1,1)),NA(),OFFSET('Confirm Results'!$U$1,MATCH($B360,'Confirm Results'!$R:$R,0)-1,0,1,1))))</f>
        <v>#N/A</v>
      </c>
      <c r="F360" s="103" t="str">
        <f t="shared" si="50"/>
        <v/>
      </c>
      <c r="G360" s="103" t="str">
        <f t="shared" ca="1" si="51"/>
        <v/>
      </c>
      <c r="H360" s="300"/>
      <c r="I360" s="103" t="str">
        <f t="shared" si="52"/>
        <v/>
      </c>
      <c r="J360" s="1" t="str">
        <f t="shared" si="53"/>
        <v/>
      </c>
      <c r="K360" s="1" t="str">
        <f t="shared" si="54"/>
        <v/>
      </c>
      <c r="L360" s="177"/>
      <c r="M360" s="299" t="str">
        <f t="shared" si="55"/>
        <v/>
      </c>
      <c r="N360" s="177"/>
      <c r="O360" s="177" t="str">
        <f t="shared" si="56"/>
        <v/>
      </c>
      <c r="P360" s="1" t="str">
        <f t="shared" si="57"/>
        <v/>
      </c>
      <c r="Q360" s="199" t="str">
        <f ca="1">IF(B360=0,"",(IF(ISERROR(OFFSET('Specs and Initial PMs'!$E$1,MATCH($B360,'Specs and Initial PMs'!$D:$D,0)-1,0,1,1)),"",OFFSET('Specs and Initial PMs'!$E$1,MATCH($B360,'Specs and Initial PMs'!$D:$D,0)-1,0,1,1))))</f>
        <v/>
      </c>
      <c r="R360" s="103" t="str">
        <f t="shared" ca="1" si="58"/>
        <v/>
      </c>
      <c r="S360" s="241"/>
    </row>
    <row r="361" spans="1:19" x14ac:dyDescent="0.3">
      <c r="A361" s="1">
        <f>'Specs and Initial PMs'!A373</f>
        <v>357</v>
      </c>
      <c r="B361" s="1">
        <f>'Specs and Initial PMs'!D373</f>
        <v>0</v>
      </c>
      <c r="C361" s="103" t="e">
        <f ca="1">IF(B361=0, NA(), (IF(ISERROR(OFFSET('Initial Results'!$U$1,MATCH($B361,'Initial Results'!$R:$R,0)-1,0,1,1)),NA(),OFFSET('Initial Results'!$U$1,MATCH($B361,'Initial Results'!$R:$R,0)-1,0,1,1))))</f>
        <v>#N/A</v>
      </c>
      <c r="D361" s="103" t="str">
        <f t="shared" si="59"/>
        <v/>
      </c>
      <c r="E361" s="199" t="e">
        <f ca="1">IF(B361=0, NA(), (IF(ISERROR(OFFSET('Confirm Results'!$U$1,MATCH($B361,'Confirm Results'!$R:$R,0)-1,0,1,1)),NA(),OFFSET('Confirm Results'!$U$1,MATCH($B361,'Confirm Results'!$R:$R,0)-1,0,1,1))))</f>
        <v>#N/A</v>
      </c>
      <c r="F361" s="103" t="str">
        <f t="shared" si="50"/>
        <v/>
      </c>
      <c r="G361" s="103" t="str">
        <f t="shared" ca="1" si="51"/>
        <v/>
      </c>
      <c r="H361" s="300"/>
      <c r="I361" s="103" t="str">
        <f t="shared" si="52"/>
        <v/>
      </c>
      <c r="J361" s="1" t="str">
        <f t="shared" si="53"/>
        <v/>
      </c>
      <c r="K361" s="1" t="str">
        <f t="shared" si="54"/>
        <v/>
      </c>
      <c r="L361" s="177"/>
      <c r="M361" s="299" t="str">
        <f t="shared" si="55"/>
        <v/>
      </c>
      <c r="N361" s="177"/>
      <c r="O361" s="177" t="str">
        <f t="shared" si="56"/>
        <v/>
      </c>
      <c r="P361" s="1" t="str">
        <f t="shared" si="57"/>
        <v/>
      </c>
      <c r="Q361" s="199" t="str">
        <f ca="1">IF(B361=0,"",(IF(ISERROR(OFFSET('Specs and Initial PMs'!$E$1,MATCH($B361,'Specs and Initial PMs'!$D:$D,0)-1,0,1,1)),"",OFFSET('Specs and Initial PMs'!$E$1,MATCH($B361,'Specs and Initial PMs'!$D:$D,0)-1,0,1,1))))</f>
        <v/>
      </c>
      <c r="R361" s="103" t="str">
        <f t="shared" ca="1" si="58"/>
        <v/>
      </c>
      <c r="S361" s="241"/>
    </row>
    <row r="362" spans="1:19" x14ac:dyDescent="0.3">
      <c r="A362" s="1">
        <f>'Specs and Initial PMs'!A374</f>
        <v>358</v>
      </c>
      <c r="B362" s="1">
        <f>'Specs and Initial PMs'!D374</f>
        <v>0</v>
      </c>
      <c r="C362" s="103" t="e">
        <f ca="1">IF(B362=0, NA(), (IF(ISERROR(OFFSET('Initial Results'!$U$1,MATCH($B362,'Initial Results'!$R:$R,0)-1,0,1,1)),NA(),OFFSET('Initial Results'!$U$1,MATCH($B362,'Initial Results'!$R:$R,0)-1,0,1,1))))</f>
        <v>#N/A</v>
      </c>
      <c r="D362" s="103" t="str">
        <f t="shared" si="59"/>
        <v/>
      </c>
      <c r="E362" s="199" t="e">
        <f ca="1">IF(B362=0, NA(), (IF(ISERROR(OFFSET('Confirm Results'!$U$1,MATCH($B362,'Confirm Results'!$R:$R,0)-1,0,1,1)),NA(),OFFSET('Confirm Results'!$U$1,MATCH($B362,'Confirm Results'!$R:$R,0)-1,0,1,1))))</f>
        <v>#N/A</v>
      </c>
      <c r="F362" s="103" t="str">
        <f t="shared" si="50"/>
        <v/>
      </c>
      <c r="G362" s="103" t="str">
        <f t="shared" ca="1" si="51"/>
        <v/>
      </c>
      <c r="H362" s="300"/>
      <c r="I362" s="103" t="str">
        <f t="shared" si="52"/>
        <v/>
      </c>
      <c r="J362" s="1" t="str">
        <f t="shared" si="53"/>
        <v/>
      </c>
      <c r="K362" s="1" t="str">
        <f t="shared" si="54"/>
        <v/>
      </c>
      <c r="L362" s="177"/>
      <c r="M362" s="299" t="str">
        <f t="shared" si="55"/>
        <v/>
      </c>
      <c r="N362" s="177"/>
      <c r="O362" s="177" t="str">
        <f t="shared" si="56"/>
        <v/>
      </c>
      <c r="P362" s="1" t="str">
        <f t="shared" si="57"/>
        <v/>
      </c>
      <c r="Q362" s="199" t="str">
        <f ca="1">IF(B362=0,"",(IF(ISERROR(OFFSET('Specs and Initial PMs'!$E$1,MATCH($B362,'Specs and Initial PMs'!$D:$D,0)-1,0,1,1)),"",OFFSET('Specs and Initial PMs'!$E$1,MATCH($B362,'Specs and Initial PMs'!$D:$D,0)-1,0,1,1))))</f>
        <v/>
      </c>
      <c r="R362" s="103" t="str">
        <f t="shared" ca="1" si="58"/>
        <v/>
      </c>
      <c r="S362" s="241"/>
    </row>
    <row r="363" spans="1:19" x14ac:dyDescent="0.3">
      <c r="A363" s="1">
        <f>'Specs and Initial PMs'!A375</f>
        <v>359</v>
      </c>
      <c r="B363" s="1">
        <f>'Specs and Initial PMs'!D375</f>
        <v>0</v>
      </c>
      <c r="C363" s="103" t="e">
        <f ca="1">IF(B363=0, NA(), (IF(ISERROR(OFFSET('Initial Results'!$U$1,MATCH($B363,'Initial Results'!$R:$R,0)-1,0,1,1)),NA(),OFFSET('Initial Results'!$U$1,MATCH($B363,'Initial Results'!$R:$R,0)-1,0,1,1))))</f>
        <v>#N/A</v>
      </c>
      <c r="D363" s="103" t="str">
        <f t="shared" si="59"/>
        <v/>
      </c>
      <c r="E363" s="199" t="e">
        <f ca="1">IF(B363=0, NA(), (IF(ISERROR(OFFSET('Confirm Results'!$U$1,MATCH($B363,'Confirm Results'!$R:$R,0)-1,0,1,1)),NA(),OFFSET('Confirm Results'!$U$1,MATCH($B363,'Confirm Results'!$R:$R,0)-1,0,1,1))))</f>
        <v>#N/A</v>
      </c>
      <c r="F363" s="103" t="str">
        <f t="shared" si="50"/>
        <v/>
      </c>
      <c r="G363" s="103" t="str">
        <f t="shared" ca="1" si="51"/>
        <v/>
      </c>
      <c r="H363" s="300"/>
      <c r="I363" s="103" t="str">
        <f t="shared" si="52"/>
        <v/>
      </c>
      <c r="J363" s="1" t="str">
        <f t="shared" si="53"/>
        <v/>
      </c>
      <c r="K363" s="1" t="str">
        <f t="shared" si="54"/>
        <v/>
      </c>
      <c r="L363" s="177"/>
      <c r="M363" s="299" t="str">
        <f t="shared" si="55"/>
        <v/>
      </c>
      <c r="N363" s="177"/>
      <c r="O363" s="177" t="str">
        <f t="shared" si="56"/>
        <v/>
      </c>
      <c r="P363" s="1" t="str">
        <f t="shared" si="57"/>
        <v/>
      </c>
      <c r="Q363" s="199" t="str">
        <f ca="1">IF(B363=0,"",(IF(ISERROR(OFFSET('Specs and Initial PMs'!$E$1,MATCH($B363,'Specs and Initial PMs'!$D:$D,0)-1,0,1,1)),"",OFFSET('Specs and Initial PMs'!$E$1,MATCH($B363,'Specs and Initial PMs'!$D:$D,0)-1,0,1,1))))</f>
        <v/>
      </c>
      <c r="R363" s="103" t="str">
        <f t="shared" ca="1" si="58"/>
        <v/>
      </c>
      <c r="S363" s="241"/>
    </row>
    <row r="364" spans="1:19" x14ac:dyDescent="0.3">
      <c r="A364" s="1">
        <f>'Specs and Initial PMs'!A376</f>
        <v>360</v>
      </c>
      <c r="B364" s="1">
        <f>'Specs and Initial PMs'!D376</f>
        <v>0</v>
      </c>
      <c r="C364" s="103" t="e">
        <f ca="1">IF(B364=0, NA(), (IF(ISERROR(OFFSET('Initial Results'!$U$1,MATCH($B364,'Initial Results'!$R:$R,0)-1,0,1,1)),NA(),OFFSET('Initial Results'!$U$1,MATCH($B364,'Initial Results'!$R:$R,0)-1,0,1,1))))</f>
        <v>#N/A</v>
      </c>
      <c r="D364" s="103" t="str">
        <f t="shared" si="59"/>
        <v/>
      </c>
      <c r="E364" s="199" t="e">
        <f ca="1">IF(B364=0, NA(), (IF(ISERROR(OFFSET('Confirm Results'!$U$1,MATCH($B364,'Confirm Results'!$R:$R,0)-1,0,1,1)),NA(),OFFSET('Confirm Results'!$U$1,MATCH($B364,'Confirm Results'!$R:$R,0)-1,0,1,1))))</f>
        <v>#N/A</v>
      </c>
      <c r="F364" s="103" t="str">
        <f t="shared" si="50"/>
        <v/>
      </c>
      <c r="G364" s="103" t="str">
        <f t="shared" ca="1" si="51"/>
        <v/>
      </c>
      <c r="H364" s="300"/>
      <c r="I364" s="103" t="str">
        <f t="shared" si="52"/>
        <v/>
      </c>
      <c r="J364" s="1" t="str">
        <f t="shared" si="53"/>
        <v/>
      </c>
      <c r="K364" s="1" t="str">
        <f t="shared" si="54"/>
        <v/>
      </c>
      <c r="L364" s="177"/>
      <c r="M364" s="299" t="str">
        <f t="shared" si="55"/>
        <v/>
      </c>
      <c r="N364" s="177"/>
      <c r="O364" s="177" t="str">
        <f t="shared" si="56"/>
        <v/>
      </c>
      <c r="P364" s="1" t="str">
        <f t="shared" si="57"/>
        <v/>
      </c>
      <c r="Q364" s="199" t="str">
        <f ca="1">IF(B364=0,"",(IF(ISERROR(OFFSET('Specs and Initial PMs'!$E$1,MATCH($B364,'Specs and Initial PMs'!$D:$D,0)-1,0,1,1)),"",OFFSET('Specs and Initial PMs'!$E$1,MATCH($B364,'Specs and Initial PMs'!$D:$D,0)-1,0,1,1))))</f>
        <v/>
      </c>
      <c r="R364" s="103" t="str">
        <f t="shared" ca="1" si="58"/>
        <v/>
      </c>
      <c r="S364" s="241"/>
    </row>
    <row r="365" spans="1:19" x14ac:dyDescent="0.3">
      <c r="A365" s="1">
        <f>'Specs and Initial PMs'!A377</f>
        <v>361</v>
      </c>
      <c r="B365" s="1">
        <f>'Specs and Initial PMs'!D377</f>
        <v>0</v>
      </c>
      <c r="C365" s="103" t="e">
        <f ca="1">IF(B365=0, NA(), (IF(ISERROR(OFFSET('Initial Results'!$U$1,MATCH($B365,'Initial Results'!$R:$R,0)-1,0,1,1)),NA(),OFFSET('Initial Results'!$U$1,MATCH($B365,'Initial Results'!$R:$R,0)-1,0,1,1))))</f>
        <v>#N/A</v>
      </c>
      <c r="D365" s="103" t="str">
        <f t="shared" si="59"/>
        <v/>
      </c>
      <c r="E365" s="199" t="e">
        <f ca="1">IF(B365=0, NA(), (IF(ISERROR(OFFSET('Confirm Results'!$U$1,MATCH($B365,'Confirm Results'!$R:$R,0)-1,0,1,1)),NA(),OFFSET('Confirm Results'!$U$1,MATCH($B365,'Confirm Results'!$R:$R,0)-1,0,1,1))))</f>
        <v>#N/A</v>
      </c>
      <c r="F365" s="103" t="str">
        <f t="shared" si="50"/>
        <v/>
      </c>
      <c r="G365" s="103" t="str">
        <f t="shared" ca="1" si="51"/>
        <v/>
      </c>
      <c r="H365" s="300"/>
      <c r="I365" s="103" t="str">
        <f t="shared" si="52"/>
        <v/>
      </c>
      <c r="J365" s="1" t="str">
        <f t="shared" si="53"/>
        <v/>
      </c>
      <c r="K365" s="1" t="str">
        <f t="shared" si="54"/>
        <v/>
      </c>
      <c r="L365" s="177"/>
      <c r="M365" s="299" t="str">
        <f t="shared" si="55"/>
        <v/>
      </c>
      <c r="N365" s="177"/>
      <c r="O365" s="177" t="str">
        <f t="shared" si="56"/>
        <v/>
      </c>
      <c r="P365" s="1" t="str">
        <f t="shared" si="57"/>
        <v/>
      </c>
      <c r="Q365" s="199" t="str">
        <f ca="1">IF(B365=0,"",(IF(ISERROR(OFFSET('Specs and Initial PMs'!$E$1,MATCH($B365,'Specs and Initial PMs'!$D:$D,0)-1,0,1,1)),"",OFFSET('Specs and Initial PMs'!$E$1,MATCH($B365,'Specs and Initial PMs'!$D:$D,0)-1,0,1,1))))</f>
        <v/>
      </c>
      <c r="R365" s="103" t="str">
        <f t="shared" ca="1" si="58"/>
        <v/>
      </c>
      <c r="S365" s="241"/>
    </row>
    <row r="366" spans="1:19" x14ac:dyDescent="0.3">
      <c r="A366" s="1">
        <f>'Specs and Initial PMs'!A378</f>
        <v>362</v>
      </c>
      <c r="B366" s="1">
        <f>'Specs and Initial PMs'!D378</f>
        <v>0</v>
      </c>
      <c r="C366" s="103" t="e">
        <f ca="1">IF(B366=0, NA(), (IF(ISERROR(OFFSET('Initial Results'!$U$1,MATCH($B366,'Initial Results'!$R:$R,0)-1,0,1,1)),NA(),OFFSET('Initial Results'!$U$1,MATCH($B366,'Initial Results'!$R:$R,0)-1,0,1,1))))</f>
        <v>#N/A</v>
      </c>
      <c r="D366" s="103" t="str">
        <f t="shared" si="59"/>
        <v/>
      </c>
      <c r="E366" s="199" t="e">
        <f ca="1">IF(B366=0, NA(), (IF(ISERROR(OFFSET('Confirm Results'!$U$1,MATCH($B366,'Confirm Results'!$R:$R,0)-1,0,1,1)),NA(),OFFSET('Confirm Results'!$U$1,MATCH($B366,'Confirm Results'!$R:$R,0)-1,0,1,1))))</f>
        <v>#N/A</v>
      </c>
      <c r="F366" s="103" t="str">
        <f t="shared" si="50"/>
        <v/>
      </c>
      <c r="G366" s="103" t="str">
        <f t="shared" ca="1" si="51"/>
        <v/>
      </c>
      <c r="H366" s="300"/>
      <c r="I366" s="103" t="str">
        <f t="shared" si="52"/>
        <v/>
      </c>
      <c r="J366" s="1" t="str">
        <f t="shared" si="53"/>
        <v/>
      </c>
      <c r="K366" s="1" t="str">
        <f t="shared" si="54"/>
        <v/>
      </c>
      <c r="L366" s="177"/>
      <c r="M366" s="299" t="str">
        <f t="shared" si="55"/>
        <v/>
      </c>
      <c r="N366" s="177"/>
      <c r="O366" s="177" t="str">
        <f t="shared" si="56"/>
        <v/>
      </c>
      <c r="P366" s="1" t="str">
        <f t="shared" si="57"/>
        <v/>
      </c>
      <c r="Q366" s="199" t="str">
        <f ca="1">IF(B366=0,"",(IF(ISERROR(OFFSET('Specs and Initial PMs'!$E$1,MATCH($B366,'Specs and Initial PMs'!$D:$D,0)-1,0,1,1)),"",OFFSET('Specs and Initial PMs'!$E$1,MATCH($B366,'Specs and Initial PMs'!$D:$D,0)-1,0,1,1))))</f>
        <v/>
      </c>
      <c r="R366" s="103" t="str">
        <f t="shared" ca="1" si="58"/>
        <v/>
      </c>
      <c r="S366" s="241"/>
    </row>
    <row r="367" spans="1:19" x14ac:dyDescent="0.3">
      <c r="A367" s="1">
        <f>'Specs and Initial PMs'!A379</f>
        <v>363</v>
      </c>
      <c r="B367" s="1">
        <f>'Specs and Initial PMs'!D379</f>
        <v>0</v>
      </c>
      <c r="C367" s="103" t="e">
        <f ca="1">IF(B367=0, NA(), (IF(ISERROR(OFFSET('Initial Results'!$U$1,MATCH($B367,'Initial Results'!$R:$R,0)-1,0,1,1)),NA(),OFFSET('Initial Results'!$U$1,MATCH($B367,'Initial Results'!$R:$R,0)-1,0,1,1))))</f>
        <v>#N/A</v>
      </c>
      <c r="D367" s="103" t="str">
        <f t="shared" si="59"/>
        <v/>
      </c>
      <c r="E367" s="199" t="e">
        <f ca="1">IF(B367=0, NA(), (IF(ISERROR(OFFSET('Confirm Results'!$U$1,MATCH($B367,'Confirm Results'!$R:$R,0)-1,0,1,1)),NA(),OFFSET('Confirm Results'!$U$1,MATCH($B367,'Confirm Results'!$R:$R,0)-1,0,1,1))))</f>
        <v>#N/A</v>
      </c>
      <c r="F367" s="103" t="str">
        <f t="shared" si="50"/>
        <v/>
      </c>
      <c r="G367" s="103" t="str">
        <f t="shared" ca="1" si="51"/>
        <v/>
      </c>
      <c r="H367" s="300"/>
      <c r="I367" s="103" t="str">
        <f t="shared" si="52"/>
        <v/>
      </c>
      <c r="J367" s="1" t="str">
        <f t="shared" si="53"/>
        <v/>
      </c>
      <c r="K367" s="1" t="str">
        <f t="shared" si="54"/>
        <v/>
      </c>
      <c r="L367" s="177"/>
      <c r="M367" s="299" t="str">
        <f t="shared" si="55"/>
        <v/>
      </c>
      <c r="N367" s="177"/>
      <c r="O367" s="177" t="str">
        <f t="shared" si="56"/>
        <v/>
      </c>
      <c r="P367" s="1" t="str">
        <f t="shared" si="57"/>
        <v/>
      </c>
      <c r="Q367" s="199" t="str">
        <f ca="1">IF(B367=0,"",(IF(ISERROR(OFFSET('Specs and Initial PMs'!$E$1,MATCH($B367,'Specs and Initial PMs'!$D:$D,0)-1,0,1,1)),"",OFFSET('Specs and Initial PMs'!$E$1,MATCH($B367,'Specs and Initial PMs'!$D:$D,0)-1,0,1,1))))</f>
        <v/>
      </c>
      <c r="R367" s="103" t="str">
        <f t="shared" ca="1" si="58"/>
        <v/>
      </c>
      <c r="S367" s="241"/>
    </row>
    <row r="368" spans="1:19" x14ac:dyDescent="0.3">
      <c r="A368" s="1">
        <f>'Specs and Initial PMs'!A380</f>
        <v>364</v>
      </c>
      <c r="B368" s="1">
        <f>'Specs and Initial PMs'!D380</f>
        <v>0</v>
      </c>
      <c r="C368" s="103" t="e">
        <f ca="1">IF(B368=0, NA(), (IF(ISERROR(OFFSET('Initial Results'!$U$1,MATCH($B368,'Initial Results'!$R:$R,0)-1,0,1,1)),NA(),OFFSET('Initial Results'!$U$1,MATCH($B368,'Initial Results'!$R:$R,0)-1,0,1,1))))</f>
        <v>#N/A</v>
      </c>
      <c r="D368" s="103" t="str">
        <f t="shared" si="59"/>
        <v/>
      </c>
      <c r="E368" s="199" t="e">
        <f ca="1">IF(B368=0, NA(), (IF(ISERROR(OFFSET('Confirm Results'!$U$1,MATCH($B368,'Confirm Results'!$R:$R,0)-1,0,1,1)),NA(),OFFSET('Confirm Results'!$U$1,MATCH($B368,'Confirm Results'!$R:$R,0)-1,0,1,1))))</f>
        <v>#N/A</v>
      </c>
      <c r="F368" s="103" t="str">
        <f t="shared" si="50"/>
        <v/>
      </c>
      <c r="G368" s="103" t="str">
        <f t="shared" ca="1" si="51"/>
        <v/>
      </c>
      <c r="H368" s="300"/>
      <c r="I368" s="103" t="str">
        <f t="shared" si="52"/>
        <v/>
      </c>
      <c r="J368" s="1" t="str">
        <f t="shared" si="53"/>
        <v/>
      </c>
      <c r="K368" s="1" t="str">
        <f t="shared" si="54"/>
        <v/>
      </c>
      <c r="L368" s="177"/>
      <c r="M368" s="299" t="str">
        <f t="shared" si="55"/>
        <v/>
      </c>
      <c r="N368" s="177"/>
      <c r="O368" s="177" t="str">
        <f t="shared" si="56"/>
        <v/>
      </c>
      <c r="P368" s="1" t="str">
        <f t="shared" si="57"/>
        <v/>
      </c>
      <c r="Q368" s="199" t="str">
        <f ca="1">IF(B368=0,"",(IF(ISERROR(OFFSET('Specs and Initial PMs'!$E$1,MATCH($B368,'Specs and Initial PMs'!$D:$D,0)-1,0,1,1)),"",OFFSET('Specs and Initial PMs'!$E$1,MATCH($B368,'Specs and Initial PMs'!$D:$D,0)-1,0,1,1))))</f>
        <v/>
      </c>
      <c r="R368" s="103" t="str">
        <f t="shared" ca="1" si="58"/>
        <v/>
      </c>
      <c r="S368" s="241"/>
    </row>
    <row r="369" spans="1:19" x14ac:dyDescent="0.3">
      <c r="A369" s="1">
        <f>'Specs and Initial PMs'!A381</f>
        <v>365</v>
      </c>
      <c r="B369" s="1">
        <f>'Specs and Initial PMs'!D381</f>
        <v>0</v>
      </c>
      <c r="C369" s="103" t="e">
        <f ca="1">IF(B369=0, NA(), (IF(ISERROR(OFFSET('Initial Results'!$U$1,MATCH($B369,'Initial Results'!$R:$R,0)-1,0,1,1)),NA(),OFFSET('Initial Results'!$U$1,MATCH($B369,'Initial Results'!$R:$R,0)-1,0,1,1))))</f>
        <v>#N/A</v>
      </c>
      <c r="D369" s="103" t="str">
        <f t="shared" si="59"/>
        <v/>
      </c>
      <c r="E369" s="199" t="e">
        <f ca="1">IF(B369=0, NA(), (IF(ISERROR(OFFSET('Confirm Results'!$U$1,MATCH($B369,'Confirm Results'!$R:$R,0)-1,0,1,1)),NA(),OFFSET('Confirm Results'!$U$1,MATCH($B369,'Confirm Results'!$R:$R,0)-1,0,1,1))))</f>
        <v>#N/A</v>
      </c>
      <c r="F369" s="103" t="str">
        <f t="shared" si="50"/>
        <v/>
      </c>
      <c r="G369" s="103" t="str">
        <f t="shared" ca="1" si="51"/>
        <v/>
      </c>
      <c r="H369" s="300"/>
      <c r="I369" s="103" t="str">
        <f t="shared" si="52"/>
        <v/>
      </c>
      <c r="J369" s="1" t="str">
        <f t="shared" si="53"/>
        <v/>
      </c>
      <c r="K369" s="1" t="str">
        <f t="shared" si="54"/>
        <v/>
      </c>
      <c r="L369" s="177"/>
      <c r="M369" s="299" t="str">
        <f t="shared" si="55"/>
        <v/>
      </c>
      <c r="N369" s="177"/>
      <c r="O369" s="177" t="str">
        <f t="shared" si="56"/>
        <v/>
      </c>
      <c r="P369" s="1" t="str">
        <f t="shared" si="57"/>
        <v/>
      </c>
      <c r="Q369" s="199" t="str">
        <f ca="1">IF(B369=0,"",(IF(ISERROR(OFFSET('Specs and Initial PMs'!$E$1,MATCH($B369,'Specs and Initial PMs'!$D:$D,0)-1,0,1,1)),"",OFFSET('Specs and Initial PMs'!$E$1,MATCH($B369,'Specs and Initial PMs'!$D:$D,0)-1,0,1,1))))</f>
        <v/>
      </c>
      <c r="R369" s="103" t="str">
        <f t="shared" ca="1" si="58"/>
        <v/>
      </c>
      <c r="S369" s="241"/>
    </row>
    <row r="370" spans="1:19" x14ac:dyDescent="0.3">
      <c r="A370" s="1">
        <f>'Specs and Initial PMs'!A382</f>
        <v>366</v>
      </c>
      <c r="B370" s="1">
        <f>'Specs and Initial PMs'!D382</f>
        <v>0</v>
      </c>
      <c r="C370" s="103" t="e">
        <f ca="1">IF(B370=0, NA(), (IF(ISERROR(OFFSET('Initial Results'!$U$1,MATCH($B370,'Initial Results'!$R:$R,0)-1,0,1,1)),NA(),OFFSET('Initial Results'!$U$1,MATCH($B370,'Initial Results'!$R:$R,0)-1,0,1,1))))</f>
        <v>#N/A</v>
      </c>
      <c r="D370" s="103" t="str">
        <f t="shared" si="59"/>
        <v/>
      </c>
      <c r="E370" s="199" t="e">
        <f ca="1">IF(B370=0, NA(), (IF(ISERROR(OFFSET('Confirm Results'!$U$1,MATCH($B370,'Confirm Results'!$R:$R,0)-1,0,1,1)),NA(),OFFSET('Confirm Results'!$U$1,MATCH($B370,'Confirm Results'!$R:$R,0)-1,0,1,1))))</f>
        <v>#N/A</v>
      </c>
      <c r="F370" s="103" t="str">
        <f t="shared" si="50"/>
        <v/>
      </c>
      <c r="G370" s="103" t="str">
        <f t="shared" ca="1" si="51"/>
        <v/>
      </c>
      <c r="H370" s="300"/>
      <c r="I370" s="103" t="str">
        <f t="shared" si="52"/>
        <v/>
      </c>
      <c r="J370" s="1" t="str">
        <f t="shared" si="53"/>
        <v/>
      </c>
      <c r="K370" s="1" t="str">
        <f t="shared" si="54"/>
        <v/>
      </c>
      <c r="L370" s="177"/>
      <c r="M370" s="299" t="str">
        <f t="shared" si="55"/>
        <v/>
      </c>
      <c r="N370" s="177"/>
      <c r="O370" s="177" t="str">
        <f t="shared" si="56"/>
        <v/>
      </c>
      <c r="P370" s="1" t="str">
        <f t="shared" si="57"/>
        <v/>
      </c>
      <c r="Q370" s="199" t="str">
        <f ca="1">IF(B370=0,"",(IF(ISERROR(OFFSET('Specs and Initial PMs'!$E$1,MATCH($B370,'Specs and Initial PMs'!$D:$D,0)-1,0,1,1)),"",OFFSET('Specs and Initial PMs'!$E$1,MATCH($B370,'Specs and Initial PMs'!$D:$D,0)-1,0,1,1))))</f>
        <v/>
      </c>
      <c r="R370" s="103" t="str">
        <f t="shared" ca="1" si="58"/>
        <v/>
      </c>
      <c r="S370" s="241"/>
    </row>
    <row r="371" spans="1:19" x14ac:dyDescent="0.3">
      <c r="A371" s="1">
        <f>'Specs and Initial PMs'!A383</f>
        <v>367</v>
      </c>
      <c r="B371" s="1">
        <f>'Specs and Initial PMs'!D383</f>
        <v>0</v>
      </c>
      <c r="C371" s="103" t="e">
        <f ca="1">IF(B371=0, NA(), (IF(ISERROR(OFFSET('Initial Results'!$U$1,MATCH($B371,'Initial Results'!$R:$R,0)-1,0,1,1)),NA(),OFFSET('Initial Results'!$U$1,MATCH($B371,'Initial Results'!$R:$R,0)-1,0,1,1))))</f>
        <v>#N/A</v>
      </c>
      <c r="D371" s="103" t="str">
        <f t="shared" si="59"/>
        <v/>
      </c>
      <c r="E371" s="199" t="e">
        <f ca="1">IF(B371=0, NA(), (IF(ISERROR(OFFSET('Confirm Results'!$U$1,MATCH($B371,'Confirm Results'!$R:$R,0)-1,0,1,1)),NA(),OFFSET('Confirm Results'!$U$1,MATCH($B371,'Confirm Results'!$R:$R,0)-1,0,1,1))))</f>
        <v>#N/A</v>
      </c>
      <c r="F371" s="103" t="str">
        <f t="shared" si="50"/>
        <v/>
      </c>
      <c r="G371" s="103" t="str">
        <f t="shared" ca="1" si="51"/>
        <v/>
      </c>
      <c r="H371" s="300"/>
      <c r="I371" s="103" t="str">
        <f t="shared" si="52"/>
        <v/>
      </c>
      <c r="J371" s="1" t="str">
        <f t="shared" si="53"/>
        <v/>
      </c>
      <c r="K371" s="1" t="str">
        <f t="shared" si="54"/>
        <v/>
      </c>
      <c r="L371" s="177"/>
      <c r="M371" s="299" t="str">
        <f t="shared" si="55"/>
        <v/>
      </c>
      <c r="N371" s="177"/>
      <c r="O371" s="177" t="str">
        <f t="shared" si="56"/>
        <v/>
      </c>
      <c r="P371" s="1" t="str">
        <f t="shared" si="57"/>
        <v/>
      </c>
      <c r="Q371" s="199" t="str">
        <f ca="1">IF(B371=0,"",(IF(ISERROR(OFFSET('Specs and Initial PMs'!$E$1,MATCH($B371,'Specs and Initial PMs'!$D:$D,0)-1,0,1,1)),"",OFFSET('Specs and Initial PMs'!$E$1,MATCH($B371,'Specs and Initial PMs'!$D:$D,0)-1,0,1,1))))</f>
        <v/>
      </c>
      <c r="R371" s="103" t="str">
        <f t="shared" ca="1" si="58"/>
        <v/>
      </c>
      <c r="S371" s="241"/>
    </row>
    <row r="372" spans="1:19" x14ac:dyDescent="0.3">
      <c r="A372" s="1">
        <f>'Specs and Initial PMs'!A384</f>
        <v>368</v>
      </c>
      <c r="B372" s="1">
        <f>'Specs and Initial PMs'!D384</f>
        <v>0</v>
      </c>
      <c r="C372" s="103" t="e">
        <f ca="1">IF(B372=0, NA(), (IF(ISERROR(OFFSET('Initial Results'!$U$1,MATCH($B372,'Initial Results'!$R:$R,0)-1,0,1,1)),NA(),OFFSET('Initial Results'!$U$1,MATCH($B372,'Initial Results'!$R:$R,0)-1,0,1,1))))</f>
        <v>#N/A</v>
      </c>
      <c r="D372" s="103" t="str">
        <f t="shared" si="59"/>
        <v/>
      </c>
      <c r="E372" s="199" t="e">
        <f ca="1">IF(B372=0, NA(), (IF(ISERROR(OFFSET('Confirm Results'!$U$1,MATCH($B372,'Confirm Results'!$R:$R,0)-1,0,1,1)),NA(),OFFSET('Confirm Results'!$U$1,MATCH($B372,'Confirm Results'!$R:$R,0)-1,0,1,1))))</f>
        <v>#N/A</v>
      </c>
      <c r="F372" s="103" t="str">
        <f t="shared" si="50"/>
        <v/>
      </c>
      <c r="G372" s="103" t="str">
        <f t="shared" ca="1" si="51"/>
        <v/>
      </c>
      <c r="H372" s="300"/>
      <c r="I372" s="103" t="str">
        <f t="shared" si="52"/>
        <v/>
      </c>
      <c r="J372" s="1" t="str">
        <f t="shared" si="53"/>
        <v/>
      </c>
      <c r="K372" s="1" t="str">
        <f t="shared" si="54"/>
        <v/>
      </c>
      <c r="L372" s="177"/>
      <c r="M372" s="299" t="str">
        <f t="shared" si="55"/>
        <v/>
      </c>
      <c r="N372" s="177"/>
      <c r="O372" s="177" t="str">
        <f t="shared" si="56"/>
        <v/>
      </c>
      <c r="P372" s="1" t="str">
        <f t="shared" si="57"/>
        <v/>
      </c>
      <c r="Q372" s="199" t="str">
        <f ca="1">IF(B372=0,"",(IF(ISERROR(OFFSET('Specs and Initial PMs'!$E$1,MATCH($B372,'Specs and Initial PMs'!$D:$D,0)-1,0,1,1)),"",OFFSET('Specs and Initial PMs'!$E$1,MATCH($B372,'Specs and Initial PMs'!$D:$D,0)-1,0,1,1))))</f>
        <v/>
      </c>
      <c r="R372" s="103" t="str">
        <f t="shared" ca="1" si="58"/>
        <v/>
      </c>
      <c r="S372" s="241"/>
    </row>
    <row r="373" spans="1:19" x14ac:dyDescent="0.3">
      <c r="A373" s="1">
        <f>'Specs and Initial PMs'!A385</f>
        <v>369</v>
      </c>
      <c r="B373" s="1">
        <f>'Specs and Initial PMs'!D385</f>
        <v>0</v>
      </c>
      <c r="C373" s="103" t="e">
        <f ca="1">IF(B373=0, NA(), (IF(ISERROR(OFFSET('Initial Results'!$U$1,MATCH($B373,'Initial Results'!$R:$R,0)-1,0,1,1)),NA(),OFFSET('Initial Results'!$U$1,MATCH($B373,'Initial Results'!$R:$R,0)-1,0,1,1))))</f>
        <v>#N/A</v>
      </c>
      <c r="D373" s="103" t="str">
        <f t="shared" si="59"/>
        <v/>
      </c>
      <c r="E373" s="199" t="e">
        <f ca="1">IF(B373=0, NA(), (IF(ISERROR(OFFSET('Confirm Results'!$U$1,MATCH($B373,'Confirm Results'!$R:$R,0)-1,0,1,1)),NA(),OFFSET('Confirm Results'!$U$1,MATCH($B373,'Confirm Results'!$R:$R,0)-1,0,1,1))))</f>
        <v>#N/A</v>
      </c>
      <c r="F373" s="103" t="str">
        <f t="shared" si="50"/>
        <v/>
      </c>
      <c r="G373" s="103" t="str">
        <f t="shared" ca="1" si="51"/>
        <v/>
      </c>
      <c r="H373" s="300"/>
      <c r="I373" s="103" t="str">
        <f t="shared" si="52"/>
        <v/>
      </c>
      <c r="J373" s="1" t="str">
        <f t="shared" si="53"/>
        <v/>
      </c>
      <c r="K373" s="1" t="str">
        <f t="shared" si="54"/>
        <v/>
      </c>
      <c r="L373" s="177"/>
      <c r="M373" s="299" t="str">
        <f t="shared" si="55"/>
        <v/>
      </c>
      <c r="N373" s="177"/>
      <c r="O373" s="177" t="str">
        <f t="shared" si="56"/>
        <v/>
      </c>
      <c r="P373" s="1" t="str">
        <f t="shared" si="57"/>
        <v/>
      </c>
      <c r="Q373" s="199" t="str">
        <f ca="1">IF(B373=0,"",(IF(ISERROR(OFFSET('Specs and Initial PMs'!$E$1,MATCH($B373,'Specs and Initial PMs'!$D:$D,0)-1,0,1,1)),"",OFFSET('Specs and Initial PMs'!$E$1,MATCH($B373,'Specs and Initial PMs'!$D:$D,0)-1,0,1,1))))</f>
        <v/>
      </c>
      <c r="R373" s="103" t="str">
        <f t="shared" ca="1" si="58"/>
        <v/>
      </c>
      <c r="S373" s="241"/>
    </row>
    <row r="374" spans="1:19" x14ac:dyDescent="0.3">
      <c r="A374" s="1">
        <f>'Specs and Initial PMs'!A386</f>
        <v>370</v>
      </c>
      <c r="B374" s="1">
        <f>'Specs and Initial PMs'!D386</f>
        <v>0</v>
      </c>
      <c r="C374" s="103" t="e">
        <f ca="1">IF(B374=0, NA(), (IF(ISERROR(OFFSET('Initial Results'!$U$1,MATCH($B374,'Initial Results'!$R:$R,0)-1,0,1,1)),NA(),OFFSET('Initial Results'!$U$1,MATCH($B374,'Initial Results'!$R:$R,0)-1,0,1,1))))</f>
        <v>#N/A</v>
      </c>
      <c r="D374" s="103" t="str">
        <f t="shared" si="59"/>
        <v/>
      </c>
      <c r="E374" s="199" t="e">
        <f ca="1">IF(B374=0, NA(), (IF(ISERROR(OFFSET('Confirm Results'!$U$1,MATCH($B374,'Confirm Results'!$R:$R,0)-1,0,1,1)),NA(),OFFSET('Confirm Results'!$U$1,MATCH($B374,'Confirm Results'!$R:$R,0)-1,0,1,1))))</f>
        <v>#N/A</v>
      </c>
      <c r="F374" s="103" t="str">
        <f t="shared" si="50"/>
        <v/>
      </c>
      <c r="G374" s="103" t="str">
        <f t="shared" ca="1" si="51"/>
        <v/>
      </c>
      <c r="H374" s="300"/>
      <c r="I374" s="103" t="str">
        <f t="shared" si="52"/>
        <v/>
      </c>
      <c r="J374" s="1" t="str">
        <f t="shared" si="53"/>
        <v/>
      </c>
      <c r="K374" s="1" t="str">
        <f t="shared" si="54"/>
        <v/>
      </c>
      <c r="L374" s="177"/>
      <c r="M374" s="299" t="str">
        <f t="shared" si="55"/>
        <v/>
      </c>
      <c r="N374" s="177"/>
      <c r="O374" s="177" t="str">
        <f t="shared" si="56"/>
        <v/>
      </c>
      <c r="P374" s="1" t="str">
        <f t="shared" si="57"/>
        <v/>
      </c>
      <c r="Q374" s="199" t="str">
        <f ca="1">IF(B374=0,"",(IF(ISERROR(OFFSET('Specs and Initial PMs'!$E$1,MATCH($B374,'Specs and Initial PMs'!$D:$D,0)-1,0,1,1)),"",OFFSET('Specs and Initial PMs'!$E$1,MATCH($B374,'Specs and Initial PMs'!$D:$D,0)-1,0,1,1))))</f>
        <v/>
      </c>
      <c r="R374" s="103" t="str">
        <f t="shared" ca="1" si="58"/>
        <v/>
      </c>
      <c r="S374" s="241"/>
    </row>
    <row r="375" spans="1:19" x14ac:dyDescent="0.3">
      <c r="A375" s="1">
        <f>'Specs and Initial PMs'!A387</f>
        <v>371</v>
      </c>
      <c r="B375" s="1">
        <f>'Specs and Initial PMs'!D387</f>
        <v>0</v>
      </c>
      <c r="C375" s="103" t="e">
        <f ca="1">IF(B375=0, NA(), (IF(ISERROR(OFFSET('Initial Results'!$U$1,MATCH($B375,'Initial Results'!$R:$R,0)-1,0,1,1)),NA(),OFFSET('Initial Results'!$U$1,MATCH($B375,'Initial Results'!$R:$R,0)-1,0,1,1))))</f>
        <v>#N/A</v>
      </c>
      <c r="D375" s="103" t="str">
        <f t="shared" si="59"/>
        <v/>
      </c>
      <c r="E375" s="199" t="e">
        <f ca="1">IF(B375=0, NA(), (IF(ISERROR(OFFSET('Confirm Results'!$U$1,MATCH($B375,'Confirm Results'!$R:$R,0)-1,0,1,1)),NA(),OFFSET('Confirm Results'!$U$1,MATCH($B375,'Confirm Results'!$R:$R,0)-1,0,1,1))))</f>
        <v>#N/A</v>
      </c>
      <c r="F375" s="103" t="str">
        <f t="shared" si="50"/>
        <v/>
      </c>
      <c r="G375" s="103" t="str">
        <f t="shared" ca="1" si="51"/>
        <v/>
      </c>
      <c r="H375" s="300"/>
      <c r="I375" s="103" t="str">
        <f t="shared" si="52"/>
        <v/>
      </c>
      <c r="J375" s="1" t="str">
        <f t="shared" si="53"/>
        <v/>
      </c>
      <c r="K375" s="1" t="str">
        <f t="shared" si="54"/>
        <v/>
      </c>
      <c r="L375" s="177"/>
      <c r="M375" s="299" t="str">
        <f t="shared" si="55"/>
        <v/>
      </c>
      <c r="N375" s="177"/>
      <c r="O375" s="177" t="str">
        <f t="shared" si="56"/>
        <v/>
      </c>
      <c r="P375" s="1" t="str">
        <f t="shared" si="57"/>
        <v/>
      </c>
      <c r="Q375" s="199" t="str">
        <f ca="1">IF(B375=0,"",(IF(ISERROR(OFFSET('Specs and Initial PMs'!$E$1,MATCH($B375,'Specs and Initial PMs'!$D:$D,0)-1,0,1,1)),"",OFFSET('Specs and Initial PMs'!$E$1,MATCH($B375,'Specs and Initial PMs'!$D:$D,0)-1,0,1,1))))</f>
        <v/>
      </c>
      <c r="R375" s="103" t="str">
        <f t="shared" ca="1" si="58"/>
        <v/>
      </c>
      <c r="S375" s="241"/>
    </row>
    <row r="376" spans="1:19" x14ac:dyDescent="0.3">
      <c r="A376" s="1">
        <f>'Specs and Initial PMs'!A388</f>
        <v>372</v>
      </c>
      <c r="B376" s="1">
        <f>'Specs and Initial PMs'!D388</f>
        <v>0</v>
      </c>
      <c r="C376" s="103" t="e">
        <f ca="1">IF(B376=0, NA(), (IF(ISERROR(OFFSET('Initial Results'!$U$1,MATCH($B376,'Initial Results'!$R:$R,0)-1,0,1,1)),NA(),OFFSET('Initial Results'!$U$1,MATCH($B376,'Initial Results'!$R:$R,0)-1,0,1,1))))</f>
        <v>#N/A</v>
      </c>
      <c r="D376" s="103" t="str">
        <f t="shared" si="59"/>
        <v/>
      </c>
      <c r="E376" s="199" t="e">
        <f ca="1">IF(B376=0, NA(), (IF(ISERROR(OFFSET('Confirm Results'!$U$1,MATCH($B376,'Confirm Results'!$R:$R,0)-1,0,1,1)),NA(),OFFSET('Confirm Results'!$U$1,MATCH($B376,'Confirm Results'!$R:$R,0)-1,0,1,1))))</f>
        <v>#N/A</v>
      </c>
      <c r="F376" s="103" t="str">
        <f t="shared" si="50"/>
        <v/>
      </c>
      <c r="G376" s="103" t="str">
        <f t="shared" ca="1" si="51"/>
        <v/>
      </c>
      <c r="H376" s="300"/>
      <c r="I376" s="103" t="str">
        <f t="shared" si="52"/>
        <v/>
      </c>
      <c r="J376" s="1" t="str">
        <f t="shared" si="53"/>
        <v/>
      </c>
      <c r="K376" s="1" t="str">
        <f t="shared" si="54"/>
        <v/>
      </c>
      <c r="L376" s="177"/>
      <c r="M376" s="299" t="str">
        <f t="shared" si="55"/>
        <v/>
      </c>
      <c r="N376" s="177"/>
      <c r="O376" s="177" t="str">
        <f t="shared" si="56"/>
        <v/>
      </c>
      <c r="P376" s="1" t="str">
        <f t="shared" si="57"/>
        <v/>
      </c>
      <c r="Q376" s="199" t="str">
        <f ca="1">IF(B376=0,"",(IF(ISERROR(OFFSET('Specs and Initial PMs'!$E$1,MATCH($B376,'Specs and Initial PMs'!$D:$D,0)-1,0,1,1)),"",OFFSET('Specs and Initial PMs'!$E$1,MATCH($B376,'Specs and Initial PMs'!$D:$D,0)-1,0,1,1))))</f>
        <v/>
      </c>
      <c r="R376" s="103" t="str">
        <f t="shared" ca="1" si="58"/>
        <v/>
      </c>
      <c r="S376" s="241"/>
    </row>
    <row r="377" spans="1:19" x14ac:dyDescent="0.3">
      <c r="A377" s="1">
        <f>'Specs and Initial PMs'!A389</f>
        <v>373</v>
      </c>
      <c r="B377" s="1">
        <f>'Specs and Initial PMs'!D389</f>
        <v>0</v>
      </c>
      <c r="C377" s="103" t="e">
        <f ca="1">IF(B377=0, NA(), (IF(ISERROR(OFFSET('Initial Results'!$U$1,MATCH($B377,'Initial Results'!$R:$R,0)-1,0,1,1)),NA(),OFFSET('Initial Results'!$U$1,MATCH($B377,'Initial Results'!$R:$R,0)-1,0,1,1))))</f>
        <v>#N/A</v>
      </c>
      <c r="D377" s="103" t="str">
        <f t="shared" si="59"/>
        <v/>
      </c>
      <c r="E377" s="199" t="e">
        <f ca="1">IF(B377=0, NA(), (IF(ISERROR(OFFSET('Confirm Results'!$U$1,MATCH($B377,'Confirm Results'!$R:$R,0)-1,0,1,1)),NA(),OFFSET('Confirm Results'!$U$1,MATCH($B377,'Confirm Results'!$R:$R,0)-1,0,1,1))))</f>
        <v>#N/A</v>
      </c>
      <c r="F377" s="103" t="str">
        <f t="shared" si="50"/>
        <v/>
      </c>
      <c r="G377" s="103" t="str">
        <f t="shared" ca="1" si="51"/>
        <v/>
      </c>
      <c r="H377" s="300"/>
      <c r="I377" s="103" t="str">
        <f t="shared" si="52"/>
        <v/>
      </c>
      <c r="J377" s="1" t="str">
        <f t="shared" si="53"/>
        <v/>
      </c>
      <c r="K377" s="1" t="str">
        <f t="shared" si="54"/>
        <v/>
      </c>
      <c r="L377" s="177"/>
      <c r="M377" s="299" t="str">
        <f t="shared" si="55"/>
        <v/>
      </c>
      <c r="N377" s="177"/>
      <c r="O377" s="177" t="str">
        <f t="shared" si="56"/>
        <v/>
      </c>
      <c r="P377" s="1" t="str">
        <f t="shared" si="57"/>
        <v/>
      </c>
      <c r="Q377" s="199" t="str">
        <f ca="1">IF(B377=0,"",(IF(ISERROR(OFFSET('Specs and Initial PMs'!$E$1,MATCH($B377,'Specs and Initial PMs'!$D:$D,0)-1,0,1,1)),"",OFFSET('Specs and Initial PMs'!$E$1,MATCH($B377,'Specs and Initial PMs'!$D:$D,0)-1,0,1,1))))</f>
        <v/>
      </c>
      <c r="R377" s="103" t="str">
        <f t="shared" ca="1" si="58"/>
        <v/>
      </c>
      <c r="S377" s="241"/>
    </row>
    <row r="378" spans="1:19" x14ac:dyDescent="0.3">
      <c r="A378" s="1">
        <f>'Specs and Initial PMs'!A390</f>
        <v>374</v>
      </c>
      <c r="B378" s="1">
        <f>'Specs and Initial PMs'!D390</f>
        <v>0</v>
      </c>
      <c r="C378" s="103" t="e">
        <f ca="1">IF(B378=0, NA(), (IF(ISERROR(OFFSET('Initial Results'!$U$1,MATCH($B378,'Initial Results'!$R:$R,0)-1,0,1,1)),NA(),OFFSET('Initial Results'!$U$1,MATCH($B378,'Initial Results'!$R:$R,0)-1,0,1,1))))</f>
        <v>#N/A</v>
      </c>
      <c r="D378" s="103" t="str">
        <f t="shared" si="59"/>
        <v/>
      </c>
      <c r="E378" s="199" t="e">
        <f ca="1">IF(B378=0, NA(), (IF(ISERROR(OFFSET('Confirm Results'!$U$1,MATCH($B378,'Confirm Results'!$R:$R,0)-1,0,1,1)),NA(),OFFSET('Confirm Results'!$U$1,MATCH($B378,'Confirm Results'!$R:$R,0)-1,0,1,1))))</f>
        <v>#N/A</v>
      </c>
      <c r="F378" s="103" t="str">
        <f t="shared" si="50"/>
        <v/>
      </c>
      <c r="G378" s="103" t="str">
        <f t="shared" ca="1" si="51"/>
        <v/>
      </c>
      <c r="H378" s="300"/>
      <c r="I378" s="103" t="str">
        <f t="shared" si="52"/>
        <v/>
      </c>
      <c r="J378" s="1" t="str">
        <f t="shared" si="53"/>
        <v/>
      </c>
      <c r="K378" s="1" t="str">
        <f t="shared" si="54"/>
        <v/>
      </c>
      <c r="L378" s="177"/>
      <c r="M378" s="299" t="str">
        <f t="shared" si="55"/>
        <v/>
      </c>
      <c r="N378" s="177"/>
      <c r="O378" s="177" t="str">
        <f t="shared" si="56"/>
        <v/>
      </c>
      <c r="P378" s="1" t="str">
        <f t="shared" si="57"/>
        <v/>
      </c>
      <c r="Q378" s="199" t="str">
        <f ca="1">IF(B378=0,"",(IF(ISERROR(OFFSET('Specs and Initial PMs'!$E$1,MATCH($B378,'Specs and Initial PMs'!$D:$D,0)-1,0,1,1)),"",OFFSET('Specs and Initial PMs'!$E$1,MATCH($B378,'Specs and Initial PMs'!$D:$D,0)-1,0,1,1))))</f>
        <v/>
      </c>
      <c r="R378" s="103" t="str">
        <f t="shared" ca="1" si="58"/>
        <v/>
      </c>
      <c r="S378" s="241"/>
    </row>
    <row r="379" spans="1:19" x14ac:dyDescent="0.3">
      <c r="A379" s="1">
        <f>'Specs and Initial PMs'!A391</f>
        <v>375</v>
      </c>
      <c r="B379" s="1">
        <f>'Specs and Initial PMs'!D391</f>
        <v>0</v>
      </c>
      <c r="C379" s="103" t="e">
        <f ca="1">IF(B379=0, NA(), (IF(ISERROR(OFFSET('Initial Results'!$U$1,MATCH($B379,'Initial Results'!$R:$R,0)-1,0,1,1)),NA(),OFFSET('Initial Results'!$U$1,MATCH($B379,'Initial Results'!$R:$R,0)-1,0,1,1))))</f>
        <v>#N/A</v>
      </c>
      <c r="D379" s="103" t="str">
        <f t="shared" si="59"/>
        <v/>
      </c>
      <c r="E379" s="199" t="e">
        <f ca="1">IF(B379=0, NA(), (IF(ISERROR(OFFSET('Confirm Results'!$U$1,MATCH($B379,'Confirm Results'!$R:$R,0)-1,0,1,1)),NA(),OFFSET('Confirm Results'!$U$1,MATCH($B379,'Confirm Results'!$R:$R,0)-1,0,1,1))))</f>
        <v>#N/A</v>
      </c>
      <c r="F379" s="103" t="str">
        <f t="shared" si="50"/>
        <v/>
      </c>
      <c r="G379" s="103" t="str">
        <f t="shared" ca="1" si="51"/>
        <v/>
      </c>
      <c r="H379" s="300"/>
      <c r="I379" s="103" t="str">
        <f t="shared" si="52"/>
        <v/>
      </c>
      <c r="J379" s="1" t="str">
        <f t="shared" si="53"/>
        <v/>
      </c>
      <c r="K379" s="1" t="str">
        <f t="shared" si="54"/>
        <v/>
      </c>
      <c r="L379" s="177"/>
      <c r="M379" s="299" t="str">
        <f t="shared" si="55"/>
        <v/>
      </c>
      <c r="N379" s="177"/>
      <c r="O379" s="177" t="str">
        <f t="shared" si="56"/>
        <v/>
      </c>
      <c r="P379" s="1" t="str">
        <f t="shared" si="57"/>
        <v/>
      </c>
      <c r="Q379" s="199" t="str">
        <f ca="1">IF(B379=0,"",(IF(ISERROR(OFFSET('Specs and Initial PMs'!$E$1,MATCH($B379,'Specs and Initial PMs'!$D:$D,0)-1,0,1,1)),"",OFFSET('Specs and Initial PMs'!$E$1,MATCH($B379,'Specs and Initial PMs'!$D:$D,0)-1,0,1,1))))</f>
        <v/>
      </c>
      <c r="R379" s="103" t="str">
        <f t="shared" ca="1" si="58"/>
        <v/>
      </c>
      <c r="S379" s="241"/>
    </row>
    <row r="380" spans="1:19" x14ac:dyDescent="0.3">
      <c r="A380" s="1">
        <f>'Specs and Initial PMs'!A392</f>
        <v>376</v>
      </c>
      <c r="B380" s="1">
        <f>'Specs and Initial PMs'!D392</f>
        <v>0</v>
      </c>
      <c r="C380" s="103" t="e">
        <f ca="1">IF(B380=0, NA(), (IF(ISERROR(OFFSET('Initial Results'!$U$1,MATCH($B380,'Initial Results'!$R:$R,0)-1,0,1,1)),NA(),OFFSET('Initial Results'!$U$1,MATCH($B380,'Initial Results'!$R:$R,0)-1,0,1,1))))</f>
        <v>#N/A</v>
      </c>
      <c r="D380" s="103" t="str">
        <f t="shared" si="59"/>
        <v/>
      </c>
      <c r="E380" s="199" t="e">
        <f ca="1">IF(B380=0, NA(), (IF(ISERROR(OFFSET('Confirm Results'!$U$1,MATCH($B380,'Confirm Results'!$R:$R,0)-1,0,1,1)),NA(),OFFSET('Confirm Results'!$U$1,MATCH($B380,'Confirm Results'!$R:$R,0)-1,0,1,1))))</f>
        <v>#N/A</v>
      </c>
      <c r="F380" s="103" t="str">
        <f t="shared" si="50"/>
        <v/>
      </c>
      <c r="G380" s="103" t="str">
        <f t="shared" ca="1" si="51"/>
        <v/>
      </c>
      <c r="H380" s="300"/>
      <c r="I380" s="103" t="str">
        <f t="shared" si="52"/>
        <v/>
      </c>
      <c r="J380" s="1" t="str">
        <f t="shared" si="53"/>
        <v/>
      </c>
      <c r="K380" s="1" t="str">
        <f t="shared" si="54"/>
        <v/>
      </c>
      <c r="L380" s="177"/>
      <c r="M380" s="299" t="str">
        <f t="shared" si="55"/>
        <v/>
      </c>
      <c r="N380" s="177"/>
      <c r="O380" s="177" t="str">
        <f t="shared" si="56"/>
        <v/>
      </c>
      <c r="P380" s="1" t="str">
        <f t="shared" si="57"/>
        <v/>
      </c>
      <c r="Q380" s="199" t="str">
        <f ca="1">IF(B380=0,"",(IF(ISERROR(OFFSET('Specs and Initial PMs'!$E$1,MATCH($B380,'Specs and Initial PMs'!$D:$D,0)-1,0,1,1)),"",OFFSET('Specs and Initial PMs'!$E$1,MATCH($B380,'Specs and Initial PMs'!$D:$D,0)-1,0,1,1))))</f>
        <v/>
      </c>
      <c r="R380" s="103" t="str">
        <f t="shared" ca="1" si="58"/>
        <v/>
      </c>
      <c r="S380" s="241"/>
    </row>
    <row r="381" spans="1:19" x14ac:dyDescent="0.3">
      <c r="A381" s="1">
        <f>'Specs and Initial PMs'!A393</f>
        <v>377</v>
      </c>
      <c r="B381" s="1">
        <f>'Specs and Initial PMs'!D393</f>
        <v>0</v>
      </c>
      <c r="C381" s="103" t="e">
        <f ca="1">IF(B381=0, NA(), (IF(ISERROR(OFFSET('Initial Results'!$U$1,MATCH($B381,'Initial Results'!$R:$R,0)-1,0,1,1)),NA(),OFFSET('Initial Results'!$U$1,MATCH($B381,'Initial Results'!$R:$R,0)-1,0,1,1))))</f>
        <v>#N/A</v>
      </c>
      <c r="D381" s="103" t="str">
        <f t="shared" si="59"/>
        <v/>
      </c>
      <c r="E381" s="199" t="e">
        <f ca="1">IF(B381=0, NA(), (IF(ISERROR(OFFSET('Confirm Results'!$U$1,MATCH($B381,'Confirm Results'!$R:$R,0)-1,0,1,1)),NA(),OFFSET('Confirm Results'!$U$1,MATCH($B381,'Confirm Results'!$R:$R,0)-1,0,1,1))))</f>
        <v>#N/A</v>
      </c>
      <c r="F381" s="103" t="str">
        <f t="shared" si="50"/>
        <v/>
      </c>
      <c r="G381" s="103" t="str">
        <f t="shared" ca="1" si="51"/>
        <v/>
      </c>
      <c r="H381" s="300"/>
      <c r="I381" s="103" t="str">
        <f t="shared" si="52"/>
        <v/>
      </c>
      <c r="J381" s="1" t="str">
        <f t="shared" si="53"/>
        <v/>
      </c>
      <c r="K381" s="1" t="str">
        <f t="shared" si="54"/>
        <v/>
      </c>
      <c r="L381" s="177"/>
      <c r="M381" s="299" t="str">
        <f t="shared" si="55"/>
        <v/>
      </c>
      <c r="N381" s="177"/>
      <c r="O381" s="177" t="str">
        <f t="shared" si="56"/>
        <v/>
      </c>
      <c r="P381" s="1" t="str">
        <f t="shared" si="57"/>
        <v/>
      </c>
      <c r="Q381" s="199" t="str">
        <f ca="1">IF(B381=0,"",(IF(ISERROR(OFFSET('Specs and Initial PMs'!$E$1,MATCH($B381,'Specs and Initial PMs'!$D:$D,0)-1,0,1,1)),"",OFFSET('Specs and Initial PMs'!$E$1,MATCH($B381,'Specs and Initial PMs'!$D:$D,0)-1,0,1,1))))</f>
        <v/>
      </c>
      <c r="R381" s="103" t="str">
        <f t="shared" ca="1" si="58"/>
        <v/>
      </c>
      <c r="S381" s="241"/>
    </row>
    <row r="382" spans="1:19" x14ac:dyDescent="0.3">
      <c r="A382" s="1">
        <f>'Specs and Initial PMs'!A394</f>
        <v>378</v>
      </c>
      <c r="B382" s="1">
        <f>'Specs and Initial PMs'!D394</f>
        <v>0</v>
      </c>
      <c r="C382" s="103" t="e">
        <f ca="1">IF(B382=0, NA(), (IF(ISERROR(OFFSET('Initial Results'!$U$1,MATCH($B382,'Initial Results'!$R:$R,0)-1,0,1,1)),NA(),OFFSET('Initial Results'!$U$1,MATCH($B382,'Initial Results'!$R:$R,0)-1,0,1,1))))</f>
        <v>#N/A</v>
      </c>
      <c r="D382" s="103" t="str">
        <f t="shared" si="59"/>
        <v/>
      </c>
      <c r="E382" s="199" t="e">
        <f ca="1">IF(B382=0, NA(), (IF(ISERROR(OFFSET('Confirm Results'!$U$1,MATCH($B382,'Confirm Results'!$R:$R,0)-1,0,1,1)),NA(),OFFSET('Confirm Results'!$U$1,MATCH($B382,'Confirm Results'!$R:$R,0)-1,0,1,1))))</f>
        <v>#N/A</v>
      </c>
      <c r="F382" s="103" t="str">
        <f t="shared" si="50"/>
        <v/>
      </c>
      <c r="G382" s="103" t="str">
        <f t="shared" ca="1" si="51"/>
        <v/>
      </c>
      <c r="H382" s="300"/>
      <c r="I382" s="103" t="str">
        <f t="shared" si="52"/>
        <v/>
      </c>
      <c r="J382" s="1" t="str">
        <f t="shared" si="53"/>
        <v/>
      </c>
      <c r="K382" s="1" t="str">
        <f t="shared" si="54"/>
        <v/>
      </c>
      <c r="L382" s="177"/>
      <c r="M382" s="299" t="str">
        <f t="shared" si="55"/>
        <v/>
      </c>
      <c r="N382" s="177"/>
      <c r="O382" s="177" t="str">
        <f t="shared" si="56"/>
        <v/>
      </c>
      <c r="P382" s="1" t="str">
        <f t="shared" si="57"/>
        <v/>
      </c>
      <c r="Q382" s="199" t="str">
        <f ca="1">IF(B382=0,"",(IF(ISERROR(OFFSET('Specs and Initial PMs'!$E$1,MATCH($B382,'Specs and Initial PMs'!$D:$D,0)-1,0,1,1)),"",OFFSET('Specs and Initial PMs'!$E$1,MATCH($B382,'Specs and Initial PMs'!$D:$D,0)-1,0,1,1))))</f>
        <v/>
      </c>
      <c r="R382" s="103" t="str">
        <f t="shared" ca="1" si="58"/>
        <v/>
      </c>
      <c r="S382" s="241"/>
    </row>
    <row r="383" spans="1:19" x14ac:dyDescent="0.3">
      <c r="A383" s="1">
        <f>'Specs and Initial PMs'!A395</f>
        <v>379</v>
      </c>
      <c r="B383" s="1">
        <f>'Specs and Initial PMs'!D395</f>
        <v>0</v>
      </c>
      <c r="C383" s="103" t="e">
        <f ca="1">IF(B383=0, NA(), (IF(ISERROR(OFFSET('Initial Results'!$U$1,MATCH($B383,'Initial Results'!$R:$R,0)-1,0,1,1)),NA(),OFFSET('Initial Results'!$U$1,MATCH($B383,'Initial Results'!$R:$R,0)-1,0,1,1))))</f>
        <v>#N/A</v>
      </c>
      <c r="D383" s="103" t="str">
        <f t="shared" si="59"/>
        <v/>
      </c>
      <c r="E383" s="199" t="e">
        <f ca="1">IF(B383=0, NA(), (IF(ISERROR(OFFSET('Confirm Results'!$U$1,MATCH($B383,'Confirm Results'!$R:$R,0)-1,0,1,1)),NA(),OFFSET('Confirm Results'!$U$1,MATCH($B383,'Confirm Results'!$R:$R,0)-1,0,1,1))))</f>
        <v>#N/A</v>
      </c>
      <c r="F383" s="103" t="str">
        <f t="shared" si="50"/>
        <v/>
      </c>
      <c r="G383" s="103" t="str">
        <f t="shared" ca="1" si="51"/>
        <v/>
      </c>
      <c r="H383" s="300"/>
      <c r="I383" s="103" t="str">
        <f t="shared" si="52"/>
        <v/>
      </c>
      <c r="J383" s="1" t="str">
        <f t="shared" si="53"/>
        <v/>
      </c>
      <c r="K383" s="1" t="str">
        <f t="shared" si="54"/>
        <v/>
      </c>
      <c r="L383" s="177"/>
      <c r="M383" s="299" t="str">
        <f t="shared" si="55"/>
        <v/>
      </c>
      <c r="N383" s="177"/>
      <c r="O383" s="177" t="str">
        <f t="shared" si="56"/>
        <v/>
      </c>
      <c r="P383" s="1" t="str">
        <f t="shared" si="57"/>
        <v/>
      </c>
      <c r="Q383" s="199" t="str">
        <f ca="1">IF(B383=0,"",(IF(ISERROR(OFFSET('Specs and Initial PMs'!$E$1,MATCH($B383,'Specs and Initial PMs'!$D:$D,0)-1,0,1,1)),"",OFFSET('Specs and Initial PMs'!$E$1,MATCH($B383,'Specs and Initial PMs'!$D:$D,0)-1,0,1,1))))</f>
        <v/>
      </c>
      <c r="R383" s="103" t="str">
        <f t="shared" ca="1" si="58"/>
        <v/>
      </c>
      <c r="S383" s="241"/>
    </row>
    <row r="384" spans="1:19" x14ac:dyDescent="0.3">
      <c r="A384" s="1">
        <f>'Specs and Initial PMs'!A396</f>
        <v>380</v>
      </c>
      <c r="B384" s="1">
        <f>'Specs and Initial PMs'!D396</f>
        <v>0</v>
      </c>
      <c r="C384" s="103" t="e">
        <f ca="1">IF(B384=0, NA(), (IF(ISERROR(OFFSET('Initial Results'!$U$1,MATCH($B384,'Initial Results'!$R:$R,0)-1,0,1,1)),NA(),OFFSET('Initial Results'!$U$1,MATCH($B384,'Initial Results'!$R:$R,0)-1,0,1,1))))</f>
        <v>#N/A</v>
      </c>
      <c r="D384" s="103" t="str">
        <f t="shared" si="59"/>
        <v/>
      </c>
      <c r="E384" s="199" t="e">
        <f ca="1">IF(B384=0, NA(), (IF(ISERROR(OFFSET('Confirm Results'!$U$1,MATCH($B384,'Confirm Results'!$R:$R,0)-1,0,1,1)),NA(),OFFSET('Confirm Results'!$U$1,MATCH($B384,'Confirm Results'!$R:$R,0)-1,0,1,1))))</f>
        <v>#N/A</v>
      </c>
      <c r="F384" s="103" t="str">
        <f t="shared" si="50"/>
        <v/>
      </c>
      <c r="G384" s="103" t="str">
        <f t="shared" ca="1" si="51"/>
        <v/>
      </c>
      <c r="H384" s="300"/>
      <c r="I384" s="103" t="str">
        <f t="shared" si="52"/>
        <v/>
      </c>
      <c r="J384" s="1" t="str">
        <f t="shared" si="53"/>
        <v/>
      </c>
      <c r="K384" s="1" t="str">
        <f t="shared" si="54"/>
        <v/>
      </c>
      <c r="L384" s="177"/>
      <c r="M384" s="299" t="str">
        <f t="shared" si="55"/>
        <v/>
      </c>
      <c r="N384" s="177"/>
      <c r="O384" s="177" t="str">
        <f t="shared" si="56"/>
        <v/>
      </c>
      <c r="P384" s="1" t="str">
        <f t="shared" si="57"/>
        <v/>
      </c>
      <c r="Q384" s="199" t="str">
        <f ca="1">IF(B384=0,"",(IF(ISERROR(OFFSET('Specs and Initial PMs'!$E$1,MATCH($B384,'Specs and Initial PMs'!$D:$D,0)-1,0,1,1)),"",OFFSET('Specs and Initial PMs'!$E$1,MATCH($B384,'Specs and Initial PMs'!$D:$D,0)-1,0,1,1))))</f>
        <v/>
      </c>
      <c r="R384" s="103" t="str">
        <f t="shared" ca="1" si="58"/>
        <v/>
      </c>
      <c r="S384" s="241"/>
    </row>
    <row r="385" spans="1:19" x14ac:dyDescent="0.3">
      <c r="A385" s="1">
        <f>'Specs and Initial PMs'!A397</f>
        <v>381</v>
      </c>
      <c r="B385" s="1">
        <f>'Specs and Initial PMs'!D397</f>
        <v>0</v>
      </c>
      <c r="C385" s="103" t="e">
        <f ca="1">IF(B385=0, NA(), (IF(ISERROR(OFFSET('Initial Results'!$U$1,MATCH($B385,'Initial Results'!$R:$R,0)-1,0,1,1)),NA(),OFFSET('Initial Results'!$U$1,MATCH($B385,'Initial Results'!$R:$R,0)-1,0,1,1))))</f>
        <v>#N/A</v>
      </c>
      <c r="D385" s="103" t="str">
        <f t="shared" si="59"/>
        <v/>
      </c>
      <c r="E385" s="199" t="e">
        <f ca="1">IF(B385=0, NA(), (IF(ISERROR(OFFSET('Confirm Results'!$U$1,MATCH($B385,'Confirm Results'!$R:$R,0)-1,0,1,1)),NA(),OFFSET('Confirm Results'!$U$1,MATCH($B385,'Confirm Results'!$R:$R,0)-1,0,1,1))))</f>
        <v>#N/A</v>
      </c>
      <c r="F385" s="103" t="str">
        <f t="shared" si="50"/>
        <v/>
      </c>
      <c r="G385" s="103" t="str">
        <f t="shared" ca="1" si="51"/>
        <v/>
      </c>
      <c r="H385" s="300"/>
      <c r="I385" s="103" t="str">
        <f t="shared" si="52"/>
        <v/>
      </c>
      <c r="J385" s="1" t="str">
        <f t="shared" si="53"/>
        <v/>
      </c>
      <c r="K385" s="1" t="str">
        <f t="shared" si="54"/>
        <v/>
      </c>
      <c r="L385" s="177"/>
      <c r="M385" s="299" t="str">
        <f t="shared" si="55"/>
        <v/>
      </c>
      <c r="N385" s="177"/>
      <c r="O385" s="177" t="str">
        <f t="shared" si="56"/>
        <v/>
      </c>
      <c r="P385" s="1" t="str">
        <f t="shared" si="57"/>
        <v/>
      </c>
      <c r="Q385" s="199" t="str">
        <f ca="1">IF(B385=0,"",(IF(ISERROR(OFFSET('Specs and Initial PMs'!$E$1,MATCH($B385,'Specs and Initial PMs'!$D:$D,0)-1,0,1,1)),"",OFFSET('Specs and Initial PMs'!$E$1,MATCH($B385,'Specs and Initial PMs'!$D:$D,0)-1,0,1,1))))</f>
        <v/>
      </c>
      <c r="R385" s="103" t="str">
        <f t="shared" ca="1" si="58"/>
        <v/>
      </c>
      <c r="S385" s="241"/>
    </row>
    <row r="386" spans="1:19" x14ac:dyDescent="0.3">
      <c r="A386" s="1">
        <f>'Specs and Initial PMs'!A398</f>
        <v>382</v>
      </c>
      <c r="B386" s="1">
        <f>'Specs and Initial PMs'!D398</f>
        <v>0</v>
      </c>
      <c r="C386" s="103" t="e">
        <f ca="1">IF(B386=0, NA(), (IF(ISERROR(OFFSET('Initial Results'!$U$1,MATCH($B386,'Initial Results'!$R:$R,0)-1,0,1,1)),NA(),OFFSET('Initial Results'!$U$1,MATCH($B386,'Initial Results'!$R:$R,0)-1,0,1,1))))</f>
        <v>#N/A</v>
      </c>
      <c r="D386" s="103" t="str">
        <f t="shared" si="59"/>
        <v/>
      </c>
      <c r="E386" s="199" t="e">
        <f ca="1">IF(B386=0, NA(), (IF(ISERROR(OFFSET('Confirm Results'!$U$1,MATCH($B386,'Confirm Results'!$R:$R,0)-1,0,1,1)),NA(),OFFSET('Confirm Results'!$U$1,MATCH($B386,'Confirm Results'!$R:$R,0)-1,0,1,1))))</f>
        <v>#N/A</v>
      </c>
      <c r="F386" s="103" t="str">
        <f t="shared" si="50"/>
        <v/>
      </c>
      <c r="G386" s="103" t="str">
        <f t="shared" ca="1" si="51"/>
        <v/>
      </c>
      <c r="H386" s="300"/>
      <c r="I386" s="103" t="str">
        <f t="shared" si="52"/>
        <v/>
      </c>
      <c r="J386" s="1" t="str">
        <f t="shared" si="53"/>
        <v/>
      </c>
      <c r="K386" s="1" t="str">
        <f t="shared" si="54"/>
        <v/>
      </c>
      <c r="L386" s="177"/>
      <c r="M386" s="299" t="str">
        <f t="shared" si="55"/>
        <v/>
      </c>
      <c r="N386" s="177"/>
      <c r="O386" s="177" t="str">
        <f t="shared" si="56"/>
        <v/>
      </c>
      <c r="P386" s="1" t="str">
        <f t="shared" si="57"/>
        <v/>
      </c>
      <c r="Q386" s="199" t="str">
        <f ca="1">IF(B386=0,"",(IF(ISERROR(OFFSET('Specs and Initial PMs'!$E$1,MATCH($B386,'Specs and Initial PMs'!$D:$D,0)-1,0,1,1)),"",OFFSET('Specs and Initial PMs'!$E$1,MATCH($B386,'Specs and Initial PMs'!$D:$D,0)-1,0,1,1))))</f>
        <v/>
      </c>
      <c r="R386" s="103" t="str">
        <f t="shared" ca="1" si="58"/>
        <v/>
      </c>
      <c r="S386" s="241"/>
    </row>
    <row r="387" spans="1:19" x14ac:dyDescent="0.3">
      <c r="A387" s="1">
        <f>'Specs and Initial PMs'!A399</f>
        <v>383</v>
      </c>
      <c r="B387" s="1">
        <f>'Specs and Initial PMs'!D399</f>
        <v>0</v>
      </c>
      <c r="C387" s="103" t="e">
        <f ca="1">IF(B387=0, NA(), (IF(ISERROR(OFFSET('Initial Results'!$U$1,MATCH($B387,'Initial Results'!$R:$R,0)-1,0,1,1)),NA(),OFFSET('Initial Results'!$U$1,MATCH($B387,'Initial Results'!$R:$R,0)-1,0,1,1))))</f>
        <v>#N/A</v>
      </c>
      <c r="D387" s="103" t="str">
        <f t="shared" si="59"/>
        <v/>
      </c>
      <c r="E387" s="199" t="e">
        <f ca="1">IF(B387=0, NA(), (IF(ISERROR(OFFSET('Confirm Results'!$U$1,MATCH($B387,'Confirm Results'!$R:$R,0)-1,0,1,1)),NA(),OFFSET('Confirm Results'!$U$1,MATCH($B387,'Confirm Results'!$R:$R,0)-1,0,1,1))))</f>
        <v>#N/A</v>
      </c>
      <c r="F387" s="103" t="str">
        <f t="shared" si="50"/>
        <v/>
      </c>
      <c r="G387" s="103" t="str">
        <f t="shared" ca="1" si="51"/>
        <v/>
      </c>
      <c r="H387" s="300"/>
      <c r="I387" s="103" t="str">
        <f t="shared" si="52"/>
        <v/>
      </c>
      <c r="J387" s="1" t="str">
        <f t="shared" si="53"/>
        <v/>
      </c>
      <c r="K387" s="1" t="str">
        <f t="shared" si="54"/>
        <v/>
      </c>
      <c r="L387" s="177"/>
      <c r="M387" s="299" t="str">
        <f t="shared" si="55"/>
        <v/>
      </c>
      <c r="N387" s="177"/>
      <c r="O387" s="177" t="str">
        <f t="shared" si="56"/>
        <v/>
      </c>
      <c r="P387" s="1" t="str">
        <f t="shared" si="57"/>
        <v/>
      </c>
      <c r="Q387" s="199" t="str">
        <f ca="1">IF(B387=0,"",(IF(ISERROR(OFFSET('Specs and Initial PMs'!$E$1,MATCH($B387,'Specs and Initial PMs'!$D:$D,0)-1,0,1,1)),"",OFFSET('Specs and Initial PMs'!$E$1,MATCH($B387,'Specs and Initial PMs'!$D:$D,0)-1,0,1,1))))</f>
        <v/>
      </c>
      <c r="R387" s="103" t="str">
        <f t="shared" ca="1" si="58"/>
        <v/>
      </c>
      <c r="S387" s="241"/>
    </row>
    <row r="388" spans="1:19" x14ac:dyDescent="0.3">
      <c r="A388" s="1">
        <f>'Specs and Initial PMs'!A400</f>
        <v>384</v>
      </c>
      <c r="B388" s="1">
        <f>'Specs and Initial PMs'!D400</f>
        <v>0</v>
      </c>
      <c r="C388" s="103" t="e">
        <f ca="1">IF(B388=0, NA(), (IF(ISERROR(OFFSET('Initial Results'!$U$1,MATCH($B388,'Initial Results'!$R:$R,0)-1,0,1,1)),NA(),OFFSET('Initial Results'!$U$1,MATCH($B388,'Initial Results'!$R:$R,0)-1,0,1,1))))</f>
        <v>#N/A</v>
      </c>
      <c r="D388" s="103" t="str">
        <f t="shared" si="59"/>
        <v/>
      </c>
      <c r="E388" s="199" t="e">
        <f ca="1">IF(B388=0, NA(), (IF(ISERROR(OFFSET('Confirm Results'!$U$1,MATCH($B388,'Confirm Results'!$R:$R,0)-1,0,1,1)),NA(),OFFSET('Confirm Results'!$U$1,MATCH($B388,'Confirm Results'!$R:$R,0)-1,0,1,1))))</f>
        <v>#N/A</v>
      </c>
      <c r="F388" s="103" t="str">
        <f t="shared" si="50"/>
        <v/>
      </c>
      <c r="G388" s="103" t="str">
        <f t="shared" ca="1" si="51"/>
        <v/>
      </c>
      <c r="H388" s="300"/>
      <c r="I388" s="103" t="str">
        <f t="shared" si="52"/>
        <v/>
      </c>
      <c r="J388" s="1" t="str">
        <f t="shared" si="53"/>
        <v/>
      </c>
      <c r="K388" s="1" t="str">
        <f t="shared" si="54"/>
        <v/>
      </c>
      <c r="L388" s="177"/>
      <c r="M388" s="299" t="str">
        <f t="shared" si="55"/>
        <v/>
      </c>
      <c r="N388" s="177"/>
      <c r="O388" s="177" t="str">
        <f t="shared" si="56"/>
        <v/>
      </c>
      <c r="P388" s="1" t="str">
        <f t="shared" si="57"/>
        <v/>
      </c>
      <c r="Q388" s="199" t="str">
        <f ca="1">IF(B388=0,"",(IF(ISERROR(OFFSET('Specs and Initial PMs'!$E$1,MATCH($B388,'Specs and Initial PMs'!$D:$D,0)-1,0,1,1)),"",OFFSET('Specs and Initial PMs'!$E$1,MATCH($B388,'Specs and Initial PMs'!$D:$D,0)-1,0,1,1))))</f>
        <v/>
      </c>
      <c r="R388" s="103" t="str">
        <f t="shared" ca="1" si="58"/>
        <v/>
      </c>
      <c r="S388" s="241"/>
    </row>
    <row r="389" spans="1:19" x14ac:dyDescent="0.3">
      <c r="A389" s="1">
        <f>'Specs and Initial PMs'!A401</f>
        <v>385</v>
      </c>
      <c r="B389" s="1">
        <f>'Specs and Initial PMs'!D401</f>
        <v>0</v>
      </c>
      <c r="C389" s="103" t="e">
        <f ca="1">IF(B389=0, NA(), (IF(ISERROR(OFFSET('Initial Results'!$U$1,MATCH($B389,'Initial Results'!$R:$R,0)-1,0,1,1)),NA(),OFFSET('Initial Results'!$U$1,MATCH($B389,'Initial Results'!$R:$R,0)-1,0,1,1))))</f>
        <v>#N/A</v>
      </c>
      <c r="D389" s="103" t="str">
        <f t="shared" si="59"/>
        <v/>
      </c>
      <c r="E389" s="199" t="e">
        <f ca="1">IF(B389=0, NA(), (IF(ISERROR(OFFSET('Confirm Results'!$U$1,MATCH($B389,'Confirm Results'!$R:$R,0)-1,0,1,1)),NA(),OFFSET('Confirm Results'!$U$1,MATCH($B389,'Confirm Results'!$R:$R,0)-1,0,1,1))))</f>
        <v>#N/A</v>
      </c>
      <c r="F389" s="103" t="str">
        <f t="shared" ref="F389:F452" si="60">IF($B389=0,"",IF(ISERROR($E389),"",$E389))</f>
        <v/>
      </c>
      <c r="G389" s="103" t="str">
        <f t="shared" ca="1" si="51"/>
        <v/>
      </c>
      <c r="H389" s="300"/>
      <c r="I389" s="103" t="str">
        <f t="shared" si="52"/>
        <v/>
      </c>
      <c r="J389" s="1" t="str">
        <f t="shared" si="53"/>
        <v/>
      </c>
      <c r="K389" s="1" t="str">
        <f t="shared" si="54"/>
        <v/>
      </c>
      <c r="L389" s="177"/>
      <c r="M389" s="299" t="str">
        <f t="shared" si="55"/>
        <v/>
      </c>
      <c r="N389" s="177"/>
      <c r="O389" s="177" t="str">
        <f t="shared" si="56"/>
        <v/>
      </c>
      <c r="P389" s="1" t="str">
        <f t="shared" si="57"/>
        <v/>
      </c>
      <c r="Q389" s="199" t="str">
        <f ca="1">IF(B389=0,"",(IF(ISERROR(OFFSET('Specs and Initial PMs'!$E$1,MATCH($B389,'Specs and Initial PMs'!$D:$D,0)-1,0,1,1)),"",OFFSET('Specs and Initial PMs'!$E$1,MATCH($B389,'Specs and Initial PMs'!$D:$D,0)-1,0,1,1))))</f>
        <v/>
      </c>
      <c r="R389" s="103" t="str">
        <f t="shared" ca="1" si="58"/>
        <v/>
      </c>
      <c r="S389" s="241"/>
    </row>
    <row r="390" spans="1:19" x14ac:dyDescent="0.3">
      <c r="A390" s="1">
        <f>'Specs and Initial PMs'!A402</f>
        <v>386</v>
      </c>
      <c r="B390" s="1">
        <f>'Specs and Initial PMs'!D402</f>
        <v>0</v>
      </c>
      <c r="C390" s="103" t="e">
        <f ca="1">IF(B390=0, NA(), (IF(ISERROR(OFFSET('Initial Results'!$U$1,MATCH($B390,'Initial Results'!$R:$R,0)-1,0,1,1)),NA(),OFFSET('Initial Results'!$U$1,MATCH($B390,'Initial Results'!$R:$R,0)-1,0,1,1))))</f>
        <v>#N/A</v>
      </c>
      <c r="D390" s="103" t="str">
        <f t="shared" si="59"/>
        <v/>
      </c>
      <c r="E390" s="199" t="e">
        <f ca="1">IF(B390=0, NA(), (IF(ISERROR(OFFSET('Confirm Results'!$U$1,MATCH($B390,'Confirm Results'!$R:$R,0)-1,0,1,1)),NA(),OFFSET('Confirm Results'!$U$1,MATCH($B390,'Confirm Results'!$R:$R,0)-1,0,1,1))))</f>
        <v>#N/A</v>
      </c>
      <c r="F390" s="103" t="str">
        <f t="shared" si="60"/>
        <v/>
      </c>
      <c r="G390" s="103" t="str">
        <f t="shared" ref="G390:G453" ca="1" si="61">IFERROR(IF(OR(AND(C390&lt;1.5,F390&gt;1.5),AND(C390&gt;1.5,F390&lt;1.5)),IF((STDEV(C390:F390)/AVERAGE(C390:F390))*100&gt;20,"Repeat",""),""),"")</f>
        <v/>
      </c>
      <c r="H390" s="300"/>
      <c r="I390" s="103" t="str">
        <f t="shared" ref="I390:I453" si="62">IF($B390=0,"",IF(ISERROR(IF(ISNUMBER($H390),$H390,IF(ISNUMBER($E390),$E390,$C390))),"FAILURE",IF(ISNUMBER($H390),$H390,IF(ISNUMBER($E390),$E390,$C390))))</f>
        <v/>
      </c>
      <c r="J390" s="1" t="str">
        <f t="shared" ref="J390:J453" si="63">IF(B390=0, "", (IF(ISNUMBER($I390),IF($I390&gt;1.5,"LT","RECENT"),"FAILURE")))</f>
        <v/>
      </c>
      <c r="K390" s="1" t="str">
        <f t="shared" ref="K390:K453" si="64">IF(I390&lt;0.4, "Perform Serology", "")</f>
        <v/>
      </c>
      <c r="L390" s="177"/>
      <c r="M390" s="299" t="str">
        <f t="shared" ref="M390:M453" si="65">IF(AND(J390="Recent",L390="Pos"),"Perform VL","")</f>
        <v/>
      </c>
      <c r="N390" s="177"/>
      <c r="O390" s="177" t="str">
        <f t="shared" ref="O390:O453" si="66">IF($B390=0,"",IF($I390&gt;0.4,$J390,IF($L390="Neg",$L390,IF($L390="HIV-2",$L390,IF($L390="Indeterminate", $L390,IF($L390="", "Pending Serology",$J390))))))</f>
        <v/>
      </c>
      <c r="P390" s="1" t="str">
        <f t="shared" ref="P390:P453" si="67">IF($B390=0,"",IF(AND($O390="RECENT",$N390="≥ 1000 copies/ml"),"RECENT",IF(AND($O390="RECENT",$N390="&lt; 1000 copies/ml"),"ART/EC (LT)",IF(AND($O390="RECENT",$N390=""),"Pending VL",$O390))))</f>
        <v/>
      </c>
      <c r="Q390" s="199" t="str">
        <f ca="1">IF(B390=0,"",(IF(ISERROR(OFFSET('Specs and Initial PMs'!$E$1,MATCH($B390,'Specs and Initial PMs'!$D:$D,0)-1,0,1,1)),"",OFFSET('Specs and Initial PMs'!$E$1,MATCH($B390,'Specs and Initial PMs'!$D:$D,0)-1,0,1,1))))</f>
        <v/>
      </c>
      <c r="R390" s="103" t="str">
        <f t="shared" ref="R390:R453" ca="1" si="68">IF($Q390=0,"",IF(ISERROR($Q390),"",$Q390))</f>
        <v/>
      </c>
      <c r="S390" s="241"/>
    </row>
    <row r="391" spans="1:19" x14ac:dyDescent="0.3">
      <c r="A391" s="1">
        <f>'Specs and Initial PMs'!A403</f>
        <v>387</v>
      </c>
      <c r="B391" s="1">
        <f>'Specs and Initial PMs'!D403</f>
        <v>0</v>
      </c>
      <c r="C391" s="103" t="e">
        <f ca="1">IF(B391=0, NA(), (IF(ISERROR(OFFSET('Initial Results'!$U$1,MATCH($B391,'Initial Results'!$R:$R,0)-1,0,1,1)),NA(),OFFSET('Initial Results'!$U$1,MATCH($B391,'Initial Results'!$R:$R,0)-1,0,1,1))))</f>
        <v>#N/A</v>
      </c>
      <c r="D391" s="103" t="str">
        <f t="shared" ref="D391:D454" si="69">IF($B391=0,"",IF(ISERROR($C391),"",$C391))</f>
        <v/>
      </c>
      <c r="E391" s="199" t="e">
        <f ca="1">IF(B391=0, NA(), (IF(ISERROR(OFFSET('Confirm Results'!$U$1,MATCH($B391,'Confirm Results'!$R:$R,0)-1,0,1,1)),NA(),OFFSET('Confirm Results'!$U$1,MATCH($B391,'Confirm Results'!$R:$R,0)-1,0,1,1))))</f>
        <v>#N/A</v>
      </c>
      <c r="F391" s="103" t="str">
        <f t="shared" si="60"/>
        <v/>
      </c>
      <c r="G391" s="103" t="str">
        <f t="shared" ca="1" si="61"/>
        <v/>
      </c>
      <c r="H391" s="300"/>
      <c r="I391" s="103" t="str">
        <f t="shared" si="62"/>
        <v/>
      </c>
      <c r="J391" s="1" t="str">
        <f t="shared" si="63"/>
        <v/>
      </c>
      <c r="K391" s="1" t="str">
        <f t="shared" si="64"/>
        <v/>
      </c>
      <c r="L391" s="177"/>
      <c r="M391" s="299" t="str">
        <f t="shared" si="65"/>
        <v/>
      </c>
      <c r="N391" s="177"/>
      <c r="O391" s="177" t="str">
        <f t="shared" si="66"/>
        <v/>
      </c>
      <c r="P391" s="1" t="str">
        <f t="shared" si="67"/>
        <v/>
      </c>
      <c r="Q391" s="199" t="str">
        <f ca="1">IF(B391=0,"",(IF(ISERROR(OFFSET('Specs and Initial PMs'!$E$1,MATCH($B391,'Specs and Initial PMs'!$D:$D,0)-1,0,1,1)),"",OFFSET('Specs and Initial PMs'!$E$1,MATCH($B391,'Specs and Initial PMs'!$D:$D,0)-1,0,1,1))))</f>
        <v/>
      </c>
      <c r="R391" s="103" t="str">
        <f t="shared" ca="1" si="68"/>
        <v/>
      </c>
      <c r="S391" s="241"/>
    </row>
    <row r="392" spans="1:19" x14ac:dyDescent="0.3">
      <c r="A392" s="1">
        <f>'Specs and Initial PMs'!A404</f>
        <v>388</v>
      </c>
      <c r="B392" s="1">
        <f>'Specs and Initial PMs'!D404</f>
        <v>0</v>
      </c>
      <c r="C392" s="103" t="e">
        <f ca="1">IF(B392=0, NA(), (IF(ISERROR(OFFSET('Initial Results'!$U$1,MATCH($B392,'Initial Results'!$R:$R,0)-1,0,1,1)),NA(),OFFSET('Initial Results'!$U$1,MATCH($B392,'Initial Results'!$R:$R,0)-1,0,1,1))))</f>
        <v>#N/A</v>
      </c>
      <c r="D392" s="103" t="str">
        <f t="shared" si="69"/>
        <v/>
      </c>
      <c r="E392" s="199" t="e">
        <f ca="1">IF(B392=0, NA(), (IF(ISERROR(OFFSET('Confirm Results'!$U$1,MATCH($B392,'Confirm Results'!$R:$R,0)-1,0,1,1)),NA(),OFFSET('Confirm Results'!$U$1,MATCH($B392,'Confirm Results'!$R:$R,0)-1,0,1,1))))</f>
        <v>#N/A</v>
      </c>
      <c r="F392" s="103" t="str">
        <f t="shared" si="60"/>
        <v/>
      </c>
      <c r="G392" s="103" t="str">
        <f t="shared" ca="1" si="61"/>
        <v/>
      </c>
      <c r="H392" s="300"/>
      <c r="I392" s="103" t="str">
        <f t="shared" si="62"/>
        <v/>
      </c>
      <c r="J392" s="1" t="str">
        <f t="shared" si="63"/>
        <v/>
      </c>
      <c r="K392" s="1" t="str">
        <f t="shared" si="64"/>
        <v/>
      </c>
      <c r="L392" s="177"/>
      <c r="M392" s="299" t="str">
        <f t="shared" si="65"/>
        <v/>
      </c>
      <c r="N392" s="177"/>
      <c r="O392" s="177" t="str">
        <f t="shared" si="66"/>
        <v/>
      </c>
      <c r="P392" s="1" t="str">
        <f t="shared" si="67"/>
        <v/>
      </c>
      <c r="Q392" s="199" t="str">
        <f ca="1">IF(B392=0,"",(IF(ISERROR(OFFSET('Specs and Initial PMs'!$E$1,MATCH($B392,'Specs and Initial PMs'!$D:$D,0)-1,0,1,1)),"",OFFSET('Specs and Initial PMs'!$E$1,MATCH($B392,'Specs and Initial PMs'!$D:$D,0)-1,0,1,1))))</f>
        <v/>
      </c>
      <c r="R392" s="103" t="str">
        <f t="shared" ca="1" si="68"/>
        <v/>
      </c>
      <c r="S392" s="241"/>
    </row>
    <row r="393" spans="1:19" x14ac:dyDescent="0.3">
      <c r="A393" s="1">
        <f>'Specs and Initial PMs'!A405</f>
        <v>389</v>
      </c>
      <c r="B393" s="1">
        <f>'Specs and Initial PMs'!D405</f>
        <v>0</v>
      </c>
      <c r="C393" s="103" t="e">
        <f ca="1">IF(B393=0, NA(), (IF(ISERROR(OFFSET('Initial Results'!$U$1,MATCH($B393,'Initial Results'!$R:$R,0)-1,0,1,1)),NA(),OFFSET('Initial Results'!$U$1,MATCH($B393,'Initial Results'!$R:$R,0)-1,0,1,1))))</f>
        <v>#N/A</v>
      </c>
      <c r="D393" s="103" t="str">
        <f t="shared" si="69"/>
        <v/>
      </c>
      <c r="E393" s="199" t="e">
        <f ca="1">IF(B393=0, NA(), (IF(ISERROR(OFFSET('Confirm Results'!$U$1,MATCH($B393,'Confirm Results'!$R:$R,0)-1,0,1,1)),NA(),OFFSET('Confirm Results'!$U$1,MATCH($B393,'Confirm Results'!$R:$R,0)-1,0,1,1))))</f>
        <v>#N/A</v>
      </c>
      <c r="F393" s="103" t="str">
        <f t="shared" si="60"/>
        <v/>
      </c>
      <c r="G393" s="103" t="str">
        <f t="shared" ca="1" si="61"/>
        <v/>
      </c>
      <c r="H393" s="300"/>
      <c r="I393" s="103" t="str">
        <f t="shared" si="62"/>
        <v/>
      </c>
      <c r="J393" s="1" t="str">
        <f t="shared" si="63"/>
        <v/>
      </c>
      <c r="K393" s="1" t="str">
        <f t="shared" si="64"/>
        <v/>
      </c>
      <c r="L393" s="177"/>
      <c r="M393" s="299" t="str">
        <f t="shared" si="65"/>
        <v/>
      </c>
      <c r="N393" s="177"/>
      <c r="O393" s="177" t="str">
        <f t="shared" si="66"/>
        <v/>
      </c>
      <c r="P393" s="1" t="str">
        <f t="shared" si="67"/>
        <v/>
      </c>
      <c r="Q393" s="199" t="str">
        <f ca="1">IF(B393=0,"",(IF(ISERROR(OFFSET('Specs and Initial PMs'!$E$1,MATCH($B393,'Specs and Initial PMs'!$D:$D,0)-1,0,1,1)),"",OFFSET('Specs and Initial PMs'!$E$1,MATCH($B393,'Specs and Initial PMs'!$D:$D,0)-1,0,1,1))))</f>
        <v/>
      </c>
      <c r="R393" s="103" t="str">
        <f t="shared" ca="1" si="68"/>
        <v/>
      </c>
      <c r="S393" s="241"/>
    </row>
    <row r="394" spans="1:19" x14ac:dyDescent="0.3">
      <c r="A394" s="1">
        <f>'Specs and Initial PMs'!A406</f>
        <v>390</v>
      </c>
      <c r="B394" s="1">
        <f>'Specs and Initial PMs'!D406</f>
        <v>0</v>
      </c>
      <c r="C394" s="103" t="e">
        <f ca="1">IF(B394=0, NA(), (IF(ISERROR(OFFSET('Initial Results'!$U$1,MATCH($B394,'Initial Results'!$R:$R,0)-1,0,1,1)),NA(),OFFSET('Initial Results'!$U$1,MATCH($B394,'Initial Results'!$R:$R,0)-1,0,1,1))))</f>
        <v>#N/A</v>
      </c>
      <c r="D394" s="103" t="str">
        <f t="shared" si="69"/>
        <v/>
      </c>
      <c r="E394" s="199" t="e">
        <f ca="1">IF(B394=0, NA(), (IF(ISERROR(OFFSET('Confirm Results'!$U$1,MATCH($B394,'Confirm Results'!$R:$R,0)-1,0,1,1)),NA(),OFFSET('Confirm Results'!$U$1,MATCH($B394,'Confirm Results'!$R:$R,0)-1,0,1,1))))</f>
        <v>#N/A</v>
      </c>
      <c r="F394" s="103" t="str">
        <f t="shared" si="60"/>
        <v/>
      </c>
      <c r="G394" s="103" t="str">
        <f t="shared" ca="1" si="61"/>
        <v/>
      </c>
      <c r="H394" s="300"/>
      <c r="I394" s="103" t="str">
        <f t="shared" si="62"/>
        <v/>
      </c>
      <c r="J394" s="1" t="str">
        <f t="shared" si="63"/>
        <v/>
      </c>
      <c r="K394" s="1" t="str">
        <f t="shared" si="64"/>
        <v/>
      </c>
      <c r="L394" s="177"/>
      <c r="M394" s="299" t="str">
        <f t="shared" si="65"/>
        <v/>
      </c>
      <c r="N394" s="177"/>
      <c r="O394" s="177" t="str">
        <f t="shared" si="66"/>
        <v/>
      </c>
      <c r="P394" s="1" t="str">
        <f t="shared" si="67"/>
        <v/>
      </c>
      <c r="Q394" s="199" t="str">
        <f ca="1">IF(B394=0,"",(IF(ISERROR(OFFSET('Specs and Initial PMs'!$E$1,MATCH($B394,'Specs and Initial PMs'!$D:$D,0)-1,0,1,1)),"",OFFSET('Specs and Initial PMs'!$E$1,MATCH($B394,'Specs and Initial PMs'!$D:$D,0)-1,0,1,1))))</f>
        <v/>
      </c>
      <c r="R394" s="103" t="str">
        <f t="shared" ca="1" si="68"/>
        <v/>
      </c>
      <c r="S394" s="241"/>
    </row>
    <row r="395" spans="1:19" x14ac:dyDescent="0.3">
      <c r="A395" s="1">
        <f>'Specs and Initial PMs'!A407</f>
        <v>391</v>
      </c>
      <c r="B395" s="1">
        <f>'Specs and Initial PMs'!D407</f>
        <v>0</v>
      </c>
      <c r="C395" s="103" t="e">
        <f ca="1">IF(B395=0, NA(), (IF(ISERROR(OFFSET('Initial Results'!$U$1,MATCH($B395,'Initial Results'!$R:$R,0)-1,0,1,1)),NA(),OFFSET('Initial Results'!$U$1,MATCH($B395,'Initial Results'!$R:$R,0)-1,0,1,1))))</f>
        <v>#N/A</v>
      </c>
      <c r="D395" s="103" t="str">
        <f t="shared" si="69"/>
        <v/>
      </c>
      <c r="E395" s="199" t="e">
        <f ca="1">IF(B395=0, NA(), (IF(ISERROR(OFFSET('Confirm Results'!$U$1,MATCH($B395,'Confirm Results'!$R:$R,0)-1,0,1,1)),NA(),OFFSET('Confirm Results'!$U$1,MATCH($B395,'Confirm Results'!$R:$R,0)-1,0,1,1))))</f>
        <v>#N/A</v>
      </c>
      <c r="F395" s="103" t="str">
        <f t="shared" si="60"/>
        <v/>
      </c>
      <c r="G395" s="103" t="str">
        <f t="shared" ca="1" si="61"/>
        <v/>
      </c>
      <c r="H395" s="300"/>
      <c r="I395" s="103" t="str">
        <f t="shared" si="62"/>
        <v/>
      </c>
      <c r="J395" s="1" t="str">
        <f t="shared" si="63"/>
        <v/>
      </c>
      <c r="K395" s="1" t="str">
        <f t="shared" si="64"/>
        <v/>
      </c>
      <c r="L395" s="177"/>
      <c r="M395" s="299" t="str">
        <f t="shared" si="65"/>
        <v/>
      </c>
      <c r="N395" s="177"/>
      <c r="O395" s="177" t="str">
        <f t="shared" si="66"/>
        <v/>
      </c>
      <c r="P395" s="1" t="str">
        <f t="shared" si="67"/>
        <v/>
      </c>
      <c r="Q395" s="199" t="str">
        <f ca="1">IF(B395=0,"",(IF(ISERROR(OFFSET('Specs and Initial PMs'!$E$1,MATCH($B395,'Specs and Initial PMs'!$D:$D,0)-1,0,1,1)),"",OFFSET('Specs and Initial PMs'!$E$1,MATCH($B395,'Specs and Initial PMs'!$D:$D,0)-1,0,1,1))))</f>
        <v/>
      </c>
      <c r="R395" s="103" t="str">
        <f t="shared" ca="1" si="68"/>
        <v/>
      </c>
      <c r="S395" s="241"/>
    </row>
    <row r="396" spans="1:19" x14ac:dyDescent="0.3">
      <c r="A396" s="1">
        <f>'Specs and Initial PMs'!A408</f>
        <v>392</v>
      </c>
      <c r="B396" s="1">
        <f>'Specs and Initial PMs'!D408</f>
        <v>0</v>
      </c>
      <c r="C396" s="103" t="e">
        <f ca="1">IF(B396=0, NA(), (IF(ISERROR(OFFSET('Initial Results'!$U$1,MATCH($B396,'Initial Results'!$R:$R,0)-1,0,1,1)),NA(),OFFSET('Initial Results'!$U$1,MATCH($B396,'Initial Results'!$R:$R,0)-1,0,1,1))))</f>
        <v>#N/A</v>
      </c>
      <c r="D396" s="103" t="str">
        <f t="shared" si="69"/>
        <v/>
      </c>
      <c r="E396" s="199" t="e">
        <f ca="1">IF(B396=0, NA(), (IF(ISERROR(OFFSET('Confirm Results'!$U$1,MATCH($B396,'Confirm Results'!$R:$R,0)-1,0,1,1)),NA(),OFFSET('Confirm Results'!$U$1,MATCH($B396,'Confirm Results'!$R:$R,0)-1,0,1,1))))</f>
        <v>#N/A</v>
      </c>
      <c r="F396" s="103" t="str">
        <f t="shared" si="60"/>
        <v/>
      </c>
      <c r="G396" s="103" t="str">
        <f t="shared" ca="1" si="61"/>
        <v/>
      </c>
      <c r="H396" s="300"/>
      <c r="I396" s="103" t="str">
        <f t="shared" si="62"/>
        <v/>
      </c>
      <c r="J396" s="1" t="str">
        <f t="shared" si="63"/>
        <v/>
      </c>
      <c r="K396" s="1" t="str">
        <f t="shared" si="64"/>
        <v/>
      </c>
      <c r="L396" s="177"/>
      <c r="M396" s="299" t="str">
        <f t="shared" si="65"/>
        <v/>
      </c>
      <c r="N396" s="177"/>
      <c r="O396" s="177" t="str">
        <f t="shared" si="66"/>
        <v/>
      </c>
      <c r="P396" s="1" t="str">
        <f t="shared" si="67"/>
        <v/>
      </c>
      <c r="Q396" s="199" t="str">
        <f ca="1">IF(B396=0,"",(IF(ISERROR(OFFSET('Specs and Initial PMs'!$E$1,MATCH($B396,'Specs and Initial PMs'!$D:$D,0)-1,0,1,1)),"",OFFSET('Specs and Initial PMs'!$E$1,MATCH($B396,'Specs and Initial PMs'!$D:$D,0)-1,0,1,1))))</f>
        <v/>
      </c>
      <c r="R396" s="103" t="str">
        <f t="shared" ca="1" si="68"/>
        <v/>
      </c>
      <c r="S396" s="241"/>
    </row>
    <row r="397" spans="1:19" x14ac:dyDescent="0.3">
      <c r="A397" s="1">
        <f>'Specs and Initial PMs'!A409</f>
        <v>393</v>
      </c>
      <c r="B397" s="1">
        <f>'Specs and Initial PMs'!D409</f>
        <v>0</v>
      </c>
      <c r="C397" s="103" t="e">
        <f ca="1">IF(B397=0, NA(), (IF(ISERROR(OFFSET('Initial Results'!$U$1,MATCH($B397,'Initial Results'!$R:$R,0)-1,0,1,1)),NA(),OFFSET('Initial Results'!$U$1,MATCH($B397,'Initial Results'!$R:$R,0)-1,0,1,1))))</f>
        <v>#N/A</v>
      </c>
      <c r="D397" s="103" t="str">
        <f t="shared" si="69"/>
        <v/>
      </c>
      <c r="E397" s="199" t="e">
        <f ca="1">IF(B397=0, NA(), (IF(ISERROR(OFFSET('Confirm Results'!$U$1,MATCH($B397,'Confirm Results'!$R:$R,0)-1,0,1,1)),NA(),OFFSET('Confirm Results'!$U$1,MATCH($B397,'Confirm Results'!$R:$R,0)-1,0,1,1))))</f>
        <v>#N/A</v>
      </c>
      <c r="F397" s="103" t="str">
        <f t="shared" si="60"/>
        <v/>
      </c>
      <c r="G397" s="103" t="str">
        <f t="shared" ca="1" si="61"/>
        <v/>
      </c>
      <c r="H397" s="300"/>
      <c r="I397" s="103" t="str">
        <f t="shared" si="62"/>
        <v/>
      </c>
      <c r="J397" s="1" t="str">
        <f t="shared" si="63"/>
        <v/>
      </c>
      <c r="K397" s="1" t="str">
        <f t="shared" si="64"/>
        <v/>
      </c>
      <c r="L397" s="177"/>
      <c r="M397" s="299" t="str">
        <f t="shared" si="65"/>
        <v/>
      </c>
      <c r="N397" s="177"/>
      <c r="O397" s="177" t="str">
        <f t="shared" si="66"/>
        <v/>
      </c>
      <c r="P397" s="1" t="str">
        <f t="shared" si="67"/>
        <v/>
      </c>
      <c r="Q397" s="199" t="str">
        <f ca="1">IF(B397=0,"",(IF(ISERROR(OFFSET('Specs and Initial PMs'!$E$1,MATCH($B397,'Specs and Initial PMs'!$D:$D,0)-1,0,1,1)),"",OFFSET('Specs and Initial PMs'!$E$1,MATCH($B397,'Specs and Initial PMs'!$D:$D,0)-1,0,1,1))))</f>
        <v/>
      </c>
      <c r="R397" s="103" t="str">
        <f t="shared" ca="1" si="68"/>
        <v/>
      </c>
      <c r="S397" s="241"/>
    </row>
    <row r="398" spans="1:19" x14ac:dyDescent="0.3">
      <c r="A398" s="1">
        <f>'Specs and Initial PMs'!A410</f>
        <v>394</v>
      </c>
      <c r="B398" s="1">
        <f>'Specs and Initial PMs'!D410</f>
        <v>0</v>
      </c>
      <c r="C398" s="103" t="e">
        <f ca="1">IF(B398=0, NA(), (IF(ISERROR(OFFSET('Initial Results'!$U$1,MATCH($B398,'Initial Results'!$R:$R,0)-1,0,1,1)),NA(),OFFSET('Initial Results'!$U$1,MATCH($B398,'Initial Results'!$R:$R,0)-1,0,1,1))))</f>
        <v>#N/A</v>
      </c>
      <c r="D398" s="103" t="str">
        <f t="shared" si="69"/>
        <v/>
      </c>
      <c r="E398" s="199" t="e">
        <f ca="1">IF(B398=0, NA(), (IF(ISERROR(OFFSET('Confirm Results'!$U$1,MATCH($B398,'Confirm Results'!$R:$R,0)-1,0,1,1)),NA(),OFFSET('Confirm Results'!$U$1,MATCH($B398,'Confirm Results'!$R:$R,0)-1,0,1,1))))</f>
        <v>#N/A</v>
      </c>
      <c r="F398" s="103" t="str">
        <f t="shared" si="60"/>
        <v/>
      </c>
      <c r="G398" s="103" t="str">
        <f t="shared" ca="1" si="61"/>
        <v/>
      </c>
      <c r="H398" s="300"/>
      <c r="I398" s="103" t="str">
        <f t="shared" si="62"/>
        <v/>
      </c>
      <c r="J398" s="1" t="str">
        <f t="shared" si="63"/>
        <v/>
      </c>
      <c r="K398" s="1" t="str">
        <f t="shared" si="64"/>
        <v/>
      </c>
      <c r="L398" s="177"/>
      <c r="M398" s="299" t="str">
        <f t="shared" si="65"/>
        <v/>
      </c>
      <c r="N398" s="177"/>
      <c r="O398" s="177" t="str">
        <f t="shared" si="66"/>
        <v/>
      </c>
      <c r="P398" s="1" t="str">
        <f t="shared" si="67"/>
        <v/>
      </c>
      <c r="Q398" s="199" t="str">
        <f ca="1">IF(B398=0,"",(IF(ISERROR(OFFSET('Specs and Initial PMs'!$E$1,MATCH($B398,'Specs and Initial PMs'!$D:$D,0)-1,0,1,1)),"",OFFSET('Specs and Initial PMs'!$E$1,MATCH($B398,'Specs and Initial PMs'!$D:$D,0)-1,0,1,1))))</f>
        <v/>
      </c>
      <c r="R398" s="103" t="str">
        <f t="shared" ca="1" si="68"/>
        <v/>
      </c>
      <c r="S398" s="241"/>
    </row>
    <row r="399" spans="1:19" x14ac:dyDescent="0.3">
      <c r="A399" s="1">
        <f>'Specs and Initial PMs'!A411</f>
        <v>395</v>
      </c>
      <c r="B399" s="1">
        <f>'Specs and Initial PMs'!D411</f>
        <v>0</v>
      </c>
      <c r="C399" s="103" t="e">
        <f ca="1">IF(B399=0, NA(), (IF(ISERROR(OFFSET('Initial Results'!$U$1,MATCH($B399,'Initial Results'!$R:$R,0)-1,0,1,1)),NA(),OFFSET('Initial Results'!$U$1,MATCH($B399,'Initial Results'!$R:$R,0)-1,0,1,1))))</f>
        <v>#N/A</v>
      </c>
      <c r="D399" s="103" t="str">
        <f t="shared" si="69"/>
        <v/>
      </c>
      <c r="E399" s="199" t="e">
        <f ca="1">IF(B399=0, NA(), (IF(ISERROR(OFFSET('Confirm Results'!$U$1,MATCH($B399,'Confirm Results'!$R:$R,0)-1,0,1,1)),NA(),OFFSET('Confirm Results'!$U$1,MATCH($B399,'Confirm Results'!$R:$R,0)-1,0,1,1))))</f>
        <v>#N/A</v>
      </c>
      <c r="F399" s="103" t="str">
        <f t="shared" si="60"/>
        <v/>
      </c>
      <c r="G399" s="103" t="str">
        <f t="shared" ca="1" si="61"/>
        <v/>
      </c>
      <c r="H399" s="300"/>
      <c r="I399" s="103" t="str">
        <f t="shared" si="62"/>
        <v/>
      </c>
      <c r="J399" s="1" t="str">
        <f t="shared" si="63"/>
        <v/>
      </c>
      <c r="K399" s="1" t="str">
        <f t="shared" si="64"/>
        <v/>
      </c>
      <c r="L399" s="177"/>
      <c r="M399" s="299" t="str">
        <f t="shared" si="65"/>
        <v/>
      </c>
      <c r="N399" s="177"/>
      <c r="O399" s="177" t="str">
        <f t="shared" si="66"/>
        <v/>
      </c>
      <c r="P399" s="1" t="str">
        <f t="shared" si="67"/>
        <v/>
      </c>
      <c r="Q399" s="199" t="str">
        <f ca="1">IF(B399=0,"",(IF(ISERROR(OFFSET('Specs and Initial PMs'!$E$1,MATCH($B399,'Specs and Initial PMs'!$D:$D,0)-1,0,1,1)),"",OFFSET('Specs and Initial PMs'!$E$1,MATCH($B399,'Specs and Initial PMs'!$D:$D,0)-1,0,1,1))))</f>
        <v/>
      </c>
      <c r="R399" s="103" t="str">
        <f t="shared" ca="1" si="68"/>
        <v/>
      </c>
      <c r="S399" s="241"/>
    </row>
    <row r="400" spans="1:19" x14ac:dyDescent="0.3">
      <c r="A400" s="1">
        <f>'Specs and Initial PMs'!A412</f>
        <v>396</v>
      </c>
      <c r="B400" s="1">
        <f>'Specs and Initial PMs'!D412</f>
        <v>0</v>
      </c>
      <c r="C400" s="103" t="e">
        <f ca="1">IF(B400=0, NA(), (IF(ISERROR(OFFSET('Initial Results'!$U$1,MATCH($B400,'Initial Results'!$R:$R,0)-1,0,1,1)),NA(),OFFSET('Initial Results'!$U$1,MATCH($B400,'Initial Results'!$R:$R,0)-1,0,1,1))))</f>
        <v>#N/A</v>
      </c>
      <c r="D400" s="103" t="str">
        <f t="shared" si="69"/>
        <v/>
      </c>
      <c r="E400" s="199" t="e">
        <f ca="1">IF(B400=0, NA(), (IF(ISERROR(OFFSET('Confirm Results'!$U$1,MATCH($B400,'Confirm Results'!$R:$R,0)-1,0,1,1)),NA(),OFFSET('Confirm Results'!$U$1,MATCH($B400,'Confirm Results'!$R:$R,0)-1,0,1,1))))</f>
        <v>#N/A</v>
      </c>
      <c r="F400" s="103" t="str">
        <f t="shared" si="60"/>
        <v/>
      </c>
      <c r="G400" s="103" t="str">
        <f t="shared" ca="1" si="61"/>
        <v/>
      </c>
      <c r="H400" s="300"/>
      <c r="I400" s="103" t="str">
        <f t="shared" si="62"/>
        <v/>
      </c>
      <c r="J400" s="1" t="str">
        <f t="shared" si="63"/>
        <v/>
      </c>
      <c r="K400" s="1" t="str">
        <f t="shared" si="64"/>
        <v/>
      </c>
      <c r="L400" s="177"/>
      <c r="M400" s="299" t="str">
        <f t="shared" si="65"/>
        <v/>
      </c>
      <c r="N400" s="177"/>
      <c r="O400" s="177" t="str">
        <f t="shared" si="66"/>
        <v/>
      </c>
      <c r="P400" s="1" t="str">
        <f t="shared" si="67"/>
        <v/>
      </c>
      <c r="Q400" s="199" t="str">
        <f ca="1">IF(B400=0,"",(IF(ISERROR(OFFSET('Specs and Initial PMs'!$E$1,MATCH($B400,'Specs and Initial PMs'!$D:$D,0)-1,0,1,1)),"",OFFSET('Specs and Initial PMs'!$E$1,MATCH($B400,'Specs and Initial PMs'!$D:$D,0)-1,0,1,1))))</f>
        <v/>
      </c>
      <c r="R400" s="103" t="str">
        <f t="shared" ca="1" si="68"/>
        <v/>
      </c>
      <c r="S400" s="241"/>
    </row>
    <row r="401" spans="1:19" x14ac:dyDescent="0.3">
      <c r="A401" s="1">
        <f>'Specs and Initial PMs'!A413</f>
        <v>397</v>
      </c>
      <c r="B401" s="1">
        <f>'Specs and Initial PMs'!D413</f>
        <v>0</v>
      </c>
      <c r="C401" s="103" t="e">
        <f ca="1">IF(B401=0, NA(), (IF(ISERROR(OFFSET('Initial Results'!$U$1,MATCH($B401,'Initial Results'!$R:$R,0)-1,0,1,1)),NA(),OFFSET('Initial Results'!$U$1,MATCH($B401,'Initial Results'!$R:$R,0)-1,0,1,1))))</f>
        <v>#N/A</v>
      </c>
      <c r="D401" s="103" t="str">
        <f t="shared" si="69"/>
        <v/>
      </c>
      <c r="E401" s="199" t="e">
        <f ca="1">IF(B401=0, NA(), (IF(ISERROR(OFFSET('Confirm Results'!$U$1,MATCH($B401,'Confirm Results'!$R:$R,0)-1,0,1,1)),NA(),OFFSET('Confirm Results'!$U$1,MATCH($B401,'Confirm Results'!$R:$R,0)-1,0,1,1))))</f>
        <v>#N/A</v>
      </c>
      <c r="F401" s="103" t="str">
        <f t="shared" si="60"/>
        <v/>
      </c>
      <c r="G401" s="103" t="str">
        <f t="shared" ca="1" si="61"/>
        <v/>
      </c>
      <c r="H401" s="300"/>
      <c r="I401" s="103" t="str">
        <f t="shared" si="62"/>
        <v/>
      </c>
      <c r="J401" s="1" t="str">
        <f t="shared" si="63"/>
        <v/>
      </c>
      <c r="K401" s="1" t="str">
        <f t="shared" si="64"/>
        <v/>
      </c>
      <c r="L401" s="177"/>
      <c r="M401" s="299" t="str">
        <f t="shared" si="65"/>
        <v/>
      </c>
      <c r="N401" s="177"/>
      <c r="O401" s="177" t="str">
        <f t="shared" si="66"/>
        <v/>
      </c>
      <c r="P401" s="1" t="str">
        <f t="shared" si="67"/>
        <v/>
      </c>
      <c r="Q401" s="199" t="str">
        <f ca="1">IF(B401=0,"",(IF(ISERROR(OFFSET('Specs and Initial PMs'!$E$1,MATCH($B401,'Specs and Initial PMs'!$D:$D,0)-1,0,1,1)),"",OFFSET('Specs and Initial PMs'!$E$1,MATCH($B401,'Specs and Initial PMs'!$D:$D,0)-1,0,1,1))))</f>
        <v/>
      </c>
      <c r="R401" s="103" t="str">
        <f t="shared" ca="1" si="68"/>
        <v/>
      </c>
      <c r="S401" s="241"/>
    </row>
    <row r="402" spans="1:19" x14ac:dyDescent="0.3">
      <c r="A402" s="1">
        <f>'Specs and Initial PMs'!A414</f>
        <v>398</v>
      </c>
      <c r="B402" s="1">
        <f>'Specs and Initial PMs'!D414</f>
        <v>0</v>
      </c>
      <c r="C402" s="103" t="e">
        <f ca="1">IF(B402=0, NA(), (IF(ISERROR(OFFSET('Initial Results'!$U$1,MATCH($B402,'Initial Results'!$R:$R,0)-1,0,1,1)),NA(),OFFSET('Initial Results'!$U$1,MATCH($B402,'Initial Results'!$R:$R,0)-1,0,1,1))))</f>
        <v>#N/A</v>
      </c>
      <c r="D402" s="103" t="str">
        <f t="shared" si="69"/>
        <v/>
      </c>
      <c r="E402" s="199" t="e">
        <f ca="1">IF(B402=0, NA(), (IF(ISERROR(OFFSET('Confirm Results'!$U$1,MATCH($B402,'Confirm Results'!$R:$R,0)-1,0,1,1)),NA(),OFFSET('Confirm Results'!$U$1,MATCH($B402,'Confirm Results'!$R:$R,0)-1,0,1,1))))</f>
        <v>#N/A</v>
      </c>
      <c r="F402" s="103" t="str">
        <f t="shared" si="60"/>
        <v/>
      </c>
      <c r="G402" s="103" t="str">
        <f t="shared" ca="1" si="61"/>
        <v/>
      </c>
      <c r="H402" s="300"/>
      <c r="I402" s="103" t="str">
        <f t="shared" si="62"/>
        <v/>
      </c>
      <c r="J402" s="1" t="str">
        <f t="shared" si="63"/>
        <v/>
      </c>
      <c r="K402" s="1" t="str">
        <f t="shared" si="64"/>
        <v/>
      </c>
      <c r="L402" s="177"/>
      <c r="M402" s="299" t="str">
        <f t="shared" si="65"/>
        <v/>
      </c>
      <c r="N402" s="177"/>
      <c r="O402" s="177" t="str">
        <f t="shared" si="66"/>
        <v/>
      </c>
      <c r="P402" s="1" t="str">
        <f t="shared" si="67"/>
        <v/>
      </c>
      <c r="Q402" s="199" t="str">
        <f ca="1">IF(B402=0,"",(IF(ISERROR(OFFSET('Specs and Initial PMs'!$E$1,MATCH($B402,'Specs and Initial PMs'!$D:$D,0)-1,0,1,1)),"",OFFSET('Specs and Initial PMs'!$E$1,MATCH($B402,'Specs and Initial PMs'!$D:$D,0)-1,0,1,1))))</f>
        <v/>
      </c>
      <c r="R402" s="103" t="str">
        <f t="shared" ca="1" si="68"/>
        <v/>
      </c>
      <c r="S402" s="241"/>
    </row>
    <row r="403" spans="1:19" x14ac:dyDescent="0.3">
      <c r="A403" s="1">
        <f>'Specs and Initial PMs'!A415</f>
        <v>399</v>
      </c>
      <c r="B403" s="1">
        <f>'Specs and Initial PMs'!D415</f>
        <v>0</v>
      </c>
      <c r="C403" s="103" t="e">
        <f ca="1">IF(B403=0, NA(), (IF(ISERROR(OFFSET('Initial Results'!$U$1,MATCH($B403,'Initial Results'!$R:$R,0)-1,0,1,1)),NA(),OFFSET('Initial Results'!$U$1,MATCH($B403,'Initial Results'!$R:$R,0)-1,0,1,1))))</f>
        <v>#N/A</v>
      </c>
      <c r="D403" s="103" t="str">
        <f t="shared" si="69"/>
        <v/>
      </c>
      <c r="E403" s="199" t="e">
        <f ca="1">IF(B403=0, NA(), (IF(ISERROR(OFFSET('Confirm Results'!$U$1,MATCH($B403,'Confirm Results'!$R:$R,0)-1,0,1,1)),NA(),OFFSET('Confirm Results'!$U$1,MATCH($B403,'Confirm Results'!$R:$R,0)-1,0,1,1))))</f>
        <v>#N/A</v>
      </c>
      <c r="F403" s="103" t="str">
        <f t="shared" si="60"/>
        <v/>
      </c>
      <c r="G403" s="103" t="str">
        <f t="shared" ca="1" si="61"/>
        <v/>
      </c>
      <c r="H403" s="300"/>
      <c r="I403" s="103" t="str">
        <f t="shared" si="62"/>
        <v/>
      </c>
      <c r="J403" s="1" t="str">
        <f t="shared" si="63"/>
        <v/>
      </c>
      <c r="K403" s="1" t="str">
        <f t="shared" si="64"/>
        <v/>
      </c>
      <c r="L403" s="177"/>
      <c r="M403" s="299" t="str">
        <f t="shared" si="65"/>
        <v/>
      </c>
      <c r="N403" s="177"/>
      <c r="O403" s="177" t="str">
        <f t="shared" si="66"/>
        <v/>
      </c>
      <c r="P403" s="1" t="str">
        <f t="shared" si="67"/>
        <v/>
      </c>
      <c r="Q403" s="199" t="str">
        <f ca="1">IF(B403=0,"",(IF(ISERROR(OFFSET('Specs and Initial PMs'!$E$1,MATCH($B403,'Specs and Initial PMs'!$D:$D,0)-1,0,1,1)),"",OFFSET('Specs and Initial PMs'!$E$1,MATCH($B403,'Specs and Initial PMs'!$D:$D,0)-1,0,1,1))))</f>
        <v/>
      </c>
      <c r="R403" s="103" t="str">
        <f t="shared" ca="1" si="68"/>
        <v/>
      </c>
      <c r="S403" s="241"/>
    </row>
    <row r="404" spans="1:19" x14ac:dyDescent="0.3">
      <c r="A404" s="1">
        <f>'Specs and Initial PMs'!A416</f>
        <v>400</v>
      </c>
      <c r="B404" s="1">
        <f>'Specs and Initial PMs'!D416</f>
        <v>0</v>
      </c>
      <c r="C404" s="103" t="e">
        <f ca="1">IF(B404=0, NA(), (IF(ISERROR(OFFSET('Initial Results'!$U$1,MATCH($B404,'Initial Results'!$R:$R,0)-1,0,1,1)),NA(),OFFSET('Initial Results'!$U$1,MATCH($B404,'Initial Results'!$R:$R,0)-1,0,1,1))))</f>
        <v>#N/A</v>
      </c>
      <c r="D404" s="103" t="str">
        <f t="shared" si="69"/>
        <v/>
      </c>
      <c r="E404" s="199" t="e">
        <f ca="1">IF(B404=0, NA(), (IF(ISERROR(OFFSET('Confirm Results'!$U$1,MATCH($B404,'Confirm Results'!$R:$R,0)-1,0,1,1)),NA(),OFFSET('Confirm Results'!$U$1,MATCH($B404,'Confirm Results'!$R:$R,0)-1,0,1,1))))</f>
        <v>#N/A</v>
      </c>
      <c r="F404" s="103" t="str">
        <f t="shared" si="60"/>
        <v/>
      </c>
      <c r="G404" s="103" t="str">
        <f t="shared" ca="1" si="61"/>
        <v/>
      </c>
      <c r="H404" s="300"/>
      <c r="I404" s="103" t="str">
        <f t="shared" si="62"/>
        <v/>
      </c>
      <c r="J404" s="1" t="str">
        <f t="shared" si="63"/>
        <v/>
      </c>
      <c r="K404" s="1" t="str">
        <f t="shared" si="64"/>
        <v/>
      </c>
      <c r="L404" s="177"/>
      <c r="M404" s="299" t="str">
        <f t="shared" si="65"/>
        <v/>
      </c>
      <c r="N404" s="177"/>
      <c r="O404" s="177" t="str">
        <f t="shared" si="66"/>
        <v/>
      </c>
      <c r="P404" s="1" t="str">
        <f t="shared" si="67"/>
        <v/>
      </c>
      <c r="Q404" s="199" t="str">
        <f ca="1">IF(B404=0,"",(IF(ISERROR(OFFSET('Specs and Initial PMs'!$E$1,MATCH($B404,'Specs and Initial PMs'!$D:$D,0)-1,0,1,1)),"",OFFSET('Specs and Initial PMs'!$E$1,MATCH($B404,'Specs and Initial PMs'!$D:$D,0)-1,0,1,1))))</f>
        <v/>
      </c>
      <c r="R404" s="103" t="str">
        <f t="shared" ca="1" si="68"/>
        <v/>
      </c>
      <c r="S404" s="241"/>
    </row>
    <row r="405" spans="1:19" x14ac:dyDescent="0.3">
      <c r="A405" s="1">
        <f>'Specs and Initial PMs'!A417</f>
        <v>401</v>
      </c>
      <c r="B405" s="1">
        <f>'Specs and Initial PMs'!D417</f>
        <v>0</v>
      </c>
      <c r="C405" s="103" t="e">
        <f ca="1">IF(B405=0, NA(), (IF(ISERROR(OFFSET('Initial Results'!$U$1,MATCH($B405,'Initial Results'!$R:$R,0)-1,0,1,1)),NA(),OFFSET('Initial Results'!$U$1,MATCH($B405,'Initial Results'!$R:$R,0)-1,0,1,1))))</f>
        <v>#N/A</v>
      </c>
      <c r="D405" s="103" t="str">
        <f t="shared" si="69"/>
        <v/>
      </c>
      <c r="E405" s="199" t="e">
        <f ca="1">IF(B405=0, NA(), (IF(ISERROR(OFFSET('Confirm Results'!$U$1,MATCH($B405,'Confirm Results'!$R:$R,0)-1,0,1,1)),NA(),OFFSET('Confirm Results'!$U$1,MATCH($B405,'Confirm Results'!$R:$R,0)-1,0,1,1))))</f>
        <v>#N/A</v>
      </c>
      <c r="F405" s="103" t="str">
        <f t="shared" si="60"/>
        <v/>
      </c>
      <c r="G405" s="103" t="str">
        <f t="shared" ca="1" si="61"/>
        <v/>
      </c>
      <c r="H405" s="300"/>
      <c r="I405" s="103" t="str">
        <f t="shared" si="62"/>
        <v/>
      </c>
      <c r="J405" s="1" t="str">
        <f t="shared" si="63"/>
        <v/>
      </c>
      <c r="K405" s="1" t="str">
        <f t="shared" si="64"/>
        <v/>
      </c>
      <c r="L405" s="177"/>
      <c r="M405" s="299" t="str">
        <f t="shared" si="65"/>
        <v/>
      </c>
      <c r="N405" s="177"/>
      <c r="O405" s="177" t="str">
        <f t="shared" si="66"/>
        <v/>
      </c>
      <c r="P405" s="1" t="str">
        <f t="shared" si="67"/>
        <v/>
      </c>
      <c r="Q405" s="199" t="str">
        <f ca="1">IF(B405=0,"",(IF(ISERROR(OFFSET('Specs and Initial PMs'!$E$1,MATCH($B405,'Specs and Initial PMs'!$D:$D,0)-1,0,1,1)),"",OFFSET('Specs and Initial PMs'!$E$1,MATCH($B405,'Specs and Initial PMs'!$D:$D,0)-1,0,1,1))))</f>
        <v/>
      </c>
      <c r="R405" s="103" t="str">
        <f t="shared" ca="1" si="68"/>
        <v/>
      </c>
      <c r="S405" s="241"/>
    </row>
    <row r="406" spans="1:19" x14ac:dyDescent="0.3">
      <c r="A406" s="1">
        <f>'Specs and Initial PMs'!A418</f>
        <v>402</v>
      </c>
      <c r="B406" s="1">
        <f>'Specs and Initial PMs'!D418</f>
        <v>0</v>
      </c>
      <c r="C406" s="103" t="e">
        <f ca="1">IF(B406=0, NA(), (IF(ISERROR(OFFSET('Initial Results'!$U$1,MATCH($B406,'Initial Results'!$R:$R,0)-1,0,1,1)),NA(),OFFSET('Initial Results'!$U$1,MATCH($B406,'Initial Results'!$R:$R,0)-1,0,1,1))))</f>
        <v>#N/A</v>
      </c>
      <c r="D406" s="103" t="str">
        <f t="shared" si="69"/>
        <v/>
      </c>
      <c r="E406" s="199" t="e">
        <f ca="1">IF(B406=0, NA(), (IF(ISERROR(OFFSET('Confirm Results'!$U$1,MATCH($B406,'Confirm Results'!$R:$R,0)-1,0,1,1)),NA(),OFFSET('Confirm Results'!$U$1,MATCH($B406,'Confirm Results'!$R:$R,0)-1,0,1,1))))</f>
        <v>#N/A</v>
      </c>
      <c r="F406" s="103" t="str">
        <f t="shared" si="60"/>
        <v/>
      </c>
      <c r="G406" s="103" t="str">
        <f t="shared" ca="1" si="61"/>
        <v/>
      </c>
      <c r="H406" s="300"/>
      <c r="I406" s="103" t="str">
        <f t="shared" si="62"/>
        <v/>
      </c>
      <c r="J406" s="1" t="str">
        <f t="shared" si="63"/>
        <v/>
      </c>
      <c r="K406" s="1" t="str">
        <f t="shared" si="64"/>
        <v/>
      </c>
      <c r="L406" s="177"/>
      <c r="M406" s="299" t="str">
        <f t="shared" si="65"/>
        <v/>
      </c>
      <c r="N406" s="177"/>
      <c r="O406" s="177" t="str">
        <f t="shared" si="66"/>
        <v/>
      </c>
      <c r="P406" s="1" t="str">
        <f t="shared" si="67"/>
        <v/>
      </c>
      <c r="Q406" s="199" t="str">
        <f ca="1">IF(B406=0,"",(IF(ISERROR(OFFSET('Specs and Initial PMs'!$E$1,MATCH($B406,'Specs and Initial PMs'!$D:$D,0)-1,0,1,1)),"",OFFSET('Specs and Initial PMs'!$E$1,MATCH($B406,'Specs and Initial PMs'!$D:$D,0)-1,0,1,1))))</f>
        <v/>
      </c>
      <c r="R406" s="103" t="str">
        <f t="shared" ca="1" si="68"/>
        <v/>
      </c>
      <c r="S406" s="241"/>
    </row>
    <row r="407" spans="1:19" x14ac:dyDescent="0.3">
      <c r="A407" s="1">
        <f>'Specs and Initial PMs'!A419</f>
        <v>403</v>
      </c>
      <c r="B407" s="1">
        <f>'Specs and Initial PMs'!D419</f>
        <v>0</v>
      </c>
      <c r="C407" s="103" t="e">
        <f ca="1">IF(B407=0, NA(), (IF(ISERROR(OFFSET('Initial Results'!$U$1,MATCH($B407,'Initial Results'!$R:$R,0)-1,0,1,1)),NA(),OFFSET('Initial Results'!$U$1,MATCH($B407,'Initial Results'!$R:$R,0)-1,0,1,1))))</f>
        <v>#N/A</v>
      </c>
      <c r="D407" s="103" t="str">
        <f t="shared" si="69"/>
        <v/>
      </c>
      <c r="E407" s="199" t="e">
        <f ca="1">IF(B407=0, NA(), (IF(ISERROR(OFFSET('Confirm Results'!$U$1,MATCH($B407,'Confirm Results'!$R:$R,0)-1,0,1,1)),NA(),OFFSET('Confirm Results'!$U$1,MATCH($B407,'Confirm Results'!$R:$R,0)-1,0,1,1))))</f>
        <v>#N/A</v>
      </c>
      <c r="F407" s="103" t="str">
        <f t="shared" si="60"/>
        <v/>
      </c>
      <c r="G407" s="103" t="str">
        <f t="shared" ca="1" si="61"/>
        <v/>
      </c>
      <c r="H407" s="300"/>
      <c r="I407" s="103" t="str">
        <f t="shared" si="62"/>
        <v/>
      </c>
      <c r="J407" s="1" t="str">
        <f t="shared" si="63"/>
        <v/>
      </c>
      <c r="K407" s="1" t="str">
        <f t="shared" si="64"/>
        <v/>
      </c>
      <c r="L407" s="177"/>
      <c r="M407" s="299" t="str">
        <f t="shared" si="65"/>
        <v/>
      </c>
      <c r="N407" s="177"/>
      <c r="O407" s="177" t="str">
        <f t="shared" si="66"/>
        <v/>
      </c>
      <c r="P407" s="1" t="str">
        <f t="shared" si="67"/>
        <v/>
      </c>
      <c r="Q407" s="199" t="str">
        <f ca="1">IF(B407=0,"",(IF(ISERROR(OFFSET('Specs and Initial PMs'!$E$1,MATCH($B407,'Specs and Initial PMs'!$D:$D,0)-1,0,1,1)),"",OFFSET('Specs and Initial PMs'!$E$1,MATCH($B407,'Specs and Initial PMs'!$D:$D,0)-1,0,1,1))))</f>
        <v/>
      </c>
      <c r="R407" s="103" t="str">
        <f t="shared" ca="1" si="68"/>
        <v/>
      </c>
      <c r="S407" s="241"/>
    </row>
    <row r="408" spans="1:19" x14ac:dyDescent="0.3">
      <c r="A408" s="1">
        <f>'Specs and Initial PMs'!A420</f>
        <v>404</v>
      </c>
      <c r="B408" s="1">
        <f>'Specs and Initial PMs'!D420</f>
        <v>0</v>
      </c>
      <c r="C408" s="103" t="e">
        <f ca="1">IF(B408=0, NA(), (IF(ISERROR(OFFSET('Initial Results'!$U$1,MATCH($B408,'Initial Results'!$R:$R,0)-1,0,1,1)),NA(),OFFSET('Initial Results'!$U$1,MATCH($B408,'Initial Results'!$R:$R,0)-1,0,1,1))))</f>
        <v>#N/A</v>
      </c>
      <c r="D408" s="103" t="str">
        <f t="shared" si="69"/>
        <v/>
      </c>
      <c r="E408" s="199" t="e">
        <f ca="1">IF(B408=0, NA(), (IF(ISERROR(OFFSET('Confirm Results'!$U$1,MATCH($B408,'Confirm Results'!$R:$R,0)-1,0,1,1)),NA(),OFFSET('Confirm Results'!$U$1,MATCH($B408,'Confirm Results'!$R:$R,0)-1,0,1,1))))</f>
        <v>#N/A</v>
      </c>
      <c r="F408" s="103" t="str">
        <f t="shared" si="60"/>
        <v/>
      </c>
      <c r="G408" s="103" t="str">
        <f t="shared" ca="1" si="61"/>
        <v/>
      </c>
      <c r="H408" s="300"/>
      <c r="I408" s="103" t="str">
        <f t="shared" si="62"/>
        <v/>
      </c>
      <c r="J408" s="1" t="str">
        <f t="shared" si="63"/>
        <v/>
      </c>
      <c r="K408" s="1" t="str">
        <f t="shared" si="64"/>
        <v/>
      </c>
      <c r="L408" s="177"/>
      <c r="M408" s="299" t="str">
        <f t="shared" si="65"/>
        <v/>
      </c>
      <c r="N408" s="177"/>
      <c r="O408" s="177" t="str">
        <f t="shared" si="66"/>
        <v/>
      </c>
      <c r="P408" s="1" t="str">
        <f t="shared" si="67"/>
        <v/>
      </c>
      <c r="Q408" s="199" t="str">
        <f ca="1">IF(B408=0,"",(IF(ISERROR(OFFSET('Specs and Initial PMs'!$E$1,MATCH($B408,'Specs and Initial PMs'!$D:$D,0)-1,0,1,1)),"",OFFSET('Specs and Initial PMs'!$E$1,MATCH($B408,'Specs and Initial PMs'!$D:$D,0)-1,0,1,1))))</f>
        <v/>
      </c>
      <c r="R408" s="103" t="str">
        <f t="shared" ca="1" si="68"/>
        <v/>
      </c>
      <c r="S408" s="241"/>
    </row>
    <row r="409" spans="1:19" x14ac:dyDescent="0.3">
      <c r="A409" s="1">
        <f>'Specs and Initial PMs'!A421</f>
        <v>405</v>
      </c>
      <c r="B409" s="1">
        <f>'Specs and Initial PMs'!D421</f>
        <v>0</v>
      </c>
      <c r="C409" s="103" t="e">
        <f ca="1">IF(B409=0, NA(), (IF(ISERROR(OFFSET('Initial Results'!$U$1,MATCH($B409,'Initial Results'!$R:$R,0)-1,0,1,1)),NA(),OFFSET('Initial Results'!$U$1,MATCH($B409,'Initial Results'!$R:$R,0)-1,0,1,1))))</f>
        <v>#N/A</v>
      </c>
      <c r="D409" s="103" t="str">
        <f t="shared" si="69"/>
        <v/>
      </c>
      <c r="E409" s="199" t="e">
        <f ca="1">IF(B409=0, NA(), (IF(ISERROR(OFFSET('Confirm Results'!$U$1,MATCH($B409,'Confirm Results'!$R:$R,0)-1,0,1,1)),NA(),OFFSET('Confirm Results'!$U$1,MATCH($B409,'Confirm Results'!$R:$R,0)-1,0,1,1))))</f>
        <v>#N/A</v>
      </c>
      <c r="F409" s="103" t="str">
        <f t="shared" si="60"/>
        <v/>
      </c>
      <c r="G409" s="103" t="str">
        <f t="shared" ca="1" si="61"/>
        <v/>
      </c>
      <c r="H409" s="300"/>
      <c r="I409" s="103" t="str">
        <f t="shared" si="62"/>
        <v/>
      </c>
      <c r="J409" s="1" t="str">
        <f t="shared" si="63"/>
        <v/>
      </c>
      <c r="K409" s="1" t="str">
        <f t="shared" si="64"/>
        <v/>
      </c>
      <c r="L409" s="177"/>
      <c r="M409" s="299" t="str">
        <f t="shared" si="65"/>
        <v/>
      </c>
      <c r="N409" s="177"/>
      <c r="O409" s="177" t="str">
        <f t="shared" si="66"/>
        <v/>
      </c>
      <c r="P409" s="1" t="str">
        <f t="shared" si="67"/>
        <v/>
      </c>
      <c r="Q409" s="199" t="str">
        <f ca="1">IF(B409=0,"",(IF(ISERROR(OFFSET('Specs and Initial PMs'!$E$1,MATCH($B409,'Specs and Initial PMs'!$D:$D,0)-1,0,1,1)),"",OFFSET('Specs and Initial PMs'!$E$1,MATCH($B409,'Specs and Initial PMs'!$D:$D,0)-1,0,1,1))))</f>
        <v/>
      </c>
      <c r="R409" s="103" t="str">
        <f t="shared" ca="1" si="68"/>
        <v/>
      </c>
      <c r="S409" s="241"/>
    </row>
    <row r="410" spans="1:19" x14ac:dyDescent="0.3">
      <c r="A410" s="1">
        <f>'Specs and Initial PMs'!A422</f>
        <v>406</v>
      </c>
      <c r="B410" s="1">
        <f>'Specs and Initial PMs'!D422</f>
        <v>0</v>
      </c>
      <c r="C410" s="103" t="e">
        <f ca="1">IF(B410=0, NA(), (IF(ISERROR(OFFSET('Initial Results'!$U$1,MATCH($B410,'Initial Results'!$R:$R,0)-1,0,1,1)),NA(),OFFSET('Initial Results'!$U$1,MATCH($B410,'Initial Results'!$R:$R,0)-1,0,1,1))))</f>
        <v>#N/A</v>
      </c>
      <c r="D410" s="103" t="str">
        <f t="shared" si="69"/>
        <v/>
      </c>
      <c r="E410" s="199" t="e">
        <f ca="1">IF(B410=0, NA(), (IF(ISERROR(OFFSET('Confirm Results'!$U$1,MATCH($B410,'Confirm Results'!$R:$R,0)-1,0,1,1)),NA(),OFFSET('Confirm Results'!$U$1,MATCH($B410,'Confirm Results'!$R:$R,0)-1,0,1,1))))</f>
        <v>#N/A</v>
      </c>
      <c r="F410" s="103" t="str">
        <f t="shared" si="60"/>
        <v/>
      </c>
      <c r="G410" s="103" t="str">
        <f t="shared" ca="1" si="61"/>
        <v/>
      </c>
      <c r="H410" s="300"/>
      <c r="I410" s="103" t="str">
        <f t="shared" si="62"/>
        <v/>
      </c>
      <c r="J410" s="1" t="str">
        <f t="shared" si="63"/>
        <v/>
      </c>
      <c r="K410" s="1" t="str">
        <f t="shared" si="64"/>
        <v/>
      </c>
      <c r="L410" s="177"/>
      <c r="M410" s="299" t="str">
        <f t="shared" si="65"/>
        <v/>
      </c>
      <c r="N410" s="177"/>
      <c r="O410" s="177" t="str">
        <f t="shared" si="66"/>
        <v/>
      </c>
      <c r="P410" s="1" t="str">
        <f t="shared" si="67"/>
        <v/>
      </c>
      <c r="Q410" s="199" t="str">
        <f ca="1">IF(B410=0,"",(IF(ISERROR(OFFSET('Specs and Initial PMs'!$E$1,MATCH($B410,'Specs and Initial PMs'!$D:$D,0)-1,0,1,1)),"",OFFSET('Specs and Initial PMs'!$E$1,MATCH($B410,'Specs and Initial PMs'!$D:$D,0)-1,0,1,1))))</f>
        <v/>
      </c>
      <c r="R410" s="103" t="str">
        <f t="shared" ca="1" si="68"/>
        <v/>
      </c>
      <c r="S410" s="241"/>
    </row>
    <row r="411" spans="1:19" x14ac:dyDescent="0.3">
      <c r="A411" s="1">
        <f>'Specs and Initial PMs'!A423</f>
        <v>407</v>
      </c>
      <c r="B411" s="1">
        <f>'Specs and Initial PMs'!D423</f>
        <v>0</v>
      </c>
      <c r="C411" s="103" t="e">
        <f ca="1">IF(B411=0, NA(), (IF(ISERROR(OFFSET('Initial Results'!$U$1,MATCH($B411,'Initial Results'!$R:$R,0)-1,0,1,1)),NA(),OFFSET('Initial Results'!$U$1,MATCH($B411,'Initial Results'!$R:$R,0)-1,0,1,1))))</f>
        <v>#N/A</v>
      </c>
      <c r="D411" s="103" t="str">
        <f t="shared" si="69"/>
        <v/>
      </c>
      <c r="E411" s="199" t="e">
        <f ca="1">IF(B411=0, NA(), (IF(ISERROR(OFFSET('Confirm Results'!$U$1,MATCH($B411,'Confirm Results'!$R:$R,0)-1,0,1,1)),NA(),OFFSET('Confirm Results'!$U$1,MATCH($B411,'Confirm Results'!$R:$R,0)-1,0,1,1))))</f>
        <v>#N/A</v>
      </c>
      <c r="F411" s="103" t="str">
        <f t="shared" si="60"/>
        <v/>
      </c>
      <c r="G411" s="103" t="str">
        <f t="shared" ca="1" si="61"/>
        <v/>
      </c>
      <c r="H411" s="300"/>
      <c r="I411" s="103" t="str">
        <f t="shared" si="62"/>
        <v/>
      </c>
      <c r="J411" s="1" t="str">
        <f t="shared" si="63"/>
        <v/>
      </c>
      <c r="K411" s="1" t="str">
        <f t="shared" si="64"/>
        <v/>
      </c>
      <c r="L411" s="177"/>
      <c r="M411" s="299" t="str">
        <f t="shared" si="65"/>
        <v/>
      </c>
      <c r="N411" s="177"/>
      <c r="O411" s="177" t="str">
        <f t="shared" si="66"/>
        <v/>
      </c>
      <c r="P411" s="1" t="str">
        <f t="shared" si="67"/>
        <v/>
      </c>
      <c r="Q411" s="199" t="str">
        <f ca="1">IF(B411=0,"",(IF(ISERROR(OFFSET('Specs and Initial PMs'!$E$1,MATCH($B411,'Specs and Initial PMs'!$D:$D,0)-1,0,1,1)),"",OFFSET('Specs and Initial PMs'!$E$1,MATCH($B411,'Specs and Initial PMs'!$D:$D,0)-1,0,1,1))))</f>
        <v/>
      </c>
      <c r="R411" s="103" t="str">
        <f t="shared" ca="1" si="68"/>
        <v/>
      </c>
      <c r="S411" s="241"/>
    </row>
    <row r="412" spans="1:19" x14ac:dyDescent="0.3">
      <c r="A412" s="1">
        <f>'Specs and Initial PMs'!A424</f>
        <v>408</v>
      </c>
      <c r="B412" s="1">
        <f>'Specs and Initial PMs'!D424</f>
        <v>0</v>
      </c>
      <c r="C412" s="103" t="e">
        <f ca="1">IF(B412=0, NA(), (IF(ISERROR(OFFSET('Initial Results'!$U$1,MATCH($B412,'Initial Results'!$R:$R,0)-1,0,1,1)),NA(),OFFSET('Initial Results'!$U$1,MATCH($B412,'Initial Results'!$R:$R,0)-1,0,1,1))))</f>
        <v>#N/A</v>
      </c>
      <c r="D412" s="103" t="str">
        <f t="shared" si="69"/>
        <v/>
      </c>
      <c r="E412" s="199" t="e">
        <f ca="1">IF(B412=0, NA(), (IF(ISERROR(OFFSET('Confirm Results'!$U$1,MATCH($B412,'Confirm Results'!$R:$R,0)-1,0,1,1)),NA(),OFFSET('Confirm Results'!$U$1,MATCH($B412,'Confirm Results'!$R:$R,0)-1,0,1,1))))</f>
        <v>#N/A</v>
      </c>
      <c r="F412" s="103" t="str">
        <f t="shared" si="60"/>
        <v/>
      </c>
      <c r="G412" s="103" t="str">
        <f t="shared" ca="1" si="61"/>
        <v/>
      </c>
      <c r="H412" s="300"/>
      <c r="I412" s="103" t="str">
        <f t="shared" si="62"/>
        <v/>
      </c>
      <c r="J412" s="1" t="str">
        <f t="shared" si="63"/>
        <v/>
      </c>
      <c r="K412" s="1" t="str">
        <f t="shared" si="64"/>
        <v/>
      </c>
      <c r="L412" s="177"/>
      <c r="M412" s="299" t="str">
        <f t="shared" si="65"/>
        <v/>
      </c>
      <c r="N412" s="177"/>
      <c r="O412" s="177" t="str">
        <f t="shared" si="66"/>
        <v/>
      </c>
      <c r="P412" s="1" t="str">
        <f t="shared" si="67"/>
        <v/>
      </c>
      <c r="Q412" s="199" t="str">
        <f ca="1">IF(B412=0,"",(IF(ISERROR(OFFSET('Specs and Initial PMs'!$E$1,MATCH($B412,'Specs and Initial PMs'!$D:$D,0)-1,0,1,1)),"",OFFSET('Specs and Initial PMs'!$E$1,MATCH($B412,'Specs and Initial PMs'!$D:$D,0)-1,0,1,1))))</f>
        <v/>
      </c>
      <c r="R412" s="103" t="str">
        <f t="shared" ca="1" si="68"/>
        <v/>
      </c>
      <c r="S412" s="241"/>
    </row>
    <row r="413" spans="1:19" x14ac:dyDescent="0.3">
      <c r="A413" s="1">
        <f>'Specs and Initial PMs'!A425</f>
        <v>409</v>
      </c>
      <c r="B413" s="1">
        <f>'Specs and Initial PMs'!D425</f>
        <v>0</v>
      </c>
      <c r="C413" s="103" t="e">
        <f ca="1">IF(B413=0, NA(), (IF(ISERROR(OFFSET('Initial Results'!$U$1,MATCH($B413,'Initial Results'!$R:$R,0)-1,0,1,1)),NA(),OFFSET('Initial Results'!$U$1,MATCH($B413,'Initial Results'!$R:$R,0)-1,0,1,1))))</f>
        <v>#N/A</v>
      </c>
      <c r="D413" s="103" t="str">
        <f t="shared" si="69"/>
        <v/>
      </c>
      <c r="E413" s="199" t="e">
        <f ca="1">IF(B413=0, NA(), (IF(ISERROR(OFFSET('Confirm Results'!$U$1,MATCH($B413,'Confirm Results'!$R:$R,0)-1,0,1,1)),NA(),OFFSET('Confirm Results'!$U$1,MATCH($B413,'Confirm Results'!$R:$R,0)-1,0,1,1))))</f>
        <v>#N/A</v>
      </c>
      <c r="F413" s="103" t="str">
        <f t="shared" si="60"/>
        <v/>
      </c>
      <c r="G413" s="103" t="str">
        <f t="shared" ca="1" si="61"/>
        <v/>
      </c>
      <c r="H413" s="300"/>
      <c r="I413" s="103" t="str">
        <f t="shared" si="62"/>
        <v/>
      </c>
      <c r="J413" s="1" t="str">
        <f t="shared" si="63"/>
        <v/>
      </c>
      <c r="K413" s="1" t="str">
        <f t="shared" si="64"/>
        <v/>
      </c>
      <c r="L413" s="177"/>
      <c r="M413" s="299" t="str">
        <f t="shared" si="65"/>
        <v/>
      </c>
      <c r="N413" s="177"/>
      <c r="O413" s="177" t="str">
        <f t="shared" si="66"/>
        <v/>
      </c>
      <c r="P413" s="1" t="str">
        <f t="shared" si="67"/>
        <v/>
      </c>
      <c r="Q413" s="199" t="str">
        <f ca="1">IF(B413=0,"",(IF(ISERROR(OFFSET('Specs and Initial PMs'!$E$1,MATCH($B413,'Specs and Initial PMs'!$D:$D,0)-1,0,1,1)),"",OFFSET('Specs and Initial PMs'!$E$1,MATCH($B413,'Specs and Initial PMs'!$D:$D,0)-1,0,1,1))))</f>
        <v/>
      </c>
      <c r="R413" s="103" t="str">
        <f t="shared" ca="1" si="68"/>
        <v/>
      </c>
      <c r="S413" s="241"/>
    </row>
    <row r="414" spans="1:19" x14ac:dyDescent="0.3">
      <c r="A414" s="1">
        <f>'Specs and Initial PMs'!A426</f>
        <v>410</v>
      </c>
      <c r="B414" s="1">
        <f>'Specs and Initial PMs'!D426</f>
        <v>0</v>
      </c>
      <c r="C414" s="103" t="e">
        <f ca="1">IF(B414=0, NA(), (IF(ISERROR(OFFSET('Initial Results'!$U$1,MATCH($B414,'Initial Results'!$R:$R,0)-1,0,1,1)),NA(),OFFSET('Initial Results'!$U$1,MATCH($B414,'Initial Results'!$R:$R,0)-1,0,1,1))))</f>
        <v>#N/A</v>
      </c>
      <c r="D414" s="103" t="str">
        <f t="shared" si="69"/>
        <v/>
      </c>
      <c r="E414" s="199" t="e">
        <f ca="1">IF(B414=0, NA(), (IF(ISERROR(OFFSET('Confirm Results'!$U$1,MATCH($B414,'Confirm Results'!$R:$R,0)-1,0,1,1)),NA(),OFFSET('Confirm Results'!$U$1,MATCH($B414,'Confirm Results'!$R:$R,0)-1,0,1,1))))</f>
        <v>#N/A</v>
      </c>
      <c r="F414" s="103" t="str">
        <f t="shared" si="60"/>
        <v/>
      </c>
      <c r="G414" s="103" t="str">
        <f t="shared" ca="1" si="61"/>
        <v/>
      </c>
      <c r="H414" s="300"/>
      <c r="I414" s="103" t="str">
        <f t="shared" si="62"/>
        <v/>
      </c>
      <c r="J414" s="1" t="str">
        <f t="shared" si="63"/>
        <v/>
      </c>
      <c r="K414" s="1" t="str">
        <f t="shared" si="64"/>
        <v/>
      </c>
      <c r="L414" s="177"/>
      <c r="M414" s="299" t="str">
        <f t="shared" si="65"/>
        <v/>
      </c>
      <c r="N414" s="177"/>
      <c r="O414" s="177" t="str">
        <f t="shared" si="66"/>
        <v/>
      </c>
      <c r="P414" s="1" t="str">
        <f t="shared" si="67"/>
        <v/>
      </c>
      <c r="Q414" s="199" t="str">
        <f ca="1">IF(B414=0,"",(IF(ISERROR(OFFSET('Specs and Initial PMs'!$E$1,MATCH($B414,'Specs and Initial PMs'!$D:$D,0)-1,0,1,1)),"",OFFSET('Specs and Initial PMs'!$E$1,MATCH($B414,'Specs and Initial PMs'!$D:$D,0)-1,0,1,1))))</f>
        <v/>
      </c>
      <c r="R414" s="103" t="str">
        <f t="shared" ca="1" si="68"/>
        <v/>
      </c>
      <c r="S414" s="241"/>
    </row>
    <row r="415" spans="1:19" x14ac:dyDescent="0.3">
      <c r="A415" s="1">
        <f>'Specs and Initial PMs'!A427</f>
        <v>411</v>
      </c>
      <c r="B415" s="1">
        <f>'Specs and Initial PMs'!D427</f>
        <v>0</v>
      </c>
      <c r="C415" s="103" t="e">
        <f ca="1">IF(B415=0, NA(), (IF(ISERROR(OFFSET('Initial Results'!$U$1,MATCH($B415,'Initial Results'!$R:$R,0)-1,0,1,1)),NA(),OFFSET('Initial Results'!$U$1,MATCH($B415,'Initial Results'!$R:$R,0)-1,0,1,1))))</f>
        <v>#N/A</v>
      </c>
      <c r="D415" s="103" t="str">
        <f t="shared" si="69"/>
        <v/>
      </c>
      <c r="E415" s="199" t="e">
        <f ca="1">IF(B415=0, NA(), (IF(ISERROR(OFFSET('Confirm Results'!$U$1,MATCH($B415,'Confirm Results'!$R:$R,0)-1,0,1,1)),NA(),OFFSET('Confirm Results'!$U$1,MATCH($B415,'Confirm Results'!$R:$R,0)-1,0,1,1))))</f>
        <v>#N/A</v>
      </c>
      <c r="F415" s="103" t="str">
        <f t="shared" si="60"/>
        <v/>
      </c>
      <c r="G415" s="103" t="str">
        <f t="shared" ca="1" si="61"/>
        <v/>
      </c>
      <c r="H415" s="300"/>
      <c r="I415" s="103" t="str">
        <f t="shared" si="62"/>
        <v/>
      </c>
      <c r="J415" s="1" t="str">
        <f t="shared" si="63"/>
        <v/>
      </c>
      <c r="K415" s="1" t="str">
        <f t="shared" si="64"/>
        <v/>
      </c>
      <c r="L415" s="177"/>
      <c r="M415" s="299" t="str">
        <f t="shared" si="65"/>
        <v/>
      </c>
      <c r="N415" s="177"/>
      <c r="O415" s="177" t="str">
        <f t="shared" si="66"/>
        <v/>
      </c>
      <c r="P415" s="1" t="str">
        <f t="shared" si="67"/>
        <v/>
      </c>
      <c r="Q415" s="199" t="str">
        <f ca="1">IF(B415=0,"",(IF(ISERROR(OFFSET('Specs and Initial PMs'!$E$1,MATCH($B415,'Specs and Initial PMs'!$D:$D,0)-1,0,1,1)),"",OFFSET('Specs and Initial PMs'!$E$1,MATCH($B415,'Specs and Initial PMs'!$D:$D,0)-1,0,1,1))))</f>
        <v/>
      </c>
      <c r="R415" s="103" t="str">
        <f t="shared" ca="1" si="68"/>
        <v/>
      </c>
      <c r="S415" s="241"/>
    </row>
    <row r="416" spans="1:19" x14ac:dyDescent="0.3">
      <c r="A416" s="1">
        <f>'Specs and Initial PMs'!A428</f>
        <v>412</v>
      </c>
      <c r="B416" s="1">
        <f>'Specs and Initial PMs'!D428</f>
        <v>0</v>
      </c>
      <c r="C416" s="103" t="e">
        <f ca="1">IF(B416=0, NA(), (IF(ISERROR(OFFSET('Initial Results'!$U$1,MATCH($B416,'Initial Results'!$R:$R,0)-1,0,1,1)),NA(),OFFSET('Initial Results'!$U$1,MATCH($B416,'Initial Results'!$R:$R,0)-1,0,1,1))))</f>
        <v>#N/A</v>
      </c>
      <c r="D416" s="103" t="str">
        <f t="shared" si="69"/>
        <v/>
      </c>
      <c r="E416" s="199" t="e">
        <f ca="1">IF(B416=0, NA(), (IF(ISERROR(OFFSET('Confirm Results'!$U$1,MATCH($B416,'Confirm Results'!$R:$R,0)-1,0,1,1)),NA(),OFFSET('Confirm Results'!$U$1,MATCH($B416,'Confirm Results'!$R:$R,0)-1,0,1,1))))</f>
        <v>#N/A</v>
      </c>
      <c r="F416" s="103" t="str">
        <f t="shared" si="60"/>
        <v/>
      </c>
      <c r="G416" s="103" t="str">
        <f t="shared" ca="1" si="61"/>
        <v/>
      </c>
      <c r="H416" s="300"/>
      <c r="I416" s="103" t="str">
        <f t="shared" si="62"/>
        <v/>
      </c>
      <c r="J416" s="1" t="str">
        <f t="shared" si="63"/>
        <v/>
      </c>
      <c r="K416" s="1" t="str">
        <f t="shared" si="64"/>
        <v/>
      </c>
      <c r="L416" s="177"/>
      <c r="M416" s="299" t="str">
        <f t="shared" si="65"/>
        <v/>
      </c>
      <c r="N416" s="177"/>
      <c r="O416" s="177" t="str">
        <f t="shared" si="66"/>
        <v/>
      </c>
      <c r="P416" s="1" t="str">
        <f t="shared" si="67"/>
        <v/>
      </c>
      <c r="Q416" s="199" t="str">
        <f ca="1">IF(B416=0,"",(IF(ISERROR(OFFSET('Specs and Initial PMs'!$E$1,MATCH($B416,'Specs and Initial PMs'!$D:$D,0)-1,0,1,1)),"",OFFSET('Specs and Initial PMs'!$E$1,MATCH($B416,'Specs and Initial PMs'!$D:$D,0)-1,0,1,1))))</f>
        <v/>
      </c>
      <c r="R416" s="103" t="str">
        <f t="shared" ca="1" si="68"/>
        <v/>
      </c>
      <c r="S416" s="241"/>
    </row>
    <row r="417" spans="1:19" x14ac:dyDescent="0.3">
      <c r="A417" s="1">
        <f>'Specs and Initial PMs'!A429</f>
        <v>413</v>
      </c>
      <c r="B417" s="1">
        <f>'Specs and Initial PMs'!D429</f>
        <v>0</v>
      </c>
      <c r="C417" s="103" t="e">
        <f ca="1">IF(B417=0, NA(), (IF(ISERROR(OFFSET('Initial Results'!$U$1,MATCH($B417,'Initial Results'!$R:$R,0)-1,0,1,1)),NA(),OFFSET('Initial Results'!$U$1,MATCH($B417,'Initial Results'!$R:$R,0)-1,0,1,1))))</f>
        <v>#N/A</v>
      </c>
      <c r="D417" s="103" t="str">
        <f t="shared" si="69"/>
        <v/>
      </c>
      <c r="E417" s="199" t="e">
        <f ca="1">IF(B417=0, NA(), (IF(ISERROR(OFFSET('Confirm Results'!$U$1,MATCH($B417,'Confirm Results'!$R:$R,0)-1,0,1,1)),NA(),OFFSET('Confirm Results'!$U$1,MATCH($B417,'Confirm Results'!$R:$R,0)-1,0,1,1))))</f>
        <v>#N/A</v>
      </c>
      <c r="F417" s="103" t="str">
        <f t="shared" si="60"/>
        <v/>
      </c>
      <c r="G417" s="103" t="str">
        <f t="shared" ca="1" si="61"/>
        <v/>
      </c>
      <c r="H417" s="300"/>
      <c r="I417" s="103" t="str">
        <f t="shared" si="62"/>
        <v/>
      </c>
      <c r="J417" s="1" t="str">
        <f t="shared" si="63"/>
        <v/>
      </c>
      <c r="K417" s="1" t="str">
        <f t="shared" si="64"/>
        <v/>
      </c>
      <c r="L417" s="177"/>
      <c r="M417" s="299" t="str">
        <f t="shared" si="65"/>
        <v/>
      </c>
      <c r="N417" s="177"/>
      <c r="O417" s="177" t="str">
        <f t="shared" si="66"/>
        <v/>
      </c>
      <c r="P417" s="1" t="str">
        <f t="shared" si="67"/>
        <v/>
      </c>
      <c r="Q417" s="199" t="str">
        <f ca="1">IF(B417=0,"",(IF(ISERROR(OFFSET('Specs and Initial PMs'!$E$1,MATCH($B417,'Specs and Initial PMs'!$D:$D,0)-1,0,1,1)),"",OFFSET('Specs and Initial PMs'!$E$1,MATCH($B417,'Specs and Initial PMs'!$D:$D,0)-1,0,1,1))))</f>
        <v/>
      </c>
      <c r="R417" s="103" t="str">
        <f t="shared" ca="1" si="68"/>
        <v/>
      </c>
      <c r="S417" s="241"/>
    </row>
    <row r="418" spans="1:19" x14ac:dyDescent="0.3">
      <c r="A418" s="1">
        <f>'Specs and Initial PMs'!A430</f>
        <v>414</v>
      </c>
      <c r="B418" s="1">
        <f>'Specs and Initial PMs'!D430</f>
        <v>0</v>
      </c>
      <c r="C418" s="103" t="e">
        <f ca="1">IF(B418=0, NA(), (IF(ISERROR(OFFSET('Initial Results'!$U$1,MATCH($B418,'Initial Results'!$R:$R,0)-1,0,1,1)),NA(),OFFSET('Initial Results'!$U$1,MATCH($B418,'Initial Results'!$R:$R,0)-1,0,1,1))))</f>
        <v>#N/A</v>
      </c>
      <c r="D418" s="103" t="str">
        <f t="shared" si="69"/>
        <v/>
      </c>
      <c r="E418" s="199" t="e">
        <f ca="1">IF(B418=0, NA(), (IF(ISERROR(OFFSET('Confirm Results'!$U$1,MATCH($B418,'Confirm Results'!$R:$R,0)-1,0,1,1)),NA(),OFFSET('Confirm Results'!$U$1,MATCH($B418,'Confirm Results'!$R:$R,0)-1,0,1,1))))</f>
        <v>#N/A</v>
      </c>
      <c r="F418" s="103" t="str">
        <f t="shared" si="60"/>
        <v/>
      </c>
      <c r="G418" s="103" t="str">
        <f t="shared" ca="1" si="61"/>
        <v/>
      </c>
      <c r="H418" s="300"/>
      <c r="I418" s="103" t="str">
        <f t="shared" si="62"/>
        <v/>
      </c>
      <c r="J418" s="1" t="str">
        <f t="shared" si="63"/>
        <v/>
      </c>
      <c r="K418" s="1" t="str">
        <f t="shared" si="64"/>
        <v/>
      </c>
      <c r="L418" s="177"/>
      <c r="M418" s="299" t="str">
        <f t="shared" si="65"/>
        <v/>
      </c>
      <c r="N418" s="177"/>
      <c r="O418" s="177" t="str">
        <f t="shared" si="66"/>
        <v/>
      </c>
      <c r="P418" s="1" t="str">
        <f t="shared" si="67"/>
        <v/>
      </c>
      <c r="Q418" s="199" t="str">
        <f ca="1">IF(B418=0,"",(IF(ISERROR(OFFSET('Specs and Initial PMs'!$E$1,MATCH($B418,'Specs and Initial PMs'!$D:$D,0)-1,0,1,1)),"",OFFSET('Specs and Initial PMs'!$E$1,MATCH($B418,'Specs and Initial PMs'!$D:$D,0)-1,0,1,1))))</f>
        <v/>
      </c>
      <c r="R418" s="103" t="str">
        <f t="shared" ca="1" si="68"/>
        <v/>
      </c>
      <c r="S418" s="241"/>
    </row>
    <row r="419" spans="1:19" x14ac:dyDescent="0.3">
      <c r="A419" s="1">
        <f>'Specs and Initial PMs'!A431</f>
        <v>415</v>
      </c>
      <c r="B419" s="1">
        <f>'Specs and Initial PMs'!D431</f>
        <v>0</v>
      </c>
      <c r="C419" s="103" t="e">
        <f ca="1">IF(B419=0, NA(), (IF(ISERROR(OFFSET('Initial Results'!$U$1,MATCH($B419,'Initial Results'!$R:$R,0)-1,0,1,1)),NA(),OFFSET('Initial Results'!$U$1,MATCH($B419,'Initial Results'!$R:$R,0)-1,0,1,1))))</f>
        <v>#N/A</v>
      </c>
      <c r="D419" s="103" t="str">
        <f t="shared" si="69"/>
        <v/>
      </c>
      <c r="E419" s="199" t="e">
        <f ca="1">IF(B419=0, NA(), (IF(ISERROR(OFFSET('Confirm Results'!$U$1,MATCH($B419,'Confirm Results'!$R:$R,0)-1,0,1,1)),NA(),OFFSET('Confirm Results'!$U$1,MATCH($B419,'Confirm Results'!$R:$R,0)-1,0,1,1))))</f>
        <v>#N/A</v>
      </c>
      <c r="F419" s="103" t="str">
        <f t="shared" si="60"/>
        <v/>
      </c>
      <c r="G419" s="103" t="str">
        <f t="shared" ca="1" si="61"/>
        <v/>
      </c>
      <c r="H419" s="300"/>
      <c r="I419" s="103" t="str">
        <f t="shared" si="62"/>
        <v/>
      </c>
      <c r="J419" s="1" t="str">
        <f t="shared" si="63"/>
        <v/>
      </c>
      <c r="K419" s="1" t="str">
        <f t="shared" si="64"/>
        <v/>
      </c>
      <c r="L419" s="177"/>
      <c r="M419" s="299" t="str">
        <f t="shared" si="65"/>
        <v/>
      </c>
      <c r="N419" s="177"/>
      <c r="O419" s="177" t="str">
        <f t="shared" si="66"/>
        <v/>
      </c>
      <c r="P419" s="1" t="str">
        <f t="shared" si="67"/>
        <v/>
      </c>
      <c r="Q419" s="199" t="str">
        <f ca="1">IF(B419=0,"",(IF(ISERROR(OFFSET('Specs and Initial PMs'!$E$1,MATCH($B419,'Specs and Initial PMs'!$D:$D,0)-1,0,1,1)),"",OFFSET('Specs and Initial PMs'!$E$1,MATCH($B419,'Specs and Initial PMs'!$D:$D,0)-1,0,1,1))))</f>
        <v/>
      </c>
      <c r="R419" s="103" t="str">
        <f t="shared" ca="1" si="68"/>
        <v/>
      </c>
      <c r="S419" s="241"/>
    </row>
    <row r="420" spans="1:19" x14ac:dyDescent="0.3">
      <c r="A420" s="1">
        <f>'Specs and Initial PMs'!A432</f>
        <v>416</v>
      </c>
      <c r="B420" s="1">
        <f>'Specs and Initial PMs'!D432</f>
        <v>0</v>
      </c>
      <c r="C420" s="103" t="e">
        <f ca="1">IF(B420=0, NA(), (IF(ISERROR(OFFSET('Initial Results'!$U$1,MATCH($B420,'Initial Results'!$R:$R,0)-1,0,1,1)),NA(),OFFSET('Initial Results'!$U$1,MATCH($B420,'Initial Results'!$R:$R,0)-1,0,1,1))))</f>
        <v>#N/A</v>
      </c>
      <c r="D420" s="103" t="str">
        <f t="shared" si="69"/>
        <v/>
      </c>
      <c r="E420" s="199" t="e">
        <f ca="1">IF(B420=0, NA(), (IF(ISERROR(OFFSET('Confirm Results'!$U$1,MATCH($B420,'Confirm Results'!$R:$R,0)-1,0,1,1)),NA(),OFFSET('Confirm Results'!$U$1,MATCH($B420,'Confirm Results'!$R:$R,0)-1,0,1,1))))</f>
        <v>#N/A</v>
      </c>
      <c r="F420" s="103" t="str">
        <f t="shared" si="60"/>
        <v/>
      </c>
      <c r="G420" s="103" t="str">
        <f t="shared" ca="1" si="61"/>
        <v/>
      </c>
      <c r="H420" s="300"/>
      <c r="I420" s="103" t="str">
        <f t="shared" si="62"/>
        <v/>
      </c>
      <c r="J420" s="1" t="str">
        <f t="shared" si="63"/>
        <v/>
      </c>
      <c r="K420" s="1" t="str">
        <f t="shared" si="64"/>
        <v/>
      </c>
      <c r="L420" s="177"/>
      <c r="M420" s="299" t="str">
        <f t="shared" si="65"/>
        <v/>
      </c>
      <c r="N420" s="177"/>
      <c r="O420" s="177" t="str">
        <f t="shared" si="66"/>
        <v/>
      </c>
      <c r="P420" s="1" t="str">
        <f t="shared" si="67"/>
        <v/>
      </c>
      <c r="Q420" s="199" t="str">
        <f ca="1">IF(B420=0,"",(IF(ISERROR(OFFSET('Specs and Initial PMs'!$E$1,MATCH($B420,'Specs and Initial PMs'!$D:$D,0)-1,0,1,1)),"",OFFSET('Specs and Initial PMs'!$E$1,MATCH($B420,'Specs and Initial PMs'!$D:$D,0)-1,0,1,1))))</f>
        <v/>
      </c>
      <c r="R420" s="103" t="str">
        <f t="shared" ca="1" si="68"/>
        <v/>
      </c>
      <c r="S420" s="241"/>
    </row>
    <row r="421" spans="1:19" x14ac:dyDescent="0.3">
      <c r="A421" s="1">
        <f>'Specs and Initial PMs'!A433</f>
        <v>417</v>
      </c>
      <c r="B421" s="1">
        <f>'Specs and Initial PMs'!D433</f>
        <v>0</v>
      </c>
      <c r="C421" s="103" t="e">
        <f ca="1">IF(B421=0, NA(), (IF(ISERROR(OFFSET('Initial Results'!$U$1,MATCH($B421,'Initial Results'!$R:$R,0)-1,0,1,1)),NA(),OFFSET('Initial Results'!$U$1,MATCH($B421,'Initial Results'!$R:$R,0)-1,0,1,1))))</f>
        <v>#N/A</v>
      </c>
      <c r="D421" s="103" t="str">
        <f t="shared" si="69"/>
        <v/>
      </c>
      <c r="E421" s="199" t="e">
        <f ca="1">IF(B421=0, NA(), (IF(ISERROR(OFFSET('Confirm Results'!$U$1,MATCH($B421,'Confirm Results'!$R:$R,0)-1,0,1,1)),NA(),OFFSET('Confirm Results'!$U$1,MATCH($B421,'Confirm Results'!$R:$R,0)-1,0,1,1))))</f>
        <v>#N/A</v>
      </c>
      <c r="F421" s="103" t="str">
        <f t="shared" si="60"/>
        <v/>
      </c>
      <c r="G421" s="103" t="str">
        <f t="shared" ca="1" si="61"/>
        <v/>
      </c>
      <c r="H421" s="300"/>
      <c r="I421" s="103" t="str">
        <f t="shared" si="62"/>
        <v/>
      </c>
      <c r="J421" s="1" t="str">
        <f t="shared" si="63"/>
        <v/>
      </c>
      <c r="K421" s="1" t="str">
        <f t="shared" si="64"/>
        <v/>
      </c>
      <c r="L421" s="177"/>
      <c r="M421" s="299" t="str">
        <f t="shared" si="65"/>
        <v/>
      </c>
      <c r="N421" s="177"/>
      <c r="O421" s="177" t="str">
        <f t="shared" si="66"/>
        <v/>
      </c>
      <c r="P421" s="1" t="str">
        <f t="shared" si="67"/>
        <v/>
      </c>
      <c r="Q421" s="199" t="str">
        <f ca="1">IF(B421=0,"",(IF(ISERROR(OFFSET('Specs and Initial PMs'!$E$1,MATCH($B421,'Specs and Initial PMs'!$D:$D,0)-1,0,1,1)),"",OFFSET('Specs and Initial PMs'!$E$1,MATCH($B421,'Specs and Initial PMs'!$D:$D,0)-1,0,1,1))))</f>
        <v/>
      </c>
      <c r="R421" s="103" t="str">
        <f t="shared" ca="1" si="68"/>
        <v/>
      </c>
      <c r="S421" s="241"/>
    </row>
    <row r="422" spans="1:19" x14ac:dyDescent="0.3">
      <c r="A422" s="1">
        <f>'Specs and Initial PMs'!A434</f>
        <v>418</v>
      </c>
      <c r="B422" s="1">
        <f>'Specs and Initial PMs'!D434</f>
        <v>0</v>
      </c>
      <c r="C422" s="103" t="e">
        <f ca="1">IF(B422=0, NA(), (IF(ISERROR(OFFSET('Initial Results'!$U$1,MATCH($B422,'Initial Results'!$R:$R,0)-1,0,1,1)),NA(),OFFSET('Initial Results'!$U$1,MATCH($B422,'Initial Results'!$R:$R,0)-1,0,1,1))))</f>
        <v>#N/A</v>
      </c>
      <c r="D422" s="103" t="str">
        <f t="shared" si="69"/>
        <v/>
      </c>
      <c r="E422" s="199" t="e">
        <f ca="1">IF(B422=0, NA(), (IF(ISERROR(OFFSET('Confirm Results'!$U$1,MATCH($B422,'Confirm Results'!$R:$R,0)-1,0,1,1)),NA(),OFFSET('Confirm Results'!$U$1,MATCH($B422,'Confirm Results'!$R:$R,0)-1,0,1,1))))</f>
        <v>#N/A</v>
      </c>
      <c r="F422" s="103" t="str">
        <f t="shared" si="60"/>
        <v/>
      </c>
      <c r="G422" s="103" t="str">
        <f t="shared" ca="1" si="61"/>
        <v/>
      </c>
      <c r="H422" s="300"/>
      <c r="I422" s="103" t="str">
        <f t="shared" si="62"/>
        <v/>
      </c>
      <c r="J422" s="1" t="str">
        <f t="shared" si="63"/>
        <v/>
      </c>
      <c r="K422" s="1" t="str">
        <f t="shared" si="64"/>
        <v/>
      </c>
      <c r="L422" s="177"/>
      <c r="M422" s="299" t="str">
        <f t="shared" si="65"/>
        <v/>
      </c>
      <c r="N422" s="177"/>
      <c r="O422" s="177" t="str">
        <f t="shared" si="66"/>
        <v/>
      </c>
      <c r="P422" s="1" t="str">
        <f t="shared" si="67"/>
        <v/>
      </c>
      <c r="Q422" s="199" t="str">
        <f ca="1">IF(B422=0,"",(IF(ISERROR(OFFSET('Specs and Initial PMs'!$E$1,MATCH($B422,'Specs and Initial PMs'!$D:$D,0)-1,0,1,1)),"",OFFSET('Specs and Initial PMs'!$E$1,MATCH($B422,'Specs and Initial PMs'!$D:$D,0)-1,0,1,1))))</f>
        <v/>
      </c>
      <c r="R422" s="103" t="str">
        <f t="shared" ca="1" si="68"/>
        <v/>
      </c>
      <c r="S422" s="241"/>
    </row>
    <row r="423" spans="1:19" x14ac:dyDescent="0.3">
      <c r="A423" s="1">
        <f>'Specs and Initial PMs'!A435</f>
        <v>419</v>
      </c>
      <c r="B423" s="1">
        <f>'Specs and Initial PMs'!D435</f>
        <v>0</v>
      </c>
      <c r="C423" s="103" t="e">
        <f ca="1">IF(B423=0, NA(), (IF(ISERROR(OFFSET('Initial Results'!$U$1,MATCH($B423,'Initial Results'!$R:$R,0)-1,0,1,1)),NA(),OFFSET('Initial Results'!$U$1,MATCH($B423,'Initial Results'!$R:$R,0)-1,0,1,1))))</f>
        <v>#N/A</v>
      </c>
      <c r="D423" s="103" t="str">
        <f t="shared" si="69"/>
        <v/>
      </c>
      <c r="E423" s="199" t="e">
        <f ca="1">IF(B423=0, NA(), (IF(ISERROR(OFFSET('Confirm Results'!$U$1,MATCH($B423,'Confirm Results'!$R:$R,0)-1,0,1,1)),NA(),OFFSET('Confirm Results'!$U$1,MATCH($B423,'Confirm Results'!$R:$R,0)-1,0,1,1))))</f>
        <v>#N/A</v>
      </c>
      <c r="F423" s="103" t="str">
        <f t="shared" si="60"/>
        <v/>
      </c>
      <c r="G423" s="103" t="str">
        <f t="shared" ca="1" si="61"/>
        <v/>
      </c>
      <c r="H423" s="300"/>
      <c r="I423" s="103" t="str">
        <f t="shared" si="62"/>
        <v/>
      </c>
      <c r="J423" s="1" t="str">
        <f t="shared" si="63"/>
        <v/>
      </c>
      <c r="K423" s="1" t="str">
        <f t="shared" si="64"/>
        <v/>
      </c>
      <c r="L423" s="177"/>
      <c r="M423" s="299" t="str">
        <f t="shared" si="65"/>
        <v/>
      </c>
      <c r="N423" s="177"/>
      <c r="O423" s="177" t="str">
        <f t="shared" si="66"/>
        <v/>
      </c>
      <c r="P423" s="1" t="str">
        <f t="shared" si="67"/>
        <v/>
      </c>
      <c r="Q423" s="199" t="str">
        <f ca="1">IF(B423=0,"",(IF(ISERROR(OFFSET('Specs and Initial PMs'!$E$1,MATCH($B423,'Specs and Initial PMs'!$D:$D,0)-1,0,1,1)),"",OFFSET('Specs and Initial PMs'!$E$1,MATCH($B423,'Specs and Initial PMs'!$D:$D,0)-1,0,1,1))))</f>
        <v/>
      </c>
      <c r="R423" s="103" t="str">
        <f t="shared" ca="1" si="68"/>
        <v/>
      </c>
      <c r="S423" s="241"/>
    </row>
    <row r="424" spans="1:19" x14ac:dyDescent="0.3">
      <c r="A424" s="1">
        <f>'Specs and Initial PMs'!A436</f>
        <v>420</v>
      </c>
      <c r="B424" s="1">
        <f>'Specs and Initial PMs'!D436</f>
        <v>0</v>
      </c>
      <c r="C424" s="103" t="e">
        <f ca="1">IF(B424=0, NA(), (IF(ISERROR(OFFSET('Initial Results'!$U$1,MATCH($B424,'Initial Results'!$R:$R,0)-1,0,1,1)),NA(),OFFSET('Initial Results'!$U$1,MATCH($B424,'Initial Results'!$R:$R,0)-1,0,1,1))))</f>
        <v>#N/A</v>
      </c>
      <c r="D424" s="103" t="str">
        <f t="shared" si="69"/>
        <v/>
      </c>
      <c r="E424" s="199" t="e">
        <f ca="1">IF(B424=0, NA(), (IF(ISERROR(OFFSET('Confirm Results'!$U$1,MATCH($B424,'Confirm Results'!$R:$R,0)-1,0,1,1)),NA(),OFFSET('Confirm Results'!$U$1,MATCH($B424,'Confirm Results'!$R:$R,0)-1,0,1,1))))</f>
        <v>#N/A</v>
      </c>
      <c r="F424" s="103" t="str">
        <f t="shared" si="60"/>
        <v/>
      </c>
      <c r="G424" s="103" t="str">
        <f t="shared" ca="1" si="61"/>
        <v/>
      </c>
      <c r="H424" s="300"/>
      <c r="I424" s="103" t="str">
        <f t="shared" si="62"/>
        <v/>
      </c>
      <c r="J424" s="1" t="str">
        <f t="shared" si="63"/>
        <v/>
      </c>
      <c r="K424" s="1" t="str">
        <f t="shared" si="64"/>
        <v/>
      </c>
      <c r="L424" s="177"/>
      <c r="M424" s="299" t="str">
        <f t="shared" si="65"/>
        <v/>
      </c>
      <c r="N424" s="177"/>
      <c r="O424" s="177" t="str">
        <f t="shared" si="66"/>
        <v/>
      </c>
      <c r="P424" s="1" t="str">
        <f t="shared" si="67"/>
        <v/>
      </c>
      <c r="Q424" s="199" t="str">
        <f ca="1">IF(B424=0,"",(IF(ISERROR(OFFSET('Specs and Initial PMs'!$E$1,MATCH($B424,'Specs and Initial PMs'!$D:$D,0)-1,0,1,1)),"",OFFSET('Specs and Initial PMs'!$E$1,MATCH($B424,'Specs and Initial PMs'!$D:$D,0)-1,0,1,1))))</f>
        <v/>
      </c>
      <c r="R424" s="103" t="str">
        <f t="shared" ca="1" si="68"/>
        <v/>
      </c>
      <c r="S424" s="241"/>
    </row>
    <row r="425" spans="1:19" x14ac:dyDescent="0.3">
      <c r="A425" s="1">
        <f>'Specs and Initial PMs'!A437</f>
        <v>421</v>
      </c>
      <c r="B425" s="1">
        <f>'Specs and Initial PMs'!D437</f>
        <v>0</v>
      </c>
      <c r="C425" s="103" t="e">
        <f ca="1">IF(B425=0, NA(), (IF(ISERROR(OFFSET('Initial Results'!$U$1,MATCH($B425,'Initial Results'!$R:$R,0)-1,0,1,1)),NA(),OFFSET('Initial Results'!$U$1,MATCH($B425,'Initial Results'!$R:$R,0)-1,0,1,1))))</f>
        <v>#N/A</v>
      </c>
      <c r="D425" s="103" t="str">
        <f t="shared" si="69"/>
        <v/>
      </c>
      <c r="E425" s="199" t="e">
        <f ca="1">IF(B425=0, NA(), (IF(ISERROR(OFFSET('Confirm Results'!$U$1,MATCH($B425,'Confirm Results'!$R:$R,0)-1,0,1,1)),NA(),OFFSET('Confirm Results'!$U$1,MATCH($B425,'Confirm Results'!$R:$R,0)-1,0,1,1))))</f>
        <v>#N/A</v>
      </c>
      <c r="F425" s="103" t="str">
        <f t="shared" si="60"/>
        <v/>
      </c>
      <c r="G425" s="103" t="str">
        <f t="shared" ca="1" si="61"/>
        <v/>
      </c>
      <c r="H425" s="300"/>
      <c r="I425" s="103" t="str">
        <f t="shared" si="62"/>
        <v/>
      </c>
      <c r="J425" s="1" t="str">
        <f t="shared" si="63"/>
        <v/>
      </c>
      <c r="K425" s="1" t="str">
        <f t="shared" si="64"/>
        <v/>
      </c>
      <c r="L425" s="177"/>
      <c r="M425" s="299" t="str">
        <f t="shared" si="65"/>
        <v/>
      </c>
      <c r="N425" s="177"/>
      <c r="O425" s="177" t="str">
        <f t="shared" si="66"/>
        <v/>
      </c>
      <c r="P425" s="1" t="str">
        <f t="shared" si="67"/>
        <v/>
      </c>
      <c r="Q425" s="199" t="str">
        <f ca="1">IF(B425=0,"",(IF(ISERROR(OFFSET('Specs and Initial PMs'!$E$1,MATCH($B425,'Specs and Initial PMs'!$D:$D,0)-1,0,1,1)),"",OFFSET('Specs and Initial PMs'!$E$1,MATCH($B425,'Specs and Initial PMs'!$D:$D,0)-1,0,1,1))))</f>
        <v/>
      </c>
      <c r="R425" s="103" t="str">
        <f t="shared" ca="1" si="68"/>
        <v/>
      </c>
      <c r="S425" s="241"/>
    </row>
    <row r="426" spans="1:19" x14ac:dyDescent="0.3">
      <c r="A426" s="1">
        <f>'Specs and Initial PMs'!A438</f>
        <v>422</v>
      </c>
      <c r="B426" s="1">
        <f>'Specs and Initial PMs'!D438</f>
        <v>0</v>
      </c>
      <c r="C426" s="103" t="e">
        <f ca="1">IF(B426=0, NA(), (IF(ISERROR(OFFSET('Initial Results'!$U$1,MATCH($B426,'Initial Results'!$R:$R,0)-1,0,1,1)),NA(),OFFSET('Initial Results'!$U$1,MATCH($B426,'Initial Results'!$R:$R,0)-1,0,1,1))))</f>
        <v>#N/A</v>
      </c>
      <c r="D426" s="103" t="str">
        <f t="shared" si="69"/>
        <v/>
      </c>
      <c r="E426" s="199" t="e">
        <f ca="1">IF(B426=0, NA(), (IF(ISERROR(OFFSET('Confirm Results'!$U$1,MATCH($B426,'Confirm Results'!$R:$R,0)-1,0,1,1)),NA(),OFFSET('Confirm Results'!$U$1,MATCH($B426,'Confirm Results'!$R:$R,0)-1,0,1,1))))</f>
        <v>#N/A</v>
      </c>
      <c r="F426" s="103" t="str">
        <f t="shared" si="60"/>
        <v/>
      </c>
      <c r="G426" s="103" t="str">
        <f t="shared" ca="1" si="61"/>
        <v/>
      </c>
      <c r="H426" s="300"/>
      <c r="I426" s="103" t="str">
        <f t="shared" si="62"/>
        <v/>
      </c>
      <c r="J426" s="1" t="str">
        <f t="shared" si="63"/>
        <v/>
      </c>
      <c r="K426" s="1" t="str">
        <f t="shared" si="64"/>
        <v/>
      </c>
      <c r="L426" s="177"/>
      <c r="M426" s="299" t="str">
        <f t="shared" si="65"/>
        <v/>
      </c>
      <c r="N426" s="177"/>
      <c r="O426" s="177" t="str">
        <f t="shared" si="66"/>
        <v/>
      </c>
      <c r="P426" s="1" t="str">
        <f t="shared" si="67"/>
        <v/>
      </c>
      <c r="Q426" s="199" t="str">
        <f ca="1">IF(B426=0,"",(IF(ISERROR(OFFSET('Specs and Initial PMs'!$E$1,MATCH($B426,'Specs and Initial PMs'!$D:$D,0)-1,0,1,1)),"",OFFSET('Specs and Initial PMs'!$E$1,MATCH($B426,'Specs and Initial PMs'!$D:$D,0)-1,0,1,1))))</f>
        <v/>
      </c>
      <c r="R426" s="103" t="str">
        <f t="shared" ca="1" si="68"/>
        <v/>
      </c>
      <c r="S426" s="241"/>
    </row>
    <row r="427" spans="1:19" x14ac:dyDescent="0.3">
      <c r="A427" s="1">
        <f>'Specs and Initial PMs'!A439</f>
        <v>423</v>
      </c>
      <c r="B427" s="1">
        <f>'Specs and Initial PMs'!D439</f>
        <v>0</v>
      </c>
      <c r="C427" s="103" t="e">
        <f ca="1">IF(B427=0, NA(), (IF(ISERROR(OFFSET('Initial Results'!$U$1,MATCH($B427,'Initial Results'!$R:$R,0)-1,0,1,1)),NA(),OFFSET('Initial Results'!$U$1,MATCH($B427,'Initial Results'!$R:$R,0)-1,0,1,1))))</f>
        <v>#N/A</v>
      </c>
      <c r="D427" s="103" t="str">
        <f t="shared" si="69"/>
        <v/>
      </c>
      <c r="E427" s="199" t="e">
        <f ca="1">IF(B427=0, NA(), (IF(ISERROR(OFFSET('Confirm Results'!$U$1,MATCH($B427,'Confirm Results'!$R:$R,0)-1,0,1,1)),NA(),OFFSET('Confirm Results'!$U$1,MATCH($B427,'Confirm Results'!$R:$R,0)-1,0,1,1))))</f>
        <v>#N/A</v>
      </c>
      <c r="F427" s="103" t="str">
        <f t="shared" si="60"/>
        <v/>
      </c>
      <c r="G427" s="103" t="str">
        <f t="shared" ca="1" si="61"/>
        <v/>
      </c>
      <c r="H427" s="300"/>
      <c r="I427" s="103" t="str">
        <f t="shared" si="62"/>
        <v/>
      </c>
      <c r="J427" s="1" t="str">
        <f t="shared" si="63"/>
        <v/>
      </c>
      <c r="K427" s="1" t="str">
        <f t="shared" si="64"/>
        <v/>
      </c>
      <c r="L427" s="177"/>
      <c r="M427" s="299" t="str">
        <f t="shared" si="65"/>
        <v/>
      </c>
      <c r="N427" s="177"/>
      <c r="O427" s="177" t="str">
        <f t="shared" si="66"/>
        <v/>
      </c>
      <c r="P427" s="1" t="str">
        <f t="shared" si="67"/>
        <v/>
      </c>
      <c r="Q427" s="199" t="str">
        <f ca="1">IF(B427=0,"",(IF(ISERROR(OFFSET('Specs and Initial PMs'!$E$1,MATCH($B427,'Specs and Initial PMs'!$D:$D,0)-1,0,1,1)),"",OFFSET('Specs and Initial PMs'!$E$1,MATCH($B427,'Specs and Initial PMs'!$D:$D,0)-1,0,1,1))))</f>
        <v/>
      </c>
      <c r="R427" s="103" t="str">
        <f t="shared" ca="1" si="68"/>
        <v/>
      </c>
      <c r="S427" s="241"/>
    </row>
    <row r="428" spans="1:19" x14ac:dyDescent="0.3">
      <c r="A428" s="1">
        <f>'Specs and Initial PMs'!A440</f>
        <v>424</v>
      </c>
      <c r="B428" s="1">
        <f>'Specs and Initial PMs'!D440</f>
        <v>0</v>
      </c>
      <c r="C428" s="103" t="e">
        <f ca="1">IF(B428=0, NA(), (IF(ISERROR(OFFSET('Initial Results'!$U$1,MATCH($B428,'Initial Results'!$R:$R,0)-1,0,1,1)),NA(),OFFSET('Initial Results'!$U$1,MATCH($B428,'Initial Results'!$R:$R,0)-1,0,1,1))))</f>
        <v>#N/A</v>
      </c>
      <c r="D428" s="103" t="str">
        <f t="shared" si="69"/>
        <v/>
      </c>
      <c r="E428" s="199" t="e">
        <f ca="1">IF(B428=0, NA(), (IF(ISERROR(OFFSET('Confirm Results'!$U$1,MATCH($B428,'Confirm Results'!$R:$R,0)-1,0,1,1)),NA(),OFFSET('Confirm Results'!$U$1,MATCH($B428,'Confirm Results'!$R:$R,0)-1,0,1,1))))</f>
        <v>#N/A</v>
      </c>
      <c r="F428" s="103" t="str">
        <f t="shared" si="60"/>
        <v/>
      </c>
      <c r="G428" s="103" t="str">
        <f t="shared" ca="1" si="61"/>
        <v/>
      </c>
      <c r="H428" s="300"/>
      <c r="I428" s="103" t="str">
        <f t="shared" si="62"/>
        <v/>
      </c>
      <c r="J428" s="1" t="str">
        <f t="shared" si="63"/>
        <v/>
      </c>
      <c r="K428" s="1" t="str">
        <f t="shared" si="64"/>
        <v/>
      </c>
      <c r="L428" s="177"/>
      <c r="M428" s="299" t="str">
        <f t="shared" si="65"/>
        <v/>
      </c>
      <c r="N428" s="177"/>
      <c r="O428" s="177" t="str">
        <f t="shared" si="66"/>
        <v/>
      </c>
      <c r="P428" s="1" t="str">
        <f t="shared" si="67"/>
        <v/>
      </c>
      <c r="Q428" s="199" t="str">
        <f ca="1">IF(B428=0,"",(IF(ISERROR(OFFSET('Specs and Initial PMs'!$E$1,MATCH($B428,'Specs and Initial PMs'!$D:$D,0)-1,0,1,1)),"",OFFSET('Specs and Initial PMs'!$E$1,MATCH($B428,'Specs and Initial PMs'!$D:$D,0)-1,0,1,1))))</f>
        <v/>
      </c>
      <c r="R428" s="103" t="str">
        <f t="shared" ca="1" si="68"/>
        <v/>
      </c>
      <c r="S428" s="241"/>
    </row>
    <row r="429" spans="1:19" x14ac:dyDescent="0.3">
      <c r="A429" s="1">
        <f>'Specs and Initial PMs'!A441</f>
        <v>425</v>
      </c>
      <c r="B429" s="1">
        <f>'Specs and Initial PMs'!D441</f>
        <v>0</v>
      </c>
      <c r="C429" s="103" t="e">
        <f ca="1">IF(B429=0, NA(), (IF(ISERROR(OFFSET('Initial Results'!$U$1,MATCH($B429,'Initial Results'!$R:$R,0)-1,0,1,1)),NA(),OFFSET('Initial Results'!$U$1,MATCH($B429,'Initial Results'!$R:$R,0)-1,0,1,1))))</f>
        <v>#N/A</v>
      </c>
      <c r="D429" s="103" t="str">
        <f t="shared" si="69"/>
        <v/>
      </c>
      <c r="E429" s="199" t="e">
        <f ca="1">IF(B429=0, NA(), (IF(ISERROR(OFFSET('Confirm Results'!$U$1,MATCH($B429,'Confirm Results'!$R:$R,0)-1,0,1,1)),NA(),OFFSET('Confirm Results'!$U$1,MATCH($B429,'Confirm Results'!$R:$R,0)-1,0,1,1))))</f>
        <v>#N/A</v>
      </c>
      <c r="F429" s="103" t="str">
        <f t="shared" si="60"/>
        <v/>
      </c>
      <c r="G429" s="103" t="str">
        <f t="shared" ca="1" si="61"/>
        <v/>
      </c>
      <c r="H429" s="300"/>
      <c r="I429" s="103" t="str">
        <f t="shared" si="62"/>
        <v/>
      </c>
      <c r="J429" s="1" t="str">
        <f t="shared" si="63"/>
        <v/>
      </c>
      <c r="K429" s="1" t="str">
        <f t="shared" si="64"/>
        <v/>
      </c>
      <c r="L429" s="177"/>
      <c r="M429" s="299" t="str">
        <f t="shared" si="65"/>
        <v/>
      </c>
      <c r="N429" s="177"/>
      <c r="O429" s="177" t="str">
        <f t="shared" si="66"/>
        <v/>
      </c>
      <c r="P429" s="1" t="str">
        <f t="shared" si="67"/>
        <v/>
      </c>
      <c r="Q429" s="199" t="str">
        <f ca="1">IF(B429=0,"",(IF(ISERROR(OFFSET('Specs and Initial PMs'!$E$1,MATCH($B429,'Specs and Initial PMs'!$D:$D,0)-1,0,1,1)),"",OFFSET('Specs and Initial PMs'!$E$1,MATCH($B429,'Specs and Initial PMs'!$D:$D,0)-1,0,1,1))))</f>
        <v/>
      </c>
      <c r="R429" s="103" t="str">
        <f t="shared" ca="1" si="68"/>
        <v/>
      </c>
      <c r="S429" s="241"/>
    </row>
    <row r="430" spans="1:19" x14ac:dyDescent="0.3">
      <c r="A430" s="1">
        <f>'Specs and Initial PMs'!A442</f>
        <v>426</v>
      </c>
      <c r="B430" s="1">
        <f>'Specs and Initial PMs'!D442</f>
        <v>0</v>
      </c>
      <c r="C430" s="103" t="e">
        <f ca="1">IF(B430=0, NA(), (IF(ISERROR(OFFSET('Initial Results'!$U$1,MATCH($B430,'Initial Results'!$R:$R,0)-1,0,1,1)),NA(),OFFSET('Initial Results'!$U$1,MATCH($B430,'Initial Results'!$R:$R,0)-1,0,1,1))))</f>
        <v>#N/A</v>
      </c>
      <c r="D430" s="103" t="str">
        <f t="shared" si="69"/>
        <v/>
      </c>
      <c r="E430" s="199" t="e">
        <f ca="1">IF(B430=0, NA(), (IF(ISERROR(OFFSET('Confirm Results'!$U$1,MATCH($B430,'Confirm Results'!$R:$R,0)-1,0,1,1)),NA(),OFFSET('Confirm Results'!$U$1,MATCH($B430,'Confirm Results'!$R:$R,0)-1,0,1,1))))</f>
        <v>#N/A</v>
      </c>
      <c r="F430" s="103" t="str">
        <f t="shared" si="60"/>
        <v/>
      </c>
      <c r="G430" s="103" t="str">
        <f t="shared" ca="1" si="61"/>
        <v/>
      </c>
      <c r="H430" s="300"/>
      <c r="I430" s="103" t="str">
        <f t="shared" si="62"/>
        <v/>
      </c>
      <c r="J430" s="1" t="str">
        <f t="shared" si="63"/>
        <v/>
      </c>
      <c r="K430" s="1" t="str">
        <f t="shared" si="64"/>
        <v/>
      </c>
      <c r="L430" s="177"/>
      <c r="M430" s="299" t="str">
        <f t="shared" si="65"/>
        <v/>
      </c>
      <c r="N430" s="177"/>
      <c r="O430" s="177" t="str">
        <f t="shared" si="66"/>
        <v/>
      </c>
      <c r="P430" s="1" t="str">
        <f t="shared" si="67"/>
        <v/>
      </c>
      <c r="Q430" s="199" t="str">
        <f ca="1">IF(B430=0,"",(IF(ISERROR(OFFSET('Specs and Initial PMs'!$E$1,MATCH($B430,'Specs and Initial PMs'!$D:$D,0)-1,0,1,1)),"",OFFSET('Specs and Initial PMs'!$E$1,MATCH($B430,'Specs and Initial PMs'!$D:$D,0)-1,0,1,1))))</f>
        <v/>
      </c>
      <c r="R430" s="103" t="str">
        <f t="shared" ca="1" si="68"/>
        <v/>
      </c>
      <c r="S430" s="241"/>
    </row>
    <row r="431" spans="1:19" x14ac:dyDescent="0.3">
      <c r="A431" s="1">
        <f>'Specs and Initial PMs'!A443</f>
        <v>427</v>
      </c>
      <c r="B431" s="1">
        <f>'Specs and Initial PMs'!D443</f>
        <v>0</v>
      </c>
      <c r="C431" s="103" t="e">
        <f ca="1">IF(B431=0, NA(), (IF(ISERROR(OFFSET('Initial Results'!$U$1,MATCH($B431,'Initial Results'!$R:$R,0)-1,0,1,1)),NA(),OFFSET('Initial Results'!$U$1,MATCH($B431,'Initial Results'!$R:$R,0)-1,0,1,1))))</f>
        <v>#N/A</v>
      </c>
      <c r="D431" s="103" t="str">
        <f t="shared" si="69"/>
        <v/>
      </c>
      <c r="E431" s="199" t="e">
        <f ca="1">IF(B431=0, NA(), (IF(ISERROR(OFFSET('Confirm Results'!$U$1,MATCH($B431,'Confirm Results'!$R:$R,0)-1,0,1,1)),NA(),OFFSET('Confirm Results'!$U$1,MATCH($B431,'Confirm Results'!$R:$R,0)-1,0,1,1))))</f>
        <v>#N/A</v>
      </c>
      <c r="F431" s="103" t="str">
        <f t="shared" si="60"/>
        <v/>
      </c>
      <c r="G431" s="103" t="str">
        <f t="shared" ca="1" si="61"/>
        <v/>
      </c>
      <c r="H431" s="300"/>
      <c r="I431" s="103" t="str">
        <f t="shared" si="62"/>
        <v/>
      </c>
      <c r="J431" s="1" t="str">
        <f t="shared" si="63"/>
        <v/>
      </c>
      <c r="K431" s="1" t="str">
        <f t="shared" si="64"/>
        <v/>
      </c>
      <c r="L431" s="177"/>
      <c r="M431" s="299" t="str">
        <f t="shared" si="65"/>
        <v/>
      </c>
      <c r="N431" s="177"/>
      <c r="O431" s="177" t="str">
        <f t="shared" si="66"/>
        <v/>
      </c>
      <c r="P431" s="1" t="str">
        <f t="shared" si="67"/>
        <v/>
      </c>
      <c r="Q431" s="199" t="str">
        <f ca="1">IF(B431=0,"",(IF(ISERROR(OFFSET('Specs and Initial PMs'!$E$1,MATCH($B431,'Specs and Initial PMs'!$D:$D,0)-1,0,1,1)),"",OFFSET('Specs and Initial PMs'!$E$1,MATCH($B431,'Specs and Initial PMs'!$D:$D,0)-1,0,1,1))))</f>
        <v/>
      </c>
      <c r="R431" s="103" t="str">
        <f t="shared" ca="1" si="68"/>
        <v/>
      </c>
      <c r="S431" s="241"/>
    </row>
    <row r="432" spans="1:19" x14ac:dyDescent="0.3">
      <c r="A432" s="1">
        <f>'Specs and Initial PMs'!A444</f>
        <v>428</v>
      </c>
      <c r="B432" s="1">
        <f>'Specs and Initial PMs'!D444</f>
        <v>0</v>
      </c>
      <c r="C432" s="103" t="e">
        <f ca="1">IF(B432=0, NA(), (IF(ISERROR(OFFSET('Initial Results'!$U$1,MATCH($B432,'Initial Results'!$R:$R,0)-1,0,1,1)),NA(),OFFSET('Initial Results'!$U$1,MATCH($B432,'Initial Results'!$R:$R,0)-1,0,1,1))))</f>
        <v>#N/A</v>
      </c>
      <c r="D432" s="103" t="str">
        <f t="shared" si="69"/>
        <v/>
      </c>
      <c r="E432" s="199" t="e">
        <f ca="1">IF(B432=0, NA(), (IF(ISERROR(OFFSET('Confirm Results'!$U$1,MATCH($B432,'Confirm Results'!$R:$R,0)-1,0,1,1)),NA(),OFFSET('Confirm Results'!$U$1,MATCH($B432,'Confirm Results'!$R:$R,0)-1,0,1,1))))</f>
        <v>#N/A</v>
      </c>
      <c r="F432" s="103" t="str">
        <f t="shared" si="60"/>
        <v/>
      </c>
      <c r="G432" s="103" t="str">
        <f t="shared" ca="1" si="61"/>
        <v/>
      </c>
      <c r="H432" s="300"/>
      <c r="I432" s="103" t="str">
        <f t="shared" si="62"/>
        <v/>
      </c>
      <c r="J432" s="1" t="str">
        <f t="shared" si="63"/>
        <v/>
      </c>
      <c r="K432" s="1" t="str">
        <f t="shared" si="64"/>
        <v/>
      </c>
      <c r="L432" s="177"/>
      <c r="M432" s="299" t="str">
        <f t="shared" si="65"/>
        <v/>
      </c>
      <c r="N432" s="177"/>
      <c r="O432" s="177" t="str">
        <f t="shared" si="66"/>
        <v/>
      </c>
      <c r="P432" s="1" t="str">
        <f t="shared" si="67"/>
        <v/>
      </c>
      <c r="Q432" s="199" t="str">
        <f ca="1">IF(B432=0,"",(IF(ISERROR(OFFSET('Specs and Initial PMs'!$E$1,MATCH($B432,'Specs and Initial PMs'!$D:$D,0)-1,0,1,1)),"",OFFSET('Specs and Initial PMs'!$E$1,MATCH($B432,'Specs and Initial PMs'!$D:$D,0)-1,0,1,1))))</f>
        <v/>
      </c>
      <c r="R432" s="103" t="str">
        <f t="shared" ca="1" si="68"/>
        <v/>
      </c>
      <c r="S432" s="241"/>
    </row>
    <row r="433" spans="1:19" x14ac:dyDescent="0.3">
      <c r="A433" s="1">
        <f>'Specs and Initial PMs'!A445</f>
        <v>429</v>
      </c>
      <c r="B433" s="1">
        <f>'Specs and Initial PMs'!D445</f>
        <v>0</v>
      </c>
      <c r="C433" s="103" t="e">
        <f ca="1">IF(B433=0, NA(), (IF(ISERROR(OFFSET('Initial Results'!$U$1,MATCH($B433,'Initial Results'!$R:$R,0)-1,0,1,1)),NA(),OFFSET('Initial Results'!$U$1,MATCH($B433,'Initial Results'!$R:$R,0)-1,0,1,1))))</f>
        <v>#N/A</v>
      </c>
      <c r="D433" s="103" t="str">
        <f t="shared" si="69"/>
        <v/>
      </c>
      <c r="E433" s="199" t="e">
        <f ca="1">IF(B433=0, NA(), (IF(ISERROR(OFFSET('Confirm Results'!$U$1,MATCH($B433,'Confirm Results'!$R:$R,0)-1,0,1,1)),NA(),OFFSET('Confirm Results'!$U$1,MATCH($B433,'Confirm Results'!$R:$R,0)-1,0,1,1))))</f>
        <v>#N/A</v>
      </c>
      <c r="F433" s="103" t="str">
        <f t="shared" si="60"/>
        <v/>
      </c>
      <c r="G433" s="103" t="str">
        <f t="shared" ca="1" si="61"/>
        <v/>
      </c>
      <c r="H433" s="300"/>
      <c r="I433" s="103" t="str">
        <f t="shared" si="62"/>
        <v/>
      </c>
      <c r="J433" s="1" t="str">
        <f t="shared" si="63"/>
        <v/>
      </c>
      <c r="K433" s="1" t="str">
        <f t="shared" si="64"/>
        <v/>
      </c>
      <c r="L433" s="177"/>
      <c r="M433" s="299" t="str">
        <f t="shared" si="65"/>
        <v/>
      </c>
      <c r="N433" s="177"/>
      <c r="O433" s="177" t="str">
        <f t="shared" si="66"/>
        <v/>
      </c>
      <c r="P433" s="1" t="str">
        <f t="shared" si="67"/>
        <v/>
      </c>
      <c r="Q433" s="199" t="str">
        <f ca="1">IF(B433=0,"",(IF(ISERROR(OFFSET('Specs and Initial PMs'!$E$1,MATCH($B433,'Specs and Initial PMs'!$D:$D,0)-1,0,1,1)),"",OFFSET('Specs and Initial PMs'!$E$1,MATCH($B433,'Specs and Initial PMs'!$D:$D,0)-1,0,1,1))))</f>
        <v/>
      </c>
      <c r="R433" s="103" t="str">
        <f t="shared" ca="1" si="68"/>
        <v/>
      </c>
      <c r="S433" s="241"/>
    </row>
    <row r="434" spans="1:19" x14ac:dyDescent="0.3">
      <c r="A434" s="1">
        <f>'Specs and Initial PMs'!A446</f>
        <v>430</v>
      </c>
      <c r="B434" s="1">
        <f>'Specs and Initial PMs'!D446</f>
        <v>0</v>
      </c>
      <c r="C434" s="103" t="e">
        <f ca="1">IF(B434=0, NA(), (IF(ISERROR(OFFSET('Initial Results'!$U$1,MATCH($B434,'Initial Results'!$R:$R,0)-1,0,1,1)),NA(),OFFSET('Initial Results'!$U$1,MATCH($B434,'Initial Results'!$R:$R,0)-1,0,1,1))))</f>
        <v>#N/A</v>
      </c>
      <c r="D434" s="103" t="str">
        <f t="shared" si="69"/>
        <v/>
      </c>
      <c r="E434" s="199" t="e">
        <f ca="1">IF(B434=0, NA(), (IF(ISERROR(OFFSET('Confirm Results'!$U$1,MATCH($B434,'Confirm Results'!$R:$R,0)-1,0,1,1)),NA(),OFFSET('Confirm Results'!$U$1,MATCH($B434,'Confirm Results'!$R:$R,0)-1,0,1,1))))</f>
        <v>#N/A</v>
      </c>
      <c r="F434" s="103" t="str">
        <f t="shared" si="60"/>
        <v/>
      </c>
      <c r="G434" s="103" t="str">
        <f t="shared" ca="1" si="61"/>
        <v/>
      </c>
      <c r="H434" s="300"/>
      <c r="I434" s="103" t="str">
        <f t="shared" si="62"/>
        <v/>
      </c>
      <c r="J434" s="1" t="str">
        <f t="shared" si="63"/>
        <v/>
      </c>
      <c r="K434" s="1" t="str">
        <f t="shared" si="64"/>
        <v/>
      </c>
      <c r="L434" s="177"/>
      <c r="M434" s="299" t="str">
        <f t="shared" si="65"/>
        <v/>
      </c>
      <c r="N434" s="177"/>
      <c r="O434" s="177" t="str">
        <f t="shared" si="66"/>
        <v/>
      </c>
      <c r="P434" s="1" t="str">
        <f t="shared" si="67"/>
        <v/>
      </c>
      <c r="Q434" s="199" t="str">
        <f ca="1">IF(B434=0,"",(IF(ISERROR(OFFSET('Specs and Initial PMs'!$E$1,MATCH($B434,'Specs and Initial PMs'!$D:$D,0)-1,0,1,1)),"",OFFSET('Specs and Initial PMs'!$E$1,MATCH($B434,'Specs and Initial PMs'!$D:$D,0)-1,0,1,1))))</f>
        <v/>
      </c>
      <c r="R434" s="103" t="str">
        <f t="shared" ca="1" si="68"/>
        <v/>
      </c>
      <c r="S434" s="241"/>
    </row>
    <row r="435" spans="1:19" x14ac:dyDescent="0.3">
      <c r="A435" s="1">
        <f>'Specs and Initial PMs'!A447</f>
        <v>431</v>
      </c>
      <c r="B435" s="1">
        <f>'Specs and Initial PMs'!D447</f>
        <v>0</v>
      </c>
      <c r="C435" s="103" t="e">
        <f ca="1">IF(B435=0, NA(), (IF(ISERROR(OFFSET('Initial Results'!$U$1,MATCH($B435,'Initial Results'!$R:$R,0)-1,0,1,1)),NA(),OFFSET('Initial Results'!$U$1,MATCH($B435,'Initial Results'!$R:$R,0)-1,0,1,1))))</f>
        <v>#N/A</v>
      </c>
      <c r="D435" s="103" t="str">
        <f t="shared" si="69"/>
        <v/>
      </c>
      <c r="E435" s="199" t="e">
        <f ca="1">IF(B435=0, NA(), (IF(ISERROR(OFFSET('Confirm Results'!$U$1,MATCH($B435,'Confirm Results'!$R:$R,0)-1,0,1,1)),NA(),OFFSET('Confirm Results'!$U$1,MATCH($B435,'Confirm Results'!$R:$R,0)-1,0,1,1))))</f>
        <v>#N/A</v>
      </c>
      <c r="F435" s="103" t="str">
        <f t="shared" si="60"/>
        <v/>
      </c>
      <c r="G435" s="103" t="str">
        <f t="shared" ca="1" si="61"/>
        <v/>
      </c>
      <c r="H435" s="300"/>
      <c r="I435" s="103" t="str">
        <f t="shared" si="62"/>
        <v/>
      </c>
      <c r="J435" s="1" t="str">
        <f t="shared" si="63"/>
        <v/>
      </c>
      <c r="K435" s="1" t="str">
        <f t="shared" si="64"/>
        <v/>
      </c>
      <c r="L435" s="177"/>
      <c r="M435" s="299" t="str">
        <f t="shared" si="65"/>
        <v/>
      </c>
      <c r="N435" s="177"/>
      <c r="O435" s="177" t="str">
        <f t="shared" si="66"/>
        <v/>
      </c>
      <c r="P435" s="1" t="str">
        <f t="shared" si="67"/>
        <v/>
      </c>
      <c r="Q435" s="199" t="str">
        <f ca="1">IF(B435=0,"",(IF(ISERROR(OFFSET('Specs and Initial PMs'!$E$1,MATCH($B435,'Specs and Initial PMs'!$D:$D,0)-1,0,1,1)),"",OFFSET('Specs and Initial PMs'!$E$1,MATCH($B435,'Specs and Initial PMs'!$D:$D,0)-1,0,1,1))))</f>
        <v/>
      </c>
      <c r="R435" s="103" t="str">
        <f t="shared" ca="1" si="68"/>
        <v/>
      </c>
      <c r="S435" s="241"/>
    </row>
    <row r="436" spans="1:19" x14ac:dyDescent="0.3">
      <c r="A436" s="1">
        <f>'Specs and Initial PMs'!A448</f>
        <v>432</v>
      </c>
      <c r="B436" s="1">
        <f>'Specs and Initial PMs'!D448</f>
        <v>0</v>
      </c>
      <c r="C436" s="103" t="e">
        <f ca="1">IF(B436=0, NA(), (IF(ISERROR(OFFSET('Initial Results'!$U$1,MATCH($B436,'Initial Results'!$R:$R,0)-1,0,1,1)),NA(),OFFSET('Initial Results'!$U$1,MATCH($B436,'Initial Results'!$R:$R,0)-1,0,1,1))))</f>
        <v>#N/A</v>
      </c>
      <c r="D436" s="103" t="str">
        <f t="shared" si="69"/>
        <v/>
      </c>
      <c r="E436" s="199" t="e">
        <f ca="1">IF(B436=0, NA(), (IF(ISERROR(OFFSET('Confirm Results'!$U$1,MATCH($B436,'Confirm Results'!$R:$R,0)-1,0,1,1)),NA(),OFFSET('Confirm Results'!$U$1,MATCH($B436,'Confirm Results'!$R:$R,0)-1,0,1,1))))</f>
        <v>#N/A</v>
      </c>
      <c r="F436" s="103" t="str">
        <f t="shared" si="60"/>
        <v/>
      </c>
      <c r="G436" s="103" t="str">
        <f t="shared" ca="1" si="61"/>
        <v/>
      </c>
      <c r="H436" s="300"/>
      <c r="I436" s="103" t="str">
        <f t="shared" si="62"/>
        <v/>
      </c>
      <c r="J436" s="1" t="str">
        <f t="shared" si="63"/>
        <v/>
      </c>
      <c r="K436" s="1" t="str">
        <f t="shared" si="64"/>
        <v/>
      </c>
      <c r="L436" s="177"/>
      <c r="M436" s="299" t="str">
        <f t="shared" si="65"/>
        <v/>
      </c>
      <c r="N436" s="177"/>
      <c r="O436" s="177" t="str">
        <f t="shared" si="66"/>
        <v/>
      </c>
      <c r="P436" s="1" t="str">
        <f t="shared" si="67"/>
        <v/>
      </c>
      <c r="Q436" s="199" t="str">
        <f ca="1">IF(B436=0,"",(IF(ISERROR(OFFSET('Specs and Initial PMs'!$E$1,MATCH($B436,'Specs and Initial PMs'!$D:$D,0)-1,0,1,1)),"",OFFSET('Specs and Initial PMs'!$E$1,MATCH($B436,'Specs and Initial PMs'!$D:$D,0)-1,0,1,1))))</f>
        <v/>
      </c>
      <c r="R436" s="103" t="str">
        <f t="shared" ca="1" si="68"/>
        <v/>
      </c>
      <c r="S436" s="241"/>
    </row>
    <row r="437" spans="1:19" x14ac:dyDescent="0.3">
      <c r="A437" s="1">
        <f>'Specs and Initial PMs'!A449</f>
        <v>433</v>
      </c>
      <c r="B437" s="1">
        <f>'Specs and Initial PMs'!D449</f>
        <v>0</v>
      </c>
      <c r="C437" s="103" t="e">
        <f ca="1">IF(B437=0, NA(), (IF(ISERROR(OFFSET('Initial Results'!$U$1,MATCH($B437,'Initial Results'!$R:$R,0)-1,0,1,1)),NA(),OFFSET('Initial Results'!$U$1,MATCH($B437,'Initial Results'!$R:$R,0)-1,0,1,1))))</f>
        <v>#N/A</v>
      </c>
      <c r="D437" s="103" t="str">
        <f t="shared" si="69"/>
        <v/>
      </c>
      <c r="E437" s="199" t="e">
        <f ca="1">IF(B437=0, NA(), (IF(ISERROR(OFFSET('Confirm Results'!$U$1,MATCH($B437,'Confirm Results'!$R:$R,0)-1,0,1,1)),NA(),OFFSET('Confirm Results'!$U$1,MATCH($B437,'Confirm Results'!$R:$R,0)-1,0,1,1))))</f>
        <v>#N/A</v>
      </c>
      <c r="F437" s="103" t="str">
        <f t="shared" si="60"/>
        <v/>
      </c>
      <c r="G437" s="103" t="str">
        <f t="shared" ca="1" si="61"/>
        <v/>
      </c>
      <c r="H437" s="300"/>
      <c r="I437" s="103" t="str">
        <f t="shared" si="62"/>
        <v/>
      </c>
      <c r="J437" s="1" t="str">
        <f t="shared" si="63"/>
        <v/>
      </c>
      <c r="K437" s="1" t="str">
        <f t="shared" si="64"/>
        <v/>
      </c>
      <c r="L437" s="177"/>
      <c r="M437" s="299" t="str">
        <f t="shared" si="65"/>
        <v/>
      </c>
      <c r="N437" s="177"/>
      <c r="O437" s="177" t="str">
        <f t="shared" si="66"/>
        <v/>
      </c>
      <c r="P437" s="1" t="str">
        <f t="shared" si="67"/>
        <v/>
      </c>
      <c r="Q437" s="199" t="str">
        <f ca="1">IF(B437=0,"",(IF(ISERROR(OFFSET('Specs and Initial PMs'!$E$1,MATCH($B437,'Specs and Initial PMs'!$D:$D,0)-1,0,1,1)),"",OFFSET('Specs and Initial PMs'!$E$1,MATCH($B437,'Specs and Initial PMs'!$D:$D,0)-1,0,1,1))))</f>
        <v/>
      </c>
      <c r="R437" s="103" t="str">
        <f t="shared" ca="1" si="68"/>
        <v/>
      </c>
      <c r="S437" s="241"/>
    </row>
    <row r="438" spans="1:19" x14ac:dyDescent="0.3">
      <c r="A438" s="1">
        <f>'Specs and Initial PMs'!A450</f>
        <v>434</v>
      </c>
      <c r="B438" s="1">
        <f>'Specs and Initial PMs'!D450</f>
        <v>0</v>
      </c>
      <c r="C438" s="103" t="e">
        <f ca="1">IF(B438=0, NA(), (IF(ISERROR(OFFSET('Initial Results'!$U$1,MATCH($B438,'Initial Results'!$R:$R,0)-1,0,1,1)),NA(),OFFSET('Initial Results'!$U$1,MATCH($B438,'Initial Results'!$R:$R,0)-1,0,1,1))))</f>
        <v>#N/A</v>
      </c>
      <c r="D438" s="103" t="str">
        <f t="shared" si="69"/>
        <v/>
      </c>
      <c r="E438" s="199" t="e">
        <f ca="1">IF(B438=0, NA(), (IF(ISERROR(OFFSET('Confirm Results'!$U$1,MATCH($B438,'Confirm Results'!$R:$R,0)-1,0,1,1)),NA(),OFFSET('Confirm Results'!$U$1,MATCH($B438,'Confirm Results'!$R:$R,0)-1,0,1,1))))</f>
        <v>#N/A</v>
      </c>
      <c r="F438" s="103" t="str">
        <f t="shared" si="60"/>
        <v/>
      </c>
      <c r="G438" s="103" t="str">
        <f t="shared" ca="1" si="61"/>
        <v/>
      </c>
      <c r="H438" s="300"/>
      <c r="I438" s="103" t="str">
        <f t="shared" si="62"/>
        <v/>
      </c>
      <c r="J438" s="1" t="str">
        <f t="shared" si="63"/>
        <v/>
      </c>
      <c r="K438" s="1" t="str">
        <f t="shared" si="64"/>
        <v/>
      </c>
      <c r="L438" s="177"/>
      <c r="M438" s="299" t="str">
        <f t="shared" si="65"/>
        <v/>
      </c>
      <c r="N438" s="177"/>
      <c r="O438" s="177" t="str">
        <f t="shared" si="66"/>
        <v/>
      </c>
      <c r="P438" s="1" t="str">
        <f t="shared" si="67"/>
        <v/>
      </c>
      <c r="Q438" s="199" t="str">
        <f ca="1">IF(B438=0,"",(IF(ISERROR(OFFSET('Specs and Initial PMs'!$E$1,MATCH($B438,'Specs and Initial PMs'!$D:$D,0)-1,0,1,1)),"",OFFSET('Specs and Initial PMs'!$E$1,MATCH($B438,'Specs and Initial PMs'!$D:$D,0)-1,0,1,1))))</f>
        <v/>
      </c>
      <c r="R438" s="103" t="str">
        <f t="shared" ca="1" si="68"/>
        <v/>
      </c>
      <c r="S438" s="241"/>
    </row>
    <row r="439" spans="1:19" x14ac:dyDescent="0.3">
      <c r="A439" s="1">
        <f>'Specs and Initial PMs'!A451</f>
        <v>435</v>
      </c>
      <c r="B439" s="1">
        <f>'Specs and Initial PMs'!D451</f>
        <v>0</v>
      </c>
      <c r="C439" s="103" t="e">
        <f ca="1">IF(B439=0, NA(), (IF(ISERROR(OFFSET('Initial Results'!$U$1,MATCH($B439,'Initial Results'!$R:$R,0)-1,0,1,1)),NA(),OFFSET('Initial Results'!$U$1,MATCH($B439,'Initial Results'!$R:$R,0)-1,0,1,1))))</f>
        <v>#N/A</v>
      </c>
      <c r="D439" s="103" t="str">
        <f t="shared" si="69"/>
        <v/>
      </c>
      <c r="E439" s="199" t="e">
        <f ca="1">IF(B439=0, NA(), (IF(ISERROR(OFFSET('Confirm Results'!$U$1,MATCH($B439,'Confirm Results'!$R:$R,0)-1,0,1,1)),NA(),OFFSET('Confirm Results'!$U$1,MATCH($B439,'Confirm Results'!$R:$R,0)-1,0,1,1))))</f>
        <v>#N/A</v>
      </c>
      <c r="F439" s="103" t="str">
        <f t="shared" si="60"/>
        <v/>
      </c>
      <c r="G439" s="103" t="str">
        <f t="shared" ca="1" si="61"/>
        <v/>
      </c>
      <c r="H439" s="300"/>
      <c r="I439" s="103" t="str">
        <f t="shared" si="62"/>
        <v/>
      </c>
      <c r="J439" s="1" t="str">
        <f t="shared" si="63"/>
        <v/>
      </c>
      <c r="K439" s="1" t="str">
        <f t="shared" si="64"/>
        <v/>
      </c>
      <c r="L439" s="177"/>
      <c r="M439" s="299" t="str">
        <f t="shared" si="65"/>
        <v/>
      </c>
      <c r="N439" s="177"/>
      <c r="O439" s="177" t="str">
        <f t="shared" si="66"/>
        <v/>
      </c>
      <c r="P439" s="1" t="str">
        <f t="shared" si="67"/>
        <v/>
      </c>
      <c r="Q439" s="199" t="str">
        <f ca="1">IF(B439=0,"",(IF(ISERROR(OFFSET('Specs and Initial PMs'!$E$1,MATCH($B439,'Specs and Initial PMs'!$D:$D,0)-1,0,1,1)),"",OFFSET('Specs and Initial PMs'!$E$1,MATCH($B439,'Specs and Initial PMs'!$D:$D,0)-1,0,1,1))))</f>
        <v/>
      </c>
      <c r="R439" s="103" t="str">
        <f t="shared" ca="1" si="68"/>
        <v/>
      </c>
      <c r="S439" s="241"/>
    </row>
    <row r="440" spans="1:19" x14ac:dyDescent="0.3">
      <c r="A440" s="1">
        <f>'Specs and Initial PMs'!A452</f>
        <v>436</v>
      </c>
      <c r="B440" s="1">
        <f>'Specs and Initial PMs'!D452</f>
        <v>0</v>
      </c>
      <c r="C440" s="103" t="e">
        <f ca="1">IF(B440=0, NA(), (IF(ISERROR(OFFSET('Initial Results'!$U$1,MATCH($B440,'Initial Results'!$R:$R,0)-1,0,1,1)),NA(),OFFSET('Initial Results'!$U$1,MATCH($B440,'Initial Results'!$R:$R,0)-1,0,1,1))))</f>
        <v>#N/A</v>
      </c>
      <c r="D440" s="103" t="str">
        <f t="shared" si="69"/>
        <v/>
      </c>
      <c r="E440" s="199" t="e">
        <f ca="1">IF(B440=0, NA(), (IF(ISERROR(OFFSET('Confirm Results'!$U$1,MATCH($B440,'Confirm Results'!$R:$R,0)-1,0,1,1)),NA(),OFFSET('Confirm Results'!$U$1,MATCH($B440,'Confirm Results'!$R:$R,0)-1,0,1,1))))</f>
        <v>#N/A</v>
      </c>
      <c r="F440" s="103" t="str">
        <f t="shared" si="60"/>
        <v/>
      </c>
      <c r="G440" s="103" t="str">
        <f t="shared" ca="1" si="61"/>
        <v/>
      </c>
      <c r="H440" s="300"/>
      <c r="I440" s="103" t="str">
        <f t="shared" si="62"/>
        <v/>
      </c>
      <c r="J440" s="1" t="str">
        <f t="shared" si="63"/>
        <v/>
      </c>
      <c r="K440" s="1" t="str">
        <f t="shared" si="64"/>
        <v/>
      </c>
      <c r="L440" s="177"/>
      <c r="M440" s="299" t="str">
        <f t="shared" si="65"/>
        <v/>
      </c>
      <c r="N440" s="177"/>
      <c r="O440" s="177" t="str">
        <f t="shared" si="66"/>
        <v/>
      </c>
      <c r="P440" s="1" t="str">
        <f t="shared" si="67"/>
        <v/>
      </c>
      <c r="Q440" s="199" t="str">
        <f ca="1">IF(B440=0,"",(IF(ISERROR(OFFSET('Specs and Initial PMs'!$E$1,MATCH($B440,'Specs and Initial PMs'!$D:$D,0)-1,0,1,1)),"",OFFSET('Specs and Initial PMs'!$E$1,MATCH($B440,'Specs and Initial PMs'!$D:$D,0)-1,0,1,1))))</f>
        <v/>
      </c>
      <c r="R440" s="103" t="str">
        <f t="shared" ca="1" si="68"/>
        <v/>
      </c>
      <c r="S440" s="241"/>
    </row>
    <row r="441" spans="1:19" x14ac:dyDescent="0.3">
      <c r="A441" s="1">
        <f>'Specs and Initial PMs'!A453</f>
        <v>437</v>
      </c>
      <c r="B441" s="1">
        <f>'Specs and Initial PMs'!D453</f>
        <v>0</v>
      </c>
      <c r="C441" s="103" t="e">
        <f ca="1">IF(B441=0, NA(), (IF(ISERROR(OFFSET('Initial Results'!$U$1,MATCH($B441,'Initial Results'!$R:$R,0)-1,0,1,1)),NA(),OFFSET('Initial Results'!$U$1,MATCH($B441,'Initial Results'!$R:$R,0)-1,0,1,1))))</f>
        <v>#N/A</v>
      </c>
      <c r="D441" s="103" t="str">
        <f t="shared" si="69"/>
        <v/>
      </c>
      <c r="E441" s="199" t="e">
        <f ca="1">IF(B441=0, NA(), (IF(ISERROR(OFFSET('Confirm Results'!$U$1,MATCH($B441,'Confirm Results'!$R:$R,0)-1,0,1,1)),NA(),OFFSET('Confirm Results'!$U$1,MATCH($B441,'Confirm Results'!$R:$R,0)-1,0,1,1))))</f>
        <v>#N/A</v>
      </c>
      <c r="F441" s="103" t="str">
        <f t="shared" si="60"/>
        <v/>
      </c>
      <c r="G441" s="103" t="str">
        <f t="shared" ca="1" si="61"/>
        <v/>
      </c>
      <c r="H441" s="300"/>
      <c r="I441" s="103" t="str">
        <f t="shared" si="62"/>
        <v/>
      </c>
      <c r="J441" s="1" t="str">
        <f t="shared" si="63"/>
        <v/>
      </c>
      <c r="K441" s="1" t="str">
        <f t="shared" si="64"/>
        <v/>
      </c>
      <c r="L441" s="177"/>
      <c r="M441" s="299" t="str">
        <f t="shared" si="65"/>
        <v/>
      </c>
      <c r="N441" s="177"/>
      <c r="O441" s="177" t="str">
        <f t="shared" si="66"/>
        <v/>
      </c>
      <c r="P441" s="1" t="str">
        <f t="shared" si="67"/>
        <v/>
      </c>
      <c r="Q441" s="199" t="str">
        <f ca="1">IF(B441=0,"",(IF(ISERROR(OFFSET('Specs and Initial PMs'!$E$1,MATCH($B441,'Specs and Initial PMs'!$D:$D,0)-1,0,1,1)),"",OFFSET('Specs and Initial PMs'!$E$1,MATCH($B441,'Specs and Initial PMs'!$D:$D,0)-1,0,1,1))))</f>
        <v/>
      </c>
      <c r="R441" s="103" t="str">
        <f t="shared" ca="1" si="68"/>
        <v/>
      </c>
      <c r="S441" s="241"/>
    </row>
    <row r="442" spans="1:19" x14ac:dyDescent="0.3">
      <c r="A442" s="1">
        <f>'Specs and Initial PMs'!A454</f>
        <v>438</v>
      </c>
      <c r="B442" s="1">
        <f>'Specs and Initial PMs'!D454</f>
        <v>0</v>
      </c>
      <c r="C442" s="103" t="e">
        <f ca="1">IF(B442=0, NA(), (IF(ISERROR(OFFSET('Initial Results'!$U$1,MATCH($B442,'Initial Results'!$R:$R,0)-1,0,1,1)),NA(),OFFSET('Initial Results'!$U$1,MATCH($B442,'Initial Results'!$R:$R,0)-1,0,1,1))))</f>
        <v>#N/A</v>
      </c>
      <c r="D442" s="103" t="str">
        <f t="shared" si="69"/>
        <v/>
      </c>
      <c r="E442" s="199" t="e">
        <f ca="1">IF(B442=0, NA(), (IF(ISERROR(OFFSET('Confirm Results'!$U$1,MATCH($B442,'Confirm Results'!$R:$R,0)-1,0,1,1)),NA(),OFFSET('Confirm Results'!$U$1,MATCH($B442,'Confirm Results'!$R:$R,0)-1,0,1,1))))</f>
        <v>#N/A</v>
      </c>
      <c r="F442" s="103" t="str">
        <f t="shared" si="60"/>
        <v/>
      </c>
      <c r="G442" s="103" t="str">
        <f t="shared" ca="1" si="61"/>
        <v/>
      </c>
      <c r="H442" s="300"/>
      <c r="I442" s="103" t="str">
        <f t="shared" si="62"/>
        <v/>
      </c>
      <c r="J442" s="1" t="str">
        <f t="shared" si="63"/>
        <v/>
      </c>
      <c r="K442" s="1" t="str">
        <f t="shared" si="64"/>
        <v/>
      </c>
      <c r="L442" s="177"/>
      <c r="M442" s="299" t="str">
        <f t="shared" si="65"/>
        <v/>
      </c>
      <c r="N442" s="177"/>
      <c r="O442" s="177" t="str">
        <f t="shared" si="66"/>
        <v/>
      </c>
      <c r="P442" s="1" t="str">
        <f t="shared" si="67"/>
        <v/>
      </c>
      <c r="Q442" s="199" t="str">
        <f ca="1">IF(B442=0,"",(IF(ISERROR(OFFSET('Specs and Initial PMs'!$E$1,MATCH($B442,'Specs and Initial PMs'!$D:$D,0)-1,0,1,1)),"",OFFSET('Specs and Initial PMs'!$E$1,MATCH($B442,'Specs and Initial PMs'!$D:$D,0)-1,0,1,1))))</f>
        <v/>
      </c>
      <c r="R442" s="103" t="str">
        <f t="shared" ca="1" si="68"/>
        <v/>
      </c>
      <c r="S442" s="241"/>
    </row>
    <row r="443" spans="1:19" x14ac:dyDescent="0.3">
      <c r="A443" s="1">
        <f>'Specs and Initial PMs'!A455</f>
        <v>439</v>
      </c>
      <c r="B443" s="1">
        <f>'Specs and Initial PMs'!D455</f>
        <v>0</v>
      </c>
      <c r="C443" s="103" t="e">
        <f ca="1">IF(B443=0, NA(), (IF(ISERROR(OFFSET('Initial Results'!$U$1,MATCH($B443,'Initial Results'!$R:$R,0)-1,0,1,1)),NA(),OFFSET('Initial Results'!$U$1,MATCH($B443,'Initial Results'!$R:$R,0)-1,0,1,1))))</f>
        <v>#N/A</v>
      </c>
      <c r="D443" s="103" t="str">
        <f t="shared" si="69"/>
        <v/>
      </c>
      <c r="E443" s="199" t="e">
        <f ca="1">IF(B443=0, NA(), (IF(ISERROR(OFFSET('Confirm Results'!$U$1,MATCH($B443,'Confirm Results'!$R:$R,0)-1,0,1,1)),NA(),OFFSET('Confirm Results'!$U$1,MATCH($B443,'Confirm Results'!$R:$R,0)-1,0,1,1))))</f>
        <v>#N/A</v>
      </c>
      <c r="F443" s="103" t="str">
        <f t="shared" si="60"/>
        <v/>
      </c>
      <c r="G443" s="103" t="str">
        <f t="shared" ca="1" si="61"/>
        <v/>
      </c>
      <c r="H443" s="300"/>
      <c r="I443" s="103" t="str">
        <f t="shared" si="62"/>
        <v/>
      </c>
      <c r="J443" s="1" t="str">
        <f t="shared" si="63"/>
        <v/>
      </c>
      <c r="K443" s="1" t="str">
        <f t="shared" si="64"/>
        <v/>
      </c>
      <c r="L443" s="177"/>
      <c r="M443" s="299" t="str">
        <f t="shared" si="65"/>
        <v/>
      </c>
      <c r="N443" s="177"/>
      <c r="O443" s="177" t="str">
        <f t="shared" si="66"/>
        <v/>
      </c>
      <c r="P443" s="1" t="str">
        <f t="shared" si="67"/>
        <v/>
      </c>
      <c r="Q443" s="199" t="str">
        <f ca="1">IF(B443=0,"",(IF(ISERROR(OFFSET('Specs and Initial PMs'!$E$1,MATCH($B443,'Specs and Initial PMs'!$D:$D,0)-1,0,1,1)),"",OFFSET('Specs and Initial PMs'!$E$1,MATCH($B443,'Specs and Initial PMs'!$D:$D,0)-1,0,1,1))))</f>
        <v/>
      </c>
      <c r="R443" s="103" t="str">
        <f t="shared" ca="1" si="68"/>
        <v/>
      </c>
      <c r="S443" s="241"/>
    </row>
    <row r="444" spans="1:19" x14ac:dyDescent="0.3">
      <c r="A444" s="1">
        <f>'Specs and Initial PMs'!A456</f>
        <v>440</v>
      </c>
      <c r="B444" s="1">
        <f>'Specs and Initial PMs'!D456</f>
        <v>0</v>
      </c>
      <c r="C444" s="103" t="e">
        <f ca="1">IF(B444=0, NA(), (IF(ISERROR(OFFSET('Initial Results'!$U$1,MATCH($B444,'Initial Results'!$R:$R,0)-1,0,1,1)),NA(),OFFSET('Initial Results'!$U$1,MATCH($B444,'Initial Results'!$R:$R,0)-1,0,1,1))))</f>
        <v>#N/A</v>
      </c>
      <c r="D444" s="103" t="str">
        <f t="shared" si="69"/>
        <v/>
      </c>
      <c r="E444" s="199" t="e">
        <f ca="1">IF(B444=0, NA(), (IF(ISERROR(OFFSET('Confirm Results'!$U$1,MATCH($B444,'Confirm Results'!$R:$R,0)-1,0,1,1)),NA(),OFFSET('Confirm Results'!$U$1,MATCH($B444,'Confirm Results'!$R:$R,0)-1,0,1,1))))</f>
        <v>#N/A</v>
      </c>
      <c r="F444" s="103" t="str">
        <f t="shared" si="60"/>
        <v/>
      </c>
      <c r="G444" s="103" t="str">
        <f t="shared" ca="1" si="61"/>
        <v/>
      </c>
      <c r="H444" s="300"/>
      <c r="I444" s="103" t="str">
        <f t="shared" si="62"/>
        <v/>
      </c>
      <c r="J444" s="1" t="str">
        <f t="shared" si="63"/>
        <v/>
      </c>
      <c r="K444" s="1" t="str">
        <f t="shared" si="64"/>
        <v/>
      </c>
      <c r="L444" s="177"/>
      <c r="M444" s="299" t="str">
        <f t="shared" si="65"/>
        <v/>
      </c>
      <c r="N444" s="177"/>
      <c r="O444" s="177" t="str">
        <f t="shared" si="66"/>
        <v/>
      </c>
      <c r="P444" s="1" t="str">
        <f t="shared" si="67"/>
        <v/>
      </c>
      <c r="Q444" s="199" t="str">
        <f ca="1">IF(B444=0,"",(IF(ISERROR(OFFSET('Specs and Initial PMs'!$E$1,MATCH($B444,'Specs and Initial PMs'!$D:$D,0)-1,0,1,1)),"",OFFSET('Specs and Initial PMs'!$E$1,MATCH($B444,'Specs and Initial PMs'!$D:$D,0)-1,0,1,1))))</f>
        <v/>
      </c>
      <c r="R444" s="103" t="str">
        <f t="shared" ca="1" si="68"/>
        <v/>
      </c>
      <c r="S444" s="241"/>
    </row>
    <row r="445" spans="1:19" x14ac:dyDescent="0.3">
      <c r="A445" s="1">
        <f>'Specs and Initial PMs'!A457</f>
        <v>441</v>
      </c>
      <c r="B445" s="1">
        <f>'Specs and Initial PMs'!D457</f>
        <v>0</v>
      </c>
      <c r="C445" s="103" t="e">
        <f ca="1">IF(B445=0, NA(), (IF(ISERROR(OFFSET('Initial Results'!$U$1,MATCH($B445,'Initial Results'!$R:$R,0)-1,0,1,1)),NA(),OFFSET('Initial Results'!$U$1,MATCH($B445,'Initial Results'!$R:$R,0)-1,0,1,1))))</f>
        <v>#N/A</v>
      </c>
      <c r="D445" s="103" t="str">
        <f t="shared" si="69"/>
        <v/>
      </c>
      <c r="E445" s="199" t="e">
        <f ca="1">IF(B445=0, NA(), (IF(ISERROR(OFFSET('Confirm Results'!$U$1,MATCH($B445,'Confirm Results'!$R:$R,0)-1,0,1,1)),NA(),OFFSET('Confirm Results'!$U$1,MATCH($B445,'Confirm Results'!$R:$R,0)-1,0,1,1))))</f>
        <v>#N/A</v>
      </c>
      <c r="F445" s="103" t="str">
        <f t="shared" si="60"/>
        <v/>
      </c>
      <c r="G445" s="103" t="str">
        <f t="shared" ca="1" si="61"/>
        <v/>
      </c>
      <c r="H445" s="300"/>
      <c r="I445" s="103" t="str">
        <f t="shared" si="62"/>
        <v/>
      </c>
      <c r="J445" s="1" t="str">
        <f t="shared" si="63"/>
        <v/>
      </c>
      <c r="K445" s="1" t="str">
        <f t="shared" si="64"/>
        <v/>
      </c>
      <c r="L445" s="177"/>
      <c r="M445" s="299" t="str">
        <f t="shared" si="65"/>
        <v/>
      </c>
      <c r="N445" s="177"/>
      <c r="O445" s="177" t="str">
        <f t="shared" si="66"/>
        <v/>
      </c>
      <c r="P445" s="1" t="str">
        <f t="shared" si="67"/>
        <v/>
      </c>
      <c r="Q445" s="199" t="str">
        <f ca="1">IF(B445=0,"",(IF(ISERROR(OFFSET('Specs and Initial PMs'!$E$1,MATCH($B445,'Specs and Initial PMs'!$D:$D,0)-1,0,1,1)),"",OFFSET('Specs and Initial PMs'!$E$1,MATCH($B445,'Specs and Initial PMs'!$D:$D,0)-1,0,1,1))))</f>
        <v/>
      </c>
      <c r="R445" s="103" t="str">
        <f t="shared" ca="1" si="68"/>
        <v/>
      </c>
      <c r="S445" s="241"/>
    </row>
    <row r="446" spans="1:19" x14ac:dyDescent="0.3">
      <c r="A446" s="1">
        <f>'Specs and Initial PMs'!A458</f>
        <v>442</v>
      </c>
      <c r="B446" s="1">
        <f>'Specs and Initial PMs'!D458</f>
        <v>0</v>
      </c>
      <c r="C446" s="103" t="e">
        <f ca="1">IF(B446=0, NA(), (IF(ISERROR(OFFSET('Initial Results'!$U$1,MATCH($B446,'Initial Results'!$R:$R,0)-1,0,1,1)),NA(),OFFSET('Initial Results'!$U$1,MATCH($B446,'Initial Results'!$R:$R,0)-1,0,1,1))))</f>
        <v>#N/A</v>
      </c>
      <c r="D446" s="103" t="str">
        <f t="shared" si="69"/>
        <v/>
      </c>
      <c r="E446" s="199" t="e">
        <f ca="1">IF(B446=0, NA(), (IF(ISERROR(OFFSET('Confirm Results'!$U$1,MATCH($B446,'Confirm Results'!$R:$R,0)-1,0,1,1)),NA(),OFFSET('Confirm Results'!$U$1,MATCH($B446,'Confirm Results'!$R:$R,0)-1,0,1,1))))</f>
        <v>#N/A</v>
      </c>
      <c r="F446" s="103" t="str">
        <f t="shared" si="60"/>
        <v/>
      </c>
      <c r="G446" s="103" t="str">
        <f t="shared" ca="1" si="61"/>
        <v/>
      </c>
      <c r="H446" s="300"/>
      <c r="I446" s="103" t="str">
        <f t="shared" si="62"/>
        <v/>
      </c>
      <c r="J446" s="1" t="str">
        <f t="shared" si="63"/>
        <v/>
      </c>
      <c r="K446" s="1" t="str">
        <f t="shared" si="64"/>
        <v/>
      </c>
      <c r="L446" s="177"/>
      <c r="M446" s="299" t="str">
        <f t="shared" si="65"/>
        <v/>
      </c>
      <c r="N446" s="177"/>
      <c r="O446" s="177" t="str">
        <f t="shared" si="66"/>
        <v/>
      </c>
      <c r="P446" s="1" t="str">
        <f t="shared" si="67"/>
        <v/>
      </c>
      <c r="Q446" s="199" t="str">
        <f ca="1">IF(B446=0,"",(IF(ISERROR(OFFSET('Specs and Initial PMs'!$E$1,MATCH($B446,'Specs and Initial PMs'!$D:$D,0)-1,0,1,1)),"",OFFSET('Specs and Initial PMs'!$E$1,MATCH($B446,'Specs and Initial PMs'!$D:$D,0)-1,0,1,1))))</f>
        <v/>
      </c>
      <c r="R446" s="103" t="str">
        <f t="shared" ca="1" si="68"/>
        <v/>
      </c>
      <c r="S446" s="241"/>
    </row>
    <row r="447" spans="1:19" x14ac:dyDescent="0.3">
      <c r="A447" s="1">
        <f>'Specs and Initial PMs'!A459</f>
        <v>443</v>
      </c>
      <c r="B447" s="1">
        <f>'Specs and Initial PMs'!D459</f>
        <v>0</v>
      </c>
      <c r="C447" s="103" t="e">
        <f ca="1">IF(B447=0, NA(), (IF(ISERROR(OFFSET('Initial Results'!$U$1,MATCH($B447,'Initial Results'!$R:$R,0)-1,0,1,1)),NA(),OFFSET('Initial Results'!$U$1,MATCH($B447,'Initial Results'!$R:$R,0)-1,0,1,1))))</f>
        <v>#N/A</v>
      </c>
      <c r="D447" s="103" t="str">
        <f t="shared" si="69"/>
        <v/>
      </c>
      <c r="E447" s="199" t="e">
        <f ca="1">IF(B447=0, NA(), (IF(ISERROR(OFFSET('Confirm Results'!$U$1,MATCH($B447,'Confirm Results'!$R:$R,0)-1,0,1,1)),NA(),OFFSET('Confirm Results'!$U$1,MATCH($B447,'Confirm Results'!$R:$R,0)-1,0,1,1))))</f>
        <v>#N/A</v>
      </c>
      <c r="F447" s="103" t="str">
        <f t="shared" si="60"/>
        <v/>
      </c>
      <c r="G447" s="103" t="str">
        <f t="shared" ca="1" si="61"/>
        <v/>
      </c>
      <c r="H447" s="300"/>
      <c r="I447" s="103" t="str">
        <f t="shared" si="62"/>
        <v/>
      </c>
      <c r="J447" s="1" t="str">
        <f t="shared" si="63"/>
        <v/>
      </c>
      <c r="K447" s="1" t="str">
        <f t="shared" si="64"/>
        <v/>
      </c>
      <c r="L447" s="177"/>
      <c r="M447" s="299" t="str">
        <f t="shared" si="65"/>
        <v/>
      </c>
      <c r="N447" s="177"/>
      <c r="O447" s="177" t="str">
        <f t="shared" si="66"/>
        <v/>
      </c>
      <c r="P447" s="1" t="str">
        <f t="shared" si="67"/>
        <v/>
      </c>
      <c r="Q447" s="199" t="str">
        <f ca="1">IF(B447=0,"",(IF(ISERROR(OFFSET('Specs and Initial PMs'!$E$1,MATCH($B447,'Specs and Initial PMs'!$D:$D,0)-1,0,1,1)),"",OFFSET('Specs and Initial PMs'!$E$1,MATCH($B447,'Specs and Initial PMs'!$D:$D,0)-1,0,1,1))))</f>
        <v/>
      </c>
      <c r="R447" s="103" t="str">
        <f t="shared" ca="1" si="68"/>
        <v/>
      </c>
      <c r="S447" s="241"/>
    </row>
    <row r="448" spans="1:19" x14ac:dyDescent="0.3">
      <c r="A448" s="1">
        <f>'Specs and Initial PMs'!A460</f>
        <v>444</v>
      </c>
      <c r="B448" s="1">
        <f>'Specs and Initial PMs'!D460</f>
        <v>0</v>
      </c>
      <c r="C448" s="103" t="e">
        <f ca="1">IF(B448=0, NA(), (IF(ISERROR(OFFSET('Initial Results'!$U$1,MATCH($B448,'Initial Results'!$R:$R,0)-1,0,1,1)),NA(),OFFSET('Initial Results'!$U$1,MATCH($B448,'Initial Results'!$R:$R,0)-1,0,1,1))))</f>
        <v>#N/A</v>
      </c>
      <c r="D448" s="103" t="str">
        <f t="shared" si="69"/>
        <v/>
      </c>
      <c r="E448" s="199" t="e">
        <f ca="1">IF(B448=0, NA(), (IF(ISERROR(OFFSET('Confirm Results'!$U$1,MATCH($B448,'Confirm Results'!$R:$R,0)-1,0,1,1)),NA(),OFFSET('Confirm Results'!$U$1,MATCH($B448,'Confirm Results'!$R:$R,0)-1,0,1,1))))</f>
        <v>#N/A</v>
      </c>
      <c r="F448" s="103" t="str">
        <f t="shared" si="60"/>
        <v/>
      </c>
      <c r="G448" s="103" t="str">
        <f t="shared" ca="1" si="61"/>
        <v/>
      </c>
      <c r="H448" s="300"/>
      <c r="I448" s="103" t="str">
        <f t="shared" si="62"/>
        <v/>
      </c>
      <c r="J448" s="1" t="str">
        <f t="shared" si="63"/>
        <v/>
      </c>
      <c r="K448" s="1" t="str">
        <f t="shared" si="64"/>
        <v/>
      </c>
      <c r="L448" s="177"/>
      <c r="M448" s="299" t="str">
        <f t="shared" si="65"/>
        <v/>
      </c>
      <c r="N448" s="177"/>
      <c r="O448" s="177" t="str">
        <f t="shared" si="66"/>
        <v/>
      </c>
      <c r="P448" s="1" t="str">
        <f t="shared" si="67"/>
        <v/>
      </c>
      <c r="Q448" s="199" t="str">
        <f ca="1">IF(B448=0,"",(IF(ISERROR(OFFSET('Specs and Initial PMs'!$E$1,MATCH($B448,'Specs and Initial PMs'!$D:$D,0)-1,0,1,1)),"",OFFSET('Specs and Initial PMs'!$E$1,MATCH($B448,'Specs and Initial PMs'!$D:$D,0)-1,0,1,1))))</f>
        <v/>
      </c>
      <c r="R448" s="103" t="str">
        <f t="shared" ca="1" si="68"/>
        <v/>
      </c>
      <c r="S448" s="241"/>
    </row>
    <row r="449" spans="1:19" x14ac:dyDescent="0.3">
      <c r="A449" s="1">
        <f>'Specs and Initial PMs'!A461</f>
        <v>445</v>
      </c>
      <c r="B449" s="1">
        <f>'Specs and Initial PMs'!D461</f>
        <v>0</v>
      </c>
      <c r="C449" s="103" t="e">
        <f ca="1">IF(B449=0, NA(), (IF(ISERROR(OFFSET('Initial Results'!$U$1,MATCH($B449,'Initial Results'!$R:$R,0)-1,0,1,1)),NA(),OFFSET('Initial Results'!$U$1,MATCH($B449,'Initial Results'!$R:$R,0)-1,0,1,1))))</f>
        <v>#N/A</v>
      </c>
      <c r="D449" s="103" t="str">
        <f t="shared" si="69"/>
        <v/>
      </c>
      <c r="E449" s="199" t="e">
        <f ca="1">IF(B449=0, NA(), (IF(ISERROR(OFFSET('Confirm Results'!$U$1,MATCH($B449,'Confirm Results'!$R:$R,0)-1,0,1,1)),NA(),OFFSET('Confirm Results'!$U$1,MATCH($B449,'Confirm Results'!$R:$R,0)-1,0,1,1))))</f>
        <v>#N/A</v>
      </c>
      <c r="F449" s="103" t="str">
        <f t="shared" si="60"/>
        <v/>
      </c>
      <c r="G449" s="103" t="str">
        <f t="shared" ca="1" si="61"/>
        <v/>
      </c>
      <c r="H449" s="300"/>
      <c r="I449" s="103" t="str">
        <f t="shared" si="62"/>
        <v/>
      </c>
      <c r="J449" s="1" t="str">
        <f t="shared" si="63"/>
        <v/>
      </c>
      <c r="K449" s="1" t="str">
        <f t="shared" si="64"/>
        <v/>
      </c>
      <c r="L449" s="177"/>
      <c r="M449" s="299" t="str">
        <f t="shared" si="65"/>
        <v/>
      </c>
      <c r="N449" s="177"/>
      <c r="O449" s="177" t="str">
        <f t="shared" si="66"/>
        <v/>
      </c>
      <c r="P449" s="1" t="str">
        <f t="shared" si="67"/>
        <v/>
      </c>
      <c r="Q449" s="199" t="str">
        <f ca="1">IF(B449=0,"",(IF(ISERROR(OFFSET('Specs and Initial PMs'!$E$1,MATCH($B449,'Specs and Initial PMs'!$D:$D,0)-1,0,1,1)),"",OFFSET('Specs and Initial PMs'!$E$1,MATCH($B449,'Specs and Initial PMs'!$D:$D,0)-1,0,1,1))))</f>
        <v/>
      </c>
      <c r="R449" s="103" t="str">
        <f t="shared" ca="1" si="68"/>
        <v/>
      </c>
      <c r="S449" s="241"/>
    </row>
    <row r="450" spans="1:19" x14ac:dyDescent="0.3">
      <c r="A450" s="1">
        <f>'Specs and Initial PMs'!A462</f>
        <v>446</v>
      </c>
      <c r="B450" s="1">
        <f>'Specs and Initial PMs'!D462</f>
        <v>0</v>
      </c>
      <c r="C450" s="103" t="e">
        <f ca="1">IF(B450=0, NA(), (IF(ISERROR(OFFSET('Initial Results'!$U$1,MATCH($B450,'Initial Results'!$R:$R,0)-1,0,1,1)),NA(),OFFSET('Initial Results'!$U$1,MATCH($B450,'Initial Results'!$R:$R,0)-1,0,1,1))))</f>
        <v>#N/A</v>
      </c>
      <c r="D450" s="103" t="str">
        <f t="shared" si="69"/>
        <v/>
      </c>
      <c r="E450" s="199" t="e">
        <f ca="1">IF(B450=0, NA(), (IF(ISERROR(OFFSET('Confirm Results'!$U$1,MATCH($B450,'Confirm Results'!$R:$R,0)-1,0,1,1)),NA(),OFFSET('Confirm Results'!$U$1,MATCH($B450,'Confirm Results'!$R:$R,0)-1,0,1,1))))</f>
        <v>#N/A</v>
      </c>
      <c r="F450" s="103" t="str">
        <f t="shared" si="60"/>
        <v/>
      </c>
      <c r="G450" s="103" t="str">
        <f t="shared" ca="1" si="61"/>
        <v/>
      </c>
      <c r="H450" s="300"/>
      <c r="I450" s="103" t="str">
        <f t="shared" si="62"/>
        <v/>
      </c>
      <c r="J450" s="1" t="str">
        <f t="shared" si="63"/>
        <v/>
      </c>
      <c r="K450" s="1" t="str">
        <f t="shared" si="64"/>
        <v/>
      </c>
      <c r="L450" s="177"/>
      <c r="M450" s="299" t="str">
        <f t="shared" si="65"/>
        <v/>
      </c>
      <c r="N450" s="177"/>
      <c r="O450" s="177" t="str">
        <f t="shared" si="66"/>
        <v/>
      </c>
      <c r="P450" s="1" t="str">
        <f t="shared" si="67"/>
        <v/>
      </c>
      <c r="Q450" s="199" t="str">
        <f ca="1">IF(B450=0,"",(IF(ISERROR(OFFSET('Specs and Initial PMs'!$E$1,MATCH($B450,'Specs and Initial PMs'!$D:$D,0)-1,0,1,1)),"",OFFSET('Specs and Initial PMs'!$E$1,MATCH($B450,'Specs and Initial PMs'!$D:$D,0)-1,0,1,1))))</f>
        <v/>
      </c>
      <c r="R450" s="103" t="str">
        <f t="shared" ca="1" si="68"/>
        <v/>
      </c>
      <c r="S450" s="241"/>
    </row>
    <row r="451" spans="1:19" x14ac:dyDescent="0.3">
      <c r="A451" s="1">
        <f>'Specs and Initial PMs'!A463</f>
        <v>447</v>
      </c>
      <c r="B451" s="1">
        <f>'Specs and Initial PMs'!D463</f>
        <v>0</v>
      </c>
      <c r="C451" s="103" t="e">
        <f ca="1">IF(B451=0, NA(), (IF(ISERROR(OFFSET('Initial Results'!$U$1,MATCH($B451,'Initial Results'!$R:$R,0)-1,0,1,1)),NA(),OFFSET('Initial Results'!$U$1,MATCH($B451,'Initial Results'!$R:$R,0)-1,0,1,1))))</f>
        <v>#N/A</v>
      </c>
      <c r="D451" s="103" t="str">
        <f t="shared" si="69"/>
        <v/>
      </c>
      <c r="E451" s="199" t="e">
        <f ca="1">IF(B451=0, NA(), (IF(ISERROR(OFFSET('Confirm Results'!$U$1,MATCH($B451,'Confirm Results'!$R:$R,0)-1,0,1,1)),NA(),OFFSET('Confirm Results'!$U$1,MATCH($B451,'Confirm Results'!$R:$R,0)-1,0,1,1))))</f>
        <v>#N/A</v>
      </c>
      <c r="F451" s="103" t="str">
        <f t="shared" si="60"/>
        <v/>
      </c>
      <c r="G451" s="103" t="str">
        <f t="shared" ca="1" si="61"/>
        <v/>
      </c>
      <c r="H451" s="300"/>
      <c r="I451" s="103" t="str">
        <f t="shared" si="62"/>
        <v/>
      </c>
      <c r="J451" s="1" t="str">
        <f t="shared" si="63"/>
        <v/>
      </c>
      <c r="K451" s="1" t="str">
        <f t="shared" si="64"/>
        <v/>
      </c>
      <c r="L451" s="177"/>
      <c r="M451" s="299" t="str">
        <f t="shared" si="65"/>
        <v/>
      </c>
      <c r="N451" s="177"/>
      <c r="O451" s="177" t="str">
        <f t="shared" si="66"/>
        <v/>
      </c>
      <c r="P451" s="1" t="str">
        <f t="shared" si="67"/>
        <v/>
      </c>
      <c r="Q451" s="199" t="str">
        <f ca="1">IF(B451=0,"",(IF(ISERROR(OFFSET('Specs and Initial PMs'!$E$1,MATCH($B451,'Specs and Initial PMs'!$D:$D,0)-1,0,1,1)),"",OFFSET('Specs and Initial PMs'!$E$1,MATCH($B451,'Specs and Initial PMs'!$D:$D,0)-1,0,1,1))))</f>
        <v/>
      </c>
      <c r="R451" s="103" t="str">
        <f t="shared" ca="1" si="68"/>
        <v/>
      </c>
      <c r="S451" s="241"/>
    </row>
    <row r="452" spans="1:19" x14ac:dyDescent="0.3">
      <c r="A452" s="1">
        <f>'Specs and Initial PMs'!A464</f>
        <v>448</v>
      </c>
      <c r="B452" s="1">
        <f>'Specs and Initial PMs'!D464</f>
        <v>0</v>
      </c>
      <c r="C452" s="103" t="e">
        <f ca="1">IF(B452=0, NA(), (IF(ISERROR(OFFSET('Initial Results'!$U$1,MATCH($B452,'Initial Results'!$R:$R,0)-1,0,1,1)),NA(),OFFSET('Initial Results'!$U$1,MATCH($B452,'Initial Results'!$R:$R,0)-1,0,1,1))))</f>
        <v>#N/A</v>
      </c>
      <c r="D452" s="103" t="str">
        <f t="shared" si="69"/>
        <v/>
      </c>
      <c r="E452" s="199" t="e">
        <f ca="1">IF(B452=0, NA(), (IF(ISERROR(OFFSET('Confirm Results'!$U$1,MATCH($B452,'Confirm Results'!$R:$R,0)-1,0,1,1)),NA(),OFFSET('Confirm Results'!$U$1,MATCH($B452,'Confirm Results'!$R:$R,0)-1,0,1,1))))</f>
        <v>#N/A</v>
      </c>
      <c r="F452" s="103" t="str">
        <f t="shared" si="60"/>
        <v/>
      </c>
      <c r="G452" s="103" t="str">
        <f t="shared" ca="1" si="61"/>
        <v/>
      </c>
      <c r="H452" s="300"/>
      <c r="I452" s="103" t="str">
        <f t="shared" si="62"/>
        <v/>
      </c>
      <c r="J452" s="1" t="str">
        <f t="shared" si="63"/>
        <v/>
      </c>
      <c r="K452" s="1" t="str">
        <f t="shared" si="64"/>
        <v/>
      </c>
      <c r="L452" s="177"/>
      <c r="M452" s="299" t="str">
        <f t="shared" si="65"/>
        <v/>
      </c>
      <c r="N452" s="177"/>
      <c r="O452" s="177" t="str">
        <f t="shared" si="66"/>
        <v/>
      </c>
      <c r="P452" s="1" t="str">
        <f t="shared" si="67"/>
        <v/>
      </c>
      <c r="Q452" s="199" t="str">
        <f ca="1">IF(B452=0,"",(IF(ISERROR(OFFSET('Specs and Initial PMs'!$E$1,MATCH($B452,'Specs and Initial PMs'!$D:$D,0)-1,0,1,1)),"",OFFSET('Specs and Initial PMs'!$E$1,MATCH($B452,'Specs and Initial PMs'!$D:$D,0)-1,0,1,1))))</f>
        <v/>
      </c>
      <c r="R452" s="103" t="str">
        <f t="shared" ca="1" si="68"/>
        <v/>
      </c>
      <c r="S452" s="241"/>
    </row>
    <row r="453" spans="1:19" x14ac:dyDescent="0.3">
      <c r="A453" s="1">
        <f>'Specs and Initial PMs'!A465</f>
        <v>449</v>
      </c>
      <c r="B453" s="1">
        <f>'Specs and Initial PMs'!D465</f>
        <v>0</v>
      </c>
      <c r="C453" s="103" t="e">
        <f ca="1">IF(B453=0, NA(), (IF(ISERROR(OFFSET('Initial Results'!$U$1,MATCH($B453,'Initial Results'!$R:$R,0)-1,0,1,1)),NA(),OFFSET('Initial Results'!$U$1,MATCH($B453,'Initial Results'!$R:$R,0)-1,0,1,1))))</f>
        <v>#N/A</v>
      </c>
      <c r="D453" s="103" t="str">
        <f t="shared" si="69"/>
        <v/>
      </c>
      <c r="E453" s="199" t="e">
        <f ca="1">IF(B453=0, NA(), (IF(ISERROR(OFFSET('Confirm Results'!$U$1,MATCH($B453,'Confirm Results'!$R:$R,0)-1,0,1,1)),NA(),OFFSET('Confirm Results'!$U$1,MATCH($B453,'Confirm Results'!$R:$R,0)-1,0,1,1))))</f>
        <v>#N/A</v>
      </c>
      <c r="F453" s="103" t="str">
        <f t="shared" ref="F453:F516" si="70">IF($B453=0,"",IF(ISERROR($E453),"",$E453))</f>
        <v/>
      </c>
      <c r="G453" s="103" t="str">
        <f t="shared" ca="1" si="61"/>
        <v/>
      </c>
      <c r="H453" s="300"/>
      <c r="I453" s="103" t="str">
        <f t="shared" si="62"/>
        <v/>
      </c>
      <c r="J453" s="1" t="str">
        <f t="shared" si="63"/>
        <v/>
      </c>
      <c r="K453" s="1" t="str">
        <f t="shared" si="64"/>
        <v/>
      </c>
      <c r="L453" s="177"/>
      <c r="M453" s="299" t="str">
        <f t="shared" si="65"/>
        <v/>
      </c>
      <c r="N453" s="177"/>
      <c r="O453" s="177" t="str">
        <f t="shared" si="66"/>
        <v/>
      </c>
      <c r="P453" s="1" t="str">
        <f t="shared" si="67"/>
        <v/>
      </c>
      <c r="Q453" s="199" t="str">
        <f ca="1">IF(B453=0,"",(IF(ISERROR(OFFSET('Specs and Initial PMs'!$E$1,MATCH($B453,'Specs and Initial PMs'!$D:$D,0)-1,0,1,1)),"",OFFSET('Specs and Initial PMs'!$E$1,MATCH($B453,'Specs and Initial PMs'!$D:$D,0)-1,0,1,1))))</f>
        <v/>
      </c>
      <c r="R453" s="103" t="str">
        <f t="shared" ca="1" si="68"/>
        <v/>
      </c>
      <c r="S453" s="241"/>
    </row>
    <row r="454" spans="1:19" x14ac:dyDescent="0.3">
      <c r="A454" s="1">
        <f>'Specs and Initial PMs'!A466</f>
        <v>450</v>
      </c>
      <c r="B454" s="1">
        <f>'Specs and Initial PMs'!D466</f>
        <v>0</v>
      </c>
      <c r="C454" s="103" t="e">
        <f ca="1">IF(B454=0, NA(), (IF(ISERROR(OFFSET('Initial Results'!$U$1,MATCH($B454,'Initial Results'!$R:$R,0)-1,0,1,1)),NA(),OFFSET('Initial Results'!$U$1,MATCH($B454,'Initial Results'!$R:$R,0)-1,0,1,1))))</f>
        <v>#N/A</v>
      </c>
      <c r="D454" s="103" t="str">
        <f t="shared" si="69"/>
        <v/>
      </c>
      <c r="E454" s="199" t="e">
        <f ca="1">IF(B454=0, NA(), (IF(ISERROR(OFFSET('Confirm Results'!$U$1,MATCH($B454,'Confirm Results'!$R:$R,0)-1,0,1,1)),NA(),OFFSET('Confirm Results'!$U$1,MATCH($B454,'Confirm Results'!$R:$R,0)-1,0,1,1))))</f>
        <v>#N/A</v>
      </c>
      <c r="F454" s="103" t="str">
        <f t="shared" si="70"/>
        <v/>
      </c>
      <c r="G454" s="103" t="str">
        <f t="shared" ref="G454:G517" ca="1" si="71">IFERROR(IF(OR(AND(C454&lt;1.5,F454&gt;1.5),AND(C454&gt;1.5,F454&lt;1.5)),IF((STDEV(C454:F454)/AVERAGE(C454:F454))*100&gt;20,"Repeat",""),""),"")</f>
        <v/>
      </c>
      <c r="H454" s="300"/>
      <c r="I454" s="103" t="str">
        <f t="shared" ref="I454:I517" si="72">IF($B454=0,"",IF(ISERROR(IF(ISNUMBER($H454),$H454,IF(ISNUMBER($E454),$E454,$C454))),"FAILURE",IF(ISNUMBER($H454),$H454,IF(ISNUMBER($E454),$E454,$C454))))</f>
        <v/>
      </c>
      <c r="J454" s="1" t="str">
        <f t="shared" ref="J454:J517" si="73">IF(B454=0, "", (IF(ISNUMBER($I454),IF($I454&gt;1.5,"LT","RECENT"),"FAILURE")))</f>
        <v/>
      </c>
      <c r="K454" s="1" t="str">
        <f t="shared" ref="K454:K517" si="74">IF(I454&lt;0.4, "Perform Serology", "")</f>
        <v/>
      </c>
      <c r="L454" s="177"/>
      <c r="M454" s="299" t="str">
        <f t="shared" ref="M454:M517" si="75">IF(AND(J454="Recent",L454="Pos"),"Perform VL","")</f>
        <v/>
      </c>
      <c r="N454" s="177"/>
      <c r="O454" s="177" t="str">
        <f t="shared" ref="O454:O517" si="76">IF($B454=0,"",IF($I454&gt;0.4,$J454,IF($L454="Neg",$L454,IF($L454="HIV-2",$L454,IF($L454="Indeterminate", $L454,IF($L454="", "Pending Serology",$J454))))))</f>
        <v/>
      </c>
      <c r="P454" s="1" t="str">
        <f t="shared" ref="P454:P517" si="77">IF($B454=0,"",IF(AND($O454="RECENT",$N454="≥ 1000 copies/ml"),"RECENT",IF(AND($O454="RECENT",$N454="&lt; 1000 copies/ml"),"ART/EC (LT)",IF(AND($O454="RECENT",$N454=""),"Pending VL",$O454))))</f>
        <v/>
      </c>
      <c r="Q454" s="199" t="str">
        <f ca="1">IF(B454=0,"",(IF(ISERROR(OFFSET('Specs and Initial PMs'!$E$1,MATCH($B454,'Specs and Initial PMs'!$D:$D,0)-1,0,1,1)),"",OFFSET('Specs and Initial PMs'!$E$1,MATCH($B454,'Specs and Initial PMs'!$D:$D,0)-1,0,1,1))))</f>
        <v/>
      </c>
      <c r="R454" s="103" t="str">
        <f t="shared" ref="R454:R517" ca="1" si="78">IF($Q454=0,"",IF(ISERROR($Q454),"",$Q454))</f>
        <v/>
      </c>
      <c r="S454" s="241"/>
    </row>
    <row r="455" spans="1:19" x14ac:dyDescent="0.3">
      <c r="A455" s="1">
        <f>'Specs and Initial PMs'!A467</f>
        <v>451</v>
      </c>
      <c r="B455" s="1">
        <f>'Specs and Initial PMs'!D467</f>
        <v>0</v>
      </c>
      <c r="C455" s="103" t="e">
        <f ca="1">IF(B455=0, NA(), (IF(ISERROR(OFFSET('Initial Results'!$U$1,MATCH($B455,'Initial Results'!$R:$R,0)-1,0,1,1)),NA(),OFFSET('Initial Results'!$U$1,MATCH($B455,'Initial Results'!$R:$R,0)-1,0,1,1))))</f>
        <v>#N/A</v>
      </c>
      <c r="D455" s="103" t="str">
        <f t="shared" ref="D455:D518" si="79">IF($B455=0,"",IF(ISERROR($C455),"",$C455))</f>
        <v/>
      </c>
      <c r="E455" s="199" t="e">
        <f ca="1">IF(B455=0, NA(), (IF(ISERROR(OFFSET('Confirm Results'!$U$1,MATCH($B455,'Confirm Results'!$R:$R,0)-1,0,1,1)),NA(),OFFSET('Confirm Results'!$U$1,MATCH($B455,'Confirm Results'!$R:$R,0)-1,0,1,1))))</f>
        <v>#N/A</v>
      </c>
      <c r="F455" s="103" t="str">
        <f t="shared" si="70"/>
        <v/>
      </c>
      <c r="G455" s="103" t="str">
        <f t="shared" ca="1" si="71"/>
        <v/>
      </c>
      <c r="H455" s="300"/>
      <c r="I455" s="103" t="str">
        <f t="shared" si="72"/>
        <v/>
      </c>
      <c r="J455" s="1" t="str">
        <f t="shared" si="73"/>
        <v/>
      </c>
      <c r="K455" s="1" t="str">
        <f t="shared" si="74"/>
        <v/>
      </c>
      <c r="L455" s="177"/>
      <c r="M455" s="299" t="str">
        <f t="shared" si="75"/>
        <v/>
      </c>
      <c r="N455" s="177"/>
      <c r="O455" s="177" t="str">
        <f t="shared" si="76"/>
        <v/>
      </c>
      <c r="P455" s="1" t="str">
        <f t="shared" si="77"/>
        <v/>
      </c>
      <c r="Q455" s="199" t="str">
        <f ca="1">IF(B455=0,"",(IF(ISERROR(OFFSET('Specs and Initial PMs'!$E$1,MATCH($B455,'Specs and Initial PMs'!$D:$D,0)-1,0,1,1)),"",OFFSET('Specs and Initial PMs'!$E$1,MATCH($B455,'Specs and Initial PMs'!$D:$D,0)-1,0,1,1))))</f>
        <v/>
      </c>
      <c r="R455" s="103" t="str">
        <f t="shared" ca="1" si="78"/>
        <v/>
      </c>
      <c r="S455" s="241"/>
    </row>
    <row r="456" spans="1:19" x14ac:dyDescent="0.3">
      <c r="A456" s="1">
        <f>'Specs and Initial PMs'!A468</f>
        <v>452</v>
      </c>
      <c r="B456" s="1">
        <f>'Specs and Initial PMs'!D468</f>
        <v>0</v>
      </c>
      <c r="C456" s="103" t="e">
        <f ca="1">IF(B456=0, NA(), (IF(ISERROR(OFFSET('Initial Results'!$U$1,MATCH($B456,'Initial Results'!$R:$R,0)-1,0,1,1)),NA(),OFFSET('Initial Results'!$U$1,MATCH($B456,'Initial Results'!$R:$R,0)-1,0,1,1))))</f>
        <v>#N/A</v>
      </c>
      <c r="D456" s="103" t="str">
        <f t="shared" si="79"/>
        <v/>
      </c>
      <c r="E456" s="199" t="e">
        <f ca="1">IF(B456=0, NA(), (IF(ISERROR(OFFSET('Confirm Results'!$U$1,MATCH($B456,'Confirm Results'!$R:$R,0)-1,0,1,1)),NA(),OFFSET('Confirm Results'!$U$1,MATCH($B456,'Confirm Results'!$R:$R,0)-1,0,1,1))))</f>
        <v>#N/A</v>
      </c>
      <c r="F456" s="103" t="str">
        <f t="shared" si="70"/>
        <v/>
      </c>
      <c r="G456" s="103" t="str">
        <f t="shared" ca="1" si="71"/>
        <v/>
      </c>
      <c r="H456" s="300"/>
      <c r="I456" s="103" t="str">
        <f t="shared" si="72"/>
        <v/>
      </c>
      <c r="J456" s="1" t="str">
        <f t="shared" si="73"/>
        <v/>
      </c>
      <c r="K456" s="1" t="str">
        <f t="shared" si="74"/>
        <v/>
      </c>
      <c r="L456" s="177"/>
      <c r="M456" s="299" t="str">
        <f t="shared" si="75"/>
        <v/>
      </c>
      <c r="N456" s="177"/>
      <c r="O456" s="177" t="str">
        <f t="shared" si="76"/>
        <v/>
      </c>
      <c r="P456" s="1" t="str">
        <f t="shared" si="77"/>
        <v/>
      </c>
      <c r="Q456" s="199" t="str">
        <f ca="1">IF(B456=0,"",(IF(ISERROR(OFFSET('Specs and Initial PMs'!$E$1,MATCH($B456,'Specs and Initial PMs'!$D:$D,0)-1,0,1,1)),"",OFFSET('Specs and Initial PMs'!$E$1,MATCH($B456,'Specs and Initial PMs'!$D:$D,0)-1,0,1,1))))</f>
        <v/>
      </c>
      <c r="R456" s="103" t="str">
        <f t="shared" ca="1" si="78"/>
        <v/>
      </c>
      <c r="S456" s="241"/>
    </row>
    <row r="457" spans="1:19" x14ac:dyDescent="0.3">
      <c r="A457" s="1">
        <f>'Specs and Initial PMs'!A469</f>
        <v>453</v>
      </c>
      <c r="B457" s="1">
        <f>'Specs and Initial PMs'!D469</f>
        <v>0</v>
      </c>
      <c r="C457" s="103" t="e">
        <f ca="1">IF(B457=0, NA(), (IF(ISERROR(OFFSET('Initial Results'!$U$1,MATCH($B457,'Initial Results'!$R:$R,0)-1,0,1,1)),NA(),OFFSET('Initial Results'!$U$1,MATCH($B457,'Initial Results'!$R:$R,0)-1,0,1,1))))</f>
        <v>#N/A</v>
      </c>
      <c r="D457" s="103" t="str">
        <f t="shared" si="79"/>
        <v/>
      </c>
      <c r="E457" s="199" t="e">
        <f ca="1">IF(B457=0, NA(), (IF(ISERROR(OFFSET('Confirm Results'!$U$1,MATCH($B457,'Confirm Results'!$R:$R,0)-1,0,1,1)),NA(),OFFSET('Confirm Results'!$U$1,MATCH($B457,'Confirm Results'!$R:$R,0)-1,0,1,1))))</f>
        <v>#N/A</v>
      </c>
      <c r="F457" s="103" t="str">
        <f t="shared" si="70"/>
        <v/>
      </c>
      <c r="G457" s="103" t="str">
        <f t="shared" ca="1" si="71"/>
        <v/>
      </c>
      <c r="H457" s="300"/>
      <c r="I457" s="103" t="str">
        <f t="shared" si="72"/>
        <v/>
      </c>
      <c r="J457" s="1" t="str">
        <f t="shared" si="73"/>
        <v/>
      </c>
      <c r="K457" s="1" t="str">
        <f t="shared" si="74"/>
        <v/>
      </c>
      <c r="L457" s="177"/>
      <c r="M457" s="299" t="str">
        <f t="shared" si="75"/>
        <v/>
      </c>
      <c r="N457" s="177"/>
      <c r="O457" s="177" t="str">
        <f t="shared" si="76"/>
        <v/>
      </c>
      <c r="P457" s="1" t="str">
        <f t="shared" si="77"/>
        <v/>
      </c>
      <c r="Q457" s="199" t="str">
        <f ca="1">IF(B457=0,"",(IF(ISERROR(OFFSET('Specs and Initial PMs'!$E$1,MATCH($B457,'Specs and Initial PMs'!$D:$D,0)-1,0,1,1)),"",OFFSET('Specs and Initial PMs'!$E$1,MATCH($B457,'Specs and Initial PMs'!$D:$D,0)-1,0,1,1))))</f>
        <v/>
      </c>
      <c r="R457" s="103" t="str">
        <f t="shared" ca="1" si="78"/>
        <v/>
      </c>
      <c r="S457" s="241"/>
    </row>
    <row r="458" spans="1:19" x14ac:dyDescent="0.3">
      <c r="A458" s="1">
        <f>'Specs and Initial PMs'!A470</f>
        <v>454</v>
      </c>
      <c r="B458" s="1">
        <f>'Specs and Initial PMs'!D470</f>
        <v>0</v>
      </c>
      <c r="C458" s="103" t="e">
        <f ca="1">IF(B458=0, NA(), (IF(ISERROR(OFFSET('Initial Results'!$U$1,MATCH($B458,'Initial Results'!$R:$R,0)-1,0,1,1)),NA(),OFFSET('Initial Results'!$U$1,MATCH($B458,'Initial Results'!$R:$R,0)-1,0,1,1))))</f>
        <v>#N/A</v>
      </c>
      <c r="D458" s="103" t="str">
        <f t="shared" si="79"/>
        <v/>
      </c>
      <c r="E458" s="199" t="e">
        <f ca="1">IF(B458=0, NA(), (IF(ISERROR(OFFSET('Confirm Results'!$U$1,MATCH($B458,'Confirm Results'!$R:$R,0)-1,0,1,1)),NA(),OFFSET('Confirm Results'!$U$1,MATCH($B458,'Confirm Results'!$R:$R,0)-1,0,1,1))))</f>
        <v>#N/A</v>
      </c>
      <c r="F458" s="103" t="str">
        <f t="shared" si="70"/>
        <v/>
      </c>
      <c r="G458" s="103" t="str">
        <f t="shared" ca="1" si="71"/>
        <v/>
      </c>
      <c r="H458" s="300"/>
      <c r="I458" s="103" t="str">
        <f t="shared" si="72"/>
        <v/>
      </c>
      <c r="J458" s="1" t="str">
        <f t="shared" si="73"/>
        <v/>
      </c>
      <c r="K458" s="1" t="str">
        <f t="shared" si="74"/>
        <v/>
      </c>
      <c r="L458" s="177"/>
      <c r="M458" s="299" t="str">
        <f t="shared" si="75"/>
        <v/>
      </c>
      <c r="N458" s="177"/>
      <c r="O458" s="177" t="str">
        <f t="shared" si="76"/>
        <v/>
      </c>
      <c r="P458" s="1" t="str">
        <f t="shared" si="77"/>
        <v/>
      </c>
      <c r="Q458" s="199" t="str">
        <f ca="1">IF(B458=0,"",(IF(ISERROR(OFFSET('Specs and Initial PMs'!$E$1,MATCH($B458,'Specs and Initial PMs'!$D:$D,0)-1,0,1,1)),"",OFFSET('Specs and Initial PMs'!$E$1,MATCH($B458,'Specs and Initial PMs'!$D:$D,0)-1,0,1,1))))</f>
        <v/>
      </c>
      <c r="R458" s="103" t="str">
        <f t="shared" ca="1" si="78"/>
        <v/>
      </c>
      <c r="S458" s="241"/>
    </row>
    <row r="459" spans="1:19" x14ac:dyDescent="0.3">
      <c r="A459" s="1">
        <f>'Specs and Initial PMs'!A471</f>
        <v>455</v>
      </c>
      <c r="B459" s="1">
        <f>'Specs and Initial PMs'!D471</f>
        <v>0</v>
      </c>
      <c r="C459" s="103" t="e">
        <f ca="1">IF(B459=0, NA(), (IF(ISERROR(OFFSET('Initial Results'!$U$1,MATCH($B459,'Initial Results'!$R:$R,0)-1,0,1,1)),NA(),OFFSET('Initial Results'!$U$1,MATCH($B459,'Initial Results'!$R:$R,0)-1,0,1,1))))</f>
        <v>#N/A</v>
      </c>
      <c r="D459" s="103" t="str">
        <f t="shared" si="79"/>
        <v/>
      </c>
      <c r="E459" s="199" t="e">
        <f ca="1">IF(B459=0, NA(), (IF(ISERROR(OFFSET('Confirm Results'!$U$1,MATCH($B459,'Confirm Results'!$R:$R,0)-1,0,1,1)),NA(),OFFSET('Confirm Results'!$U$1,MATCH($B459,'Confirm Results'!$R:$R,0)-1,0,1,1))))</f>
        <v>#N/A</v>
      </c>
      <c r="F459" s="103" t="str">
        <f t="shared" si="70"/>
        <v/>
      </c>
      <c r="G459" s="103" t="str">
        <f t="shared" ca="1" si="71"/>
        <v/>
      </c>
      <c r="H459" s="300"/>
      <c r="I459" s="103" t="str">
        <f t="shared" si="72"/>
        <v/>
      </c>
      <c r="J459" s="1" t="str">
        <f t="shared" si="73"/>
        <v/>
      </c>
      <c r="K459" s="1" t="str">
        <f t="shared" si="74"/>
        <v/>
      </c>
      <c r="L459" s="177"/>
      <c r="M459" s="299" t="str">
        <f t="shared" si="75"/>
        <v/>
      </c>
      <c r="N459" s="177"/>
      <c r="O459" s="177" t="str">
        <f t="shared" si="76"/>
        <v/>
      </c>
      <c r="P459" s="1" t="str">
        <f t="shared" si="77"/>
        <v/>
      </c>
      <c r="Q459" s="199" t="str">
        <f ca="1">IF(B459=0,"",(IF(ISERROR(OFFSET('Specs and Initial PMs'!$E$1,MATCH($B459,'Specs and Initial PMs'!$D:$D,0)-1,0,1,1)),"",OFFSET('Specs and Initial PMs'!$E$1,MATCH($B459,'Specs and Initial PMs'!$D:$D,0)-1,0,1,1))))</f>
        <v/>
      </c>
      <c r="R459" s="103" t="str">
        <f t="shared" ca="1" si="78"/>
        <v/>
      </c>
      <c r="S459" s="241"/>
    </row>
    <row r="460" spans="1:19" x14ac:dyDescent="0.3">
      <c r="A460" s="1">
        <f>'Specs and Initial PMs'!A472</f>
        <v>456</v>
      </c>
      <c r="B460" s="1">
        <f>'Specs and Initial PMs'!D472</f>
        <v>0</v>
      </c>
      <c r="C460" s="103" t="e">
        <f ca="1">IF(B460=0, NA(), (IF(ISERROR(OFFSET('Initial Results'!$U$1,MATCH($B460,'Initial Results'!$R:$R,0)-1,0,1,1)),NA(),OFFSET('Initial Results'!$U$1,MATCH($B460,'Initial Results'!$R:$R,0)-1,0,1,1))))</f>
        <v>#N/A</v>
      </c>
      <c r="D460" s="103" t="str">
        <f t="shared" si="79"/>
        <v/>
      </c>
      <c r="E460" s="199" t="e">
        <f ca="1">IF(B460=0, NA(), (IF(ISERROR(OFFSET('Confirm Results'!$U$1,MATCH($B460,'Confirm Results'!$R:$R,0)-1,0,1,1)),NA(),OFFSET('Confirm Results'!$U$1,MATCH($B460,'Confirm Results'!$R:$R,0)-1,0,1,1))))</f>
        <v>#N/A</v>
      </c>
      <c r="F460" s="103" t="str">
        <f t="shared" si="70"/>
        <v/>
      </c>
      <c r="G460" s="103" t="str">
        <f t="shared" ca="1" si="71"/>
        <v/>
      </c>
      <c r="H460" s="300"/>
      <c r="I460" s="103" t="str">
        <f t="shared" si="72"/>
        <v/>
      </c>
      <c r="J460" s="1" t="str">
        <f t="shared" si="73"/>
        <v/>
      </c>
      <c r="K460" s="1" t="str">
        <f t="shared" si="74"/>
        <v/>
      </c>
      <c r="L460" s="177"/>
      <c r="M460" s="299" t="str">
        <f t="shared" si="75"/>
        <v/>
      </c>
      <c r="N460" s="177"/>
      <c r="O460" s="177" t="str">
        <f t="shared" si="76"/>
        <v/>
      </c>
      <c r="P460" s="1" t="str">
        <f t="shared" si="77"/>
        <v/>
      </c>
      <c r="Q460" s="199" t="str">
        <f ca="1">IF(B460=0,"",(IF(ISERROR(OFFSET('Specs and Initial PMs'!$E$1,MATCH($B460,'Specs and Initial PMs'!$D:$D,0)-1,0,1,1)),"",OFFSET('Specs and Initial PMs'!$E$1,MATCH($B460,'Specs and Initial PMs'!$D:$D,0)-1,0,1,1))))</f>
        <v/>
      </c>
      <c r="R460" s="103" t="str">
        <f t="shared" ca="1" si="78"/>
        <v/>
      </c>
      <c r="S460" s="241"/>
    </row>
    <row r="461" spans="1:19" x14ac:dyDescent="0.3">
      <c r="A461" s="1">
        <f>'Specs and Initial PMs'!A473</f>
        <v>457</v>
      </c>
      <c r="B461" s="1">
        <f>'Specs and Initial PMs'!D473</f>
        <v>0</v>
      </c>
      <c r="C461" s="103" t="e">
        <f ca="1">IF(B461=0, NA(), (IF(ISERROR(OFFSET('Initial Results'!$U$1,MATCH($B461,'Initial Results'!$R:$R,0)-1,0,1,1)),NA(),OFFSET('Initial Results'!$U$1,MATCH($B461,'Initial Results'!$R:$R,0)-1,0,1,1))))</f>
        <v>#N/A</v>
      </c>
      <c r="D461" s="103" t="str">
        <f t="shared" si="79"/>
        <v/>
      </c>
      <c r="E461" s="199" t="e">
        <f ca="1">IF(B461=0, NA(), (IF(ISERROR(OFFSET('Confirm Results'!$U$1,MATCH($B461,'Confirm Results'!$R:$R,0)-1,0,1,1)),NA(),OFFSET('Confirm Results'!$U$1,MATCH($B461,'Confirm Results'!$R:$R,0)-1,0,1,1))))</f>
        <v>#N/A</v>
      </c>
      <c r="F461" s="103" t="str">
        <f t="shared" si="70"/>
        <v/>
      </c>
      <c r="G461" s="103" t="str">
        <f t="shared" ca="1" si="71"/>
        <v/>
      </c>
      <c r="H461" s="300"/>
      <c r="I461" s="103" t="str">
        <f t="shared" si="72"/>
        <v/>
      </c>
      <c r="J461" s="1" t="str">
        <f t="shared" si="73"/>
        <v/>
      </c>
      <c r="K461" s="1" t="str">
        <f t="shared" si="74"/>
        <v/>
      </c>
      <c r="L461" s="177"/>
      <c r="M461" s="299" t="str">
        <f t="shared" si="75"/>
        <v/>
      </c>
      <c r="N461" s="177"/>
      <c r="O461" s="177" t="str">
        <f t="shared" si="76"/>
        <v/>
      </c>
      <c r="P461" s="1" t="str">
        <f t="shared" si="77"/>
        <v/>
      </c>
      <c r="Q461" s="199" t="str">
        <f ca="1">IF(B461=0,"",(IF(ISERROR(OFFSET('Specs and Initial PMs'!$E$1,MATCH($B461,'Specs and Initial PMs'!$D:$D,0)-1,0,1,1)),"",OFFSET('Specs and Initial PMs'!$E$1,MATCH($B461,'Specs and Initial PMs'!$D:$D,0)-1,0,1,1))))</f>
        <v/>
      </c>
      <c r="R461" s="103" t="str">
        <f t="shared" ca="1" si="78"/>
        <v/>
      </c>
      <c r="S461" s="241"/>
    </row>
    <row r="462" spans="1:19" x14ac:dyDescent="0.3">
      <c r="A462" s="1">
        <f>'Specs and Initial PMs'!A474</f>
        <v>458</v>
      </c>
      <c r="B462" s="1">
        <f>'Specs and Initial PMs'!D474</f>
        <v>0</v>
      </c>
      <c r="C462" s="103" t="e">
        <f ca="1">IF(B462=0, NA(), (IF(ISERROR(OFFSET('Initial Results'!$U$1,MATCH($B462,'Initial Results'!$R:$R,0)-1,0,1,1)),NA(),OFFSET('Initial Results'!$U$1,MATCH($B462,'Initial Results'!$R:$R,0)-1,0,1,1))))</f>
        <v>#N/A</v>
      </c>
      <c r="D462" s="103" t="str">
        <f t="shared" si="79"/>
        <v/>
      </c>
      <c r="E462" s="199" t="e">
        <f ca="1">IF(B462=0, NA(), (IF(ISERROR(OFFSET('Confirm Results'!$U$1,MATCH($B462,'Confirm Results'!$R:$R,0)-1,0,1,1)),NA(),OFFSET('Confirm Results'!$U$1,MATCH($B462,'Confirm Results'!$R:$R,0)-1,0,1,1))))</f>
        <v>#N/A</v>
      </c>
      <c r="F462" s="103" t="str">
        <f t="shared" si="70"/>
        <v/>
      </c>
      <c r="G462" s="103" t="str">
        <f t="shared" ca="1" si="71"/>
        <v/>
      </c>
      <c r="H462" s="300"/>
      <c r="I462" s="103" t="str">
        <f t="shared" si="72"/>
        <v/>
      </c>
      <c r="J462" s="1" t="str">
        <f t="shared" si="73"/>
        <v/>
      </c>
      <c r="K462" s="1" t="str">
        <f t="shared" si="74"/>
        <v/>
      </c>
      <c r="L462" s="177"/>
      <c r="M462" s="299" t="str">
        <f t="shared" si="75"/>
        <v/>
      </c>
      <c r="N462" s="177"/>
      <c r="O462" s="177" t="str">
        <f t="shared" si="76"/>
        <v/>
      </c>
      <c r="P462" s="1" t="str">
        <f t="shared" si="77"/>
        <v/>
      </c>
      <c r="Q462" s="199" t="str">
        <f ca="1">IF(B462=0,"",(IF(ISERROR(OFFSET('Specs and Initial PMs'!$E$1,MATCH($B462,'Specs and Initial PMs'!$D:$D,0)-1,0,1,1)),"",OFFSET('Specs and Initial PMs'!$E$1,MATCH($B462,'Specs and Initial PMs'!$D:$D,0)-1,0,1,1))))</f>
        <v/>
      </c>
      <c r="R462" s="103" t="str">
        <f t="shared" ca="1" si="78"/>
        <v/>
      </c>
      <c r="S462" s="241"/>
    </row>
    <row r="463" spans="1:19" x14ac:dyDescent="0.3">
      <c r="A463" s="1">
        <f>'Specs and Initial PMs'!A475</f>
        <v>459</v>
      </c>
      <c r="B463" s="1">
        <f>'Specs and Initial PMs'!D475</f>
        <v>0</v>
      </c>
      <c r="C463" s="103" t="e">
        <f ca="1">IF(B463=0, NA(), (IF(ISERROR(OFFSET('Initial Results'!$U$1,MATCH($B463,'Initial Results'!$R:$R,0)-1,0,1,1)),NA(),OFFSET('Initial Results'!$U$1,MATCH($B463,'Initial Results'!$R:$R,0)-1,0,1,1))))</f>
        <v>#N/A</v>
      </c>
      <c r="D463" s="103" t="str">
        <f t="shared" si="79"/>
        <v/>
      </c>
      <c r="E463" s="199" t="e">
        <f ca="1">IF(B463=0, NA(), (IF(ISERROR(OFFSET('Confirm Results'!$U$1,MATCH($B463,'Confirm Results'!$R:$R,0)-1,0,1,1)),NA(),OFFSET('Confirm Results'!$U$1,MATCH($B463,'Confirm Results'!$R:$R,0)-1,0,1,1))))</f>
        <v>#N/A</v>
      </c>
      <c r="F463" s="103" t="str">
        <f t="shared" si="70"/>
        <v/>
      </c>
      <c r="G463" s="103" t="str">
        <f t="shared" ca="1" si="71"/>
        <v/>
      </c>
      <c r="H463" s="300"/>
      <c r="I463" s="103" t="str">
        <f t="shared" si="72"/>
        <v/>
      </c>
      <c r="J463" s="1" t="str">
        <f t="shared" si="73"/>
        <v/>
      </c>
      <c r="K463" s="1" t="str">
        <f t="shared" si="74"/>
        <v/>
      </c>
      <c r="L463" s="177"/>
      <c r="M463" s="299" t="str">
        <f t="shared" si="75"/>
        <v/>
      </c>
      <c r="N463" s="177"/>
      <c r="O463" s="177" t="str">
        <f t="shared" si="76"/>
        <v/>
      </c>
      <c r="P463" s="1" t="str">
        <f t="shared" si="77"/>
        <v/>
      </c>
      <c r="Q463" s="199" t="str">
        <f ca="1">IF(B463=0,"",(IF(ISERROR(OFFSET('Specs and Initial PMs'!$E$1,MATCH($B463,'Specs and Initial PMs'!$D:$D,0)-1,0,1,1)),"",OFFSET('Specs and Initial PMs'!$E$1,MATCH($B463,'Specs and Initial PMs'!$D:$D,0)-1,0,1,1))))</f>
        <v/>
      </c>
      <c r="R463" s="103" t="str">
        <f t="shared" ca="1" si="78"/>
        <v/>
      </c>
      <c r="S463" s="241"/>
    </row>
    <row r="464" spans="1:19" x14ac:dyDescent="0.3">
      <c r="A464" s="1">
        <f>'Specs and Initial PMs'!A476</f>
        <v>460</v>
      </c>
      <c r="B464" s="1">
        <f>'Specs and Initial PMs'!D476</f>
        <v>0</v>
      </c>
      <c r="C464" s="103" t="e">
        <f ca="1">IF(B464=0, NA(), (IF(ISERROR(OFFSET('Initial Results'!$U$1,MATCH($B464,'Initial Results'!$R:$R,0)-1,0,1,1)),NA(),OFFSET('Initial Results'!$U$1,MATCH($B464,'Initial Results'!$R:$R,0)-1,0,1,1))))</f>
        <v>#N/A</v>
      </c>
      <c r="D464" s="103" t="str">
        <f t="shared" si="79"/>
        <v/>
      </c>
      <c r="E464" s="199" t="e">
        <f ca="1">IF(B464=0, NA(), (IF(ISERROR(OFFSET('Confirm Results'!$U$1,MATCH($B464,'Confirm Results'!$R:$R,0)-1,0,1,1)),NA(),OFFSET('Confirm Results'!$U$1,MATCH($B464,'Confirm Results'!$R:$R,0)-1,0,1,1))))</f>
        <v>#N/A</v>
      </c>
      <c r="F464" s="103" t="str">
        <f t="shared" si="70"/>
        <v/>
      </c>
      <c r="G464" s="103" t="str">
        <f t="shared" ca="1" si="71"/>
        <v/>
      </c>
      <c r="H464" s="300"/>
      <c r="I464" s="103" t="str">
        <f t="shared" si="72"/>
        <v/>
      </c>
      <c r="J464" s="1" t="str">
        <f t="shared" si="73"/>
        <v/>
      </c>
      <c r="K464" s="1" t="str">
        <f t="shared" si="74"/>
        <v/>
      </c>
      <c r="L464" s="177"/>
      <c r="M464" s="299" t="str">
        <f t="shared" si="75"/>
        <v/>
      </c>
      <c r="N464" s="177"/>
      <c r="O464" s="177" t="str">
        <f t="shared" si="76"/>
        <v/>
      </c>
      <c r="P464" s="1" t="str">
        <f t="shared" si="77"/>
        <v/>
      </c>
      <c r="Q464" s="199" t="str">
        <f ca="1">IF(B464=0,"",(IF(ISERROR(OFFSET('Specs and Initial PMs'!$E$1,MATCH($B464,'Specs and Initial PMs'!$D:$D,0)-1,0,1,1)),"",OFFSET('Specs and Initial PMs'!$E$1,MATCH($B464,'Specs and Initial PMs'!$D:$D,0)-1,0,1,1))))</f>
        <v/>
      </c>
      <c r="R464" s="103" t="str">
        <f t="shared" ca="1" si="78"/>
        <v/>
      </c>
      <c r="S464" s="241"/>
    </row>
    <row r="465" spans="1:19" x14ac:dyDescent="0.3">
      <c r="A465" s="1">
        <f>'Specs and Initial PMs'!A477</f>
        <v>461</v>
      </c>
      <c r="B465" s="1">
        <f>'Specs and Initial PMs'!D477</f>
        <v>0</v>
      </c>
      <c r="C465" s="103" t="e">
        <f ca="1">IF(B465=0, NA(), (IF(ISERROR(OFFSET('Initial Results'!$U$1,MATCH($B465,'Initial Results'!$R:$R,0)-1,0,1,1)),NA(),OFFSET('Initial Results'!$U$1,MATCH($B465,'Initial Results'!$R:$R,0)-1,0,1,1))))</f>
        <v>#N/A</v>
      </c>
      <c r="D465" s="103" t="str">
        <f t="shared" si="79"/>
        <v/>
      </c>
      <c r="E465" s="199" t="e">
        <f ca="1">IF(B465=0, NA(), (IF(ISERROR(OFFSET('Confirm Results'!$U$1,MATCH($B465,'Confirm Results'!$R:$R,0)-1,0,1,1)),NA(),OFFSET('Confirm Results'!$U$1,MATCH($B465,'Confirm Results'!$R:$R,0)-1,0,1,1))))</f>
        <v>#N/A</v>
      </c>
      <c r="F465" s="103" t="str">
        <f t="shared" si="70"/>
        <v/>
      </c>
      <c r="G465" s="103" t="str">
        <f t="shared" ca="1" si="71"/>
        <v/>
      </c>
      <c r="H465" s="300"/>
      <c r="I465" s="103" t="str">
        <f t="shared" si="72"/>
        <v/>
      </c>
      <c r="J465" s="1" t="str">
        <f t="shared" si="73"/>
        <v/>
      </c>
      <c r="K465" s="1" t="str">
        <f t="shared" si="74"/>
        <v/>
      </c>
      <c r="L465" s="177"/>
      <c r="M465" s="299" t="str">
        <f t="shared" si="75"/>
        <v/>
      </c>
      <c r="N465" s="177"/>
      <c r="O465" s="177" t="str">
        <f t="shared" si="76"/>
        <v/>
      </c>
      <c r="P465" s="1" t="str">
        <f t="shared" si="77"/>
        <v/>
      </c>
      <c r="Q465" s="199" t="str">
        <f ca="1">IF(B465=0,"",(IF(ISERROR(OFFSET('Specs and Initial PMs'!$E$1,MATCH($B465,'Specs and Initial PMs'!$D:$D,0)-1,0,1,1)),"",OFFSET('Specs and Initial PMs'!$E$1,MATCH($B465,'Specs and Initial PMs'!$D:$D,0)-1,0,1,1))))</f>
        <v/>
      </c>
      <c r="R465" s="103" t="str">
        <f t="shared" ca="1" si="78"/>
        <v/>
      </c>
      <c r="S465" s="241"/>
    </row>
    <row r="466" spans="1:19" x14ac:dyDescent="0.3">
      <c r="A466" s="1">
        <f>'Specs and Initial PMs'!A478</f>
        <v>462</v>
      </c>
      <c r="B466" s="1">
        <f>'Specs and Initial PMs'!D478</f>
        <v>0</v>
      </c>
      <c r="C466" s="103" t="e">
        <f ca="1">IF(B466=0, NA(), (IF(ISERROR(OFFSET('Initial Results'!$U$1,MATCH($B466,'Initial Results'!$R:$R,0)-1,0,1,1)),NA(),OFFSET('Initial Results'!$U$1,MATCH($B466,'Initial Results'!$R:$R,0)-1,0,1,1))))</f>
        <v>#N/A</v>
      </c>
      <c r="D466" s="103" t="str">
        <f t="shared" si="79"/>
        <v/>
      </c>
      <c r="E466" s="199" t="e">
        <f ca="1">IF(B466=0, NA(), (IF(ISERROR(OFFSET('Confirm Results'!$U$1,MATCH($B466,'Confirm Results'!$R:$R,0)-1,0,1,1)),NA(),OFFSET('Confirm Results'!$U$1,MATCH($B466,'Confirm Results'!$R:$R,0)-1,0,1,1))))</f>
        <v>#N/A</v>
      </c>
      <c r="F466" s="103" t="str">
        <f t="shared" si="70"/>
        <v/>
      </c>
      <c r="G466" s="103" t="str">
        <f t="shared" ca="1" si="71"/>
        <v/>
      </c>
      <c r="H466" s="300"/>
      <c r="I466" s="103" t="str">
        <f t="shared" si="72"/>
        <v/>
      </c>
      <c r="J466" s="1" t="str">
        <f t="shared" si="73"/>
        <v/>
      </c>
      <c r="K466" s="1" t="str">
        <f t="shared" si="74"/>
        <v/>
      </c>
      <c r="L466" s="177"/>
      <c r="M466" s="299" t="str">
        <f t="shared" si="75"/>
        <v/>
      </c>
      <c r="N466" s="177"/>
      <c r="O466" s="177" t="str">
        <f t="shared" si="76"/>
        <v/>
      </c>
      <c r="P466" s="1" t="str">
        <f t="shared" si="77"/>
        <v/>
      </c>
      <c r="Q466" s="199" t="str">
        <f ca="1">IF(B466=0,"",(IF(ISERROR(OFFSET('Specs and Initial PMs'!$E$1,MATCH($B466,'Specs and Initial PMs'!$D:$D,0)-1,0,1,1)),"",OFFSET('Specs and Initial PMs'!$E$1,MATCH($B466,'Specs and Initial PMs'!$D:$D,0)-1,0,1,1))))</f>
        <v/>
      </c>
      <c r="R466" s="103" t="str">
        <f t="shared" ca="1" si="78"/>
        <v/>
      </c>
      <c r="S466" s="241"/>
    </row>
    <row r="467" spans="1:19" x14ac:dyDescent="0.3">
      <c r="A467" s="1">
        <f>'Specs and Initial PMs'!A479</f>
        <v>463</v>
      </c>
      <c r="B467" s="1">
        <f>'Specs and Initial PMs'!D479</f>
        <v>0</v>
      </c>
      <c r="C467" s="103" t="e">
        <f ca="1">IF(B467=0, NA(), (IF(ISERROR(OFFSET('Initial Results'!$U$1,MATCH($B467,'Initial Results'!$R:$R,0)-1,0,1,1)),NA(),OFFSET('Initial Results'!$U$1,MATCH($B467,'Initial Results'!$R:$R,0)-1,0,1,1))))</f>
        <v>#N/A</v>
      </c>
      <c r="D467" s="103" t="str">
        <f t="shared" si="79"/>
        <v/>
      </c>
      <c r="E467" s="199" t="e">
        <f ca="1">IF(B467=0, NA(), (IF(ISERROR(OFFSET('Confirm Results'!$U$1,MATCH($B467,'Confirm Results'!$R:$R,0)-1,0,1,1)),NA(),OFFSET('Confirm Results'!$U$1,MATCH($B467,'Confirm Results'!$R:$R,0)-1,0,1,1))))</f>
        <v>#N/A</v>
      </c>
      <c r="F467" s="103" t="str">
        <f t="shared" si="70"/>
        <v/>
      </c>
      <c r="G467" s="103" t="str">
        <f t="shared" ca="1" si="71"/>
        <v/>
      </c>
      <c r="H467" s="300"/>
      <c r="I467" s="103" t="str">
        <f t="shared" si="72"/>
        <v/>
      </c>
      <c r="J467" s="1" t="str">
        <f t="shared" si="73"/>
        <v/>
      </c>
      <c r="K467" s="1" t="str">
        <f t="shared" si="74"/>
        <v/>
      </c>
      <c r="L467" s="177"/>
      <c r="M467" s="299" t="str">
        <f t="shared" si="75"/>
        <v/>
      </c>
      <c r="N467" s="177"/>
      <c r="O467" s="177" t="str">
        <f t="shared" si="76"/>
        <v/>
      </c>
      <c r="P467" s="1" t="str">
        <f t="shared" si="77"/>
        <v/>
      </c>
      <c r="Q467" s="199" t="str">
        <f ca="1">IF(B467=0,"",(IF(ISERROR(OFFSET('Specs and Initial PMs'!$E$1,MATCH($B467,'Specs and Initial PMs'!$D:$D,0)-1,0,1,1)),"",OFFSET('Specs and Initial PMs'!$E$1,MATCH($B467,'Specs and Initial PMs'!$D:$D,0)-1,0,1,1))))</f>
        <v/>
      </c>
      <c r="R467" s="103" t="str">
        <f t="shared" ca="1" si="78"/>
        <v/>
      </c>
      <c r="S467" s="241"/>
    </row>
    <row r="468" spans="1:19" x14ac:dyDescent="0.3">
      <c r="A468" s="1">
        <f>'Specs and Initial PMs'!A480</f>
        <v>464</v>
      </c>
      <c r="B468" s="1">
        <f>'Specs and Initial PMs'!D480</f>
        <v>0</v>
      </c>
      <c r="C468" s="103" t="e">
        <f ca="1">IF(B468=0, NA(), (IF(ISERROR(OFFSET('Initial Results'!$U$1,MATCH($B468,'Initial Results'!$R:$R,0)-1,0,1,1)),NA(),OFFSET('Initial Results'!$U$1,MATCH($B468,'Initial Results'!$R:$R,0)-1,0,1,1))))</f>
        <v>#N/A</v>
      </c>
      <c r="D468" s="103" t="str">
        <f t="shared" si="79"/>
        <v/>
      </c>
      <c r="E468" s="199" t="e">
        <f ca="1">IF(B468=0, NA(), (IF(ISERROR(OFFSET('Confirm Results'!$U$1,MATCH($B468,'Confirm Results'!$R:$R,0)-1,0,1,1)),NA(),OFFSET('Confirm Results'!$U$1,MATCH($B468,'Confirm Results'!$R:$R,0)-1,0,1,1))))</f>
        <v>#N/A</v>
      </c>
      <c r="F468" s="103" t="str">
        <f t="shared" si="70"/>
        <v/>
      </c>
      <c r="G468" s="103" t="str">
        <f t="shared" ca="1" si="71"/>
        <v/>
      </c>
      <c r="H468" s="300"/>
      <c r="I468" s="103" t="str">
        <f t="shared" si="72"/>
        <v/>
      </c>
      <c r="J468" s="1" t="str">
        <f t="shared" si="73"/>
        <v/>
      </c>
      <c r="K468" s="1" t="str">
        <f t="shared" si="74"/>
        <v/>
      </c>
      <c r="L468" s="177"/>
      <c r="M468" s="299" t="str">
        <f t="shared" si="75"/>
        <v/>
      </c>
      <c r="N468" s="177"/>
      <c r="O468" s="177" t="str">
        <f t="shared" si="76"/>
        <v/>
      </c>
      <c r="P468" s="1" t="str">
        <f t="shared" si="77"/>
        <v/>
      </c>
      <c r="Q468" s="199" t="str">
        <f ca="1">IF(B468=0,"",(IF(ISERROR(OFFSET('Specs and Initial PMs'!$E$1,MATCH($B468,'Specs and Initial PMs'!$D:$D,0)-1,0,1,1)),"",OFFSET('Specs and Initial PMs'!$E$1,MATCH($B468,'Specs and Initial PMs'!$D:$D,0)-1,0,1,1))))</f>
        <v/>
      </c>
      <c r="R468" s="103" t="str">
        <f t="shared" ca="1" si="78"/>
        <v/>
      </c>
      <c r="S468" s="241"/>
    </row>
    <row r="469" spans="1:19" x14ac:dyDescent="0.3">
      <c r="A469" s="1">
        <f>'Specs and Initial PMs'!A481</f>
        <v>465</v>
      </c>
      <c r="B469" s="1">
        <f>'Specs and Initial PMs'!D481</f>
        <v>0</v>
      </c>
      <c r="C469" s="103" t="e">
        <f ca="1">IF(B469=0, NA(), (IF(ISERROR(OFFSET('Initial Results'!$U$1,MATCH($B469,'Initial Results'!$R:$R,0)-1,0,1,1)),NA(),OFFSET('Initial Results'!$U$1,MATCH($B469,'Initial Results'!$R:$R,0)-1,0,1,1))))</f>
        <v>#N/A</v>
      </c>
      <c r="D469" s="103" t="str">
        <f t="shared" si="79"/>
        <v/>
      </c>
      <c r="E469" s="199" t="e">
        <f ca="1">IF(B469=0, NA(), (IF(ISERROR(OFFSET('Confirm Results'!$U$1,MATCH($B469,'Confirm Results'!$R:$R,0)-1,0,1,1)),NA(),OFFSET('Confirm Results'!$U$1,MATCH($B469,'Confirm Results'!$R:$R,0)-1,0,1,1))))</f>
        <v>#N/A</v>
      </c>
      <c r="F469" s="103" t="str">
        <f t="shared" si="70"/>
        <v/>
      </c>
      <c r="G469" s="103" t="str">
        <f t="shared" ca="1" si="71"/>
        <v/>
      </c>
      <c r="H469" s="300"/>
      <c r="I469" s="103" t="str">
        <f t="shared" si="72"/>
        <v/>
      </c>
      <c r="J469" s="1" t="str">
        <f t="shared" si="73"/>
        <v/>
      </c>
      <c r="K469" s="1" t="str">
        <f t="shared" si="74"/>
        <v/>
      </c>
      <c r="L469" s="177"/>
      <c r="M469" s="299" t="str">
        <f t="shared" si="75"/>
        <v/>
      </c>
      <c r="N469" s="177"/>
      <c r="O469" s="177" t="str">
        <f t="shared" si="76"/>
        <v/>
      </c>
      <c r="P469" s="1" t="str">
        <f t="shared" si="77"/>
        <v/>
      </c>
      <c r="Q469" s="199" t="str">
        <f ca="1">IF(B469=0,"",(IF(ISERROR(OFFSET('Specs and Initial PMs'!$E$1,MATCH($B469,'Specs and Initial PMs'!$D:$D,0)-1,0,1,1)),"",OFFSET('Specs and Initial PMs'!$E$1,MATCH($B469,'Specs and Initial PMs'!$D:$D,0)-1,0,1,1))))</f>
        <v/>
      </c>
      <c r="R469" s="103" t="str">
        <f t="shared" ca="1" si="78"/>
        <v/>
      </c>
      <c r="S469" s="241"/>
    </row>
    <row r="470" spans="1:19" x14ac:dyDescent="0.3">
      <c r="A470" s="1">
        <f>'Specs and Initial PMs'!A482</f>
        <v>466</v>
      </c>
      <c r="B470" s="1">
        <f>'Specs and Initial PMs'!D482</f>
        <v>0</v>
      </c>
      <c r="C470" s="103" t="e">
        <f ca="1">IF(B470=0, NA(), (IF(ISERROR(OFFSET('Initial Results'!$U$1,MATCH($B470,'Initial Results'!$R:$R,0)-1,0,1,1)),NA(),OFFSET('Initial Results'!$U$1,MATCH($B470,'Initial Results'!$R:$R,0)-1,0,1,1))))</f>
        <v>#N/A</v>
      </c>
      <c r="D470" s="103" t="str">
        <f t="shared" si="79"/>
        <v/>
      </c>
      <c r="E470" s="199" t="e">
        <f ca="1">IF(B470=0, NA(), (IF(ISERROR(OFFSET('Confirm Results'!$U$1,MATCH($B470,'Confirm Results'!$R:$R,0)-1,0,1,1)),NA(),OFFSET('Confirm Results'!$U$1,MATCH($B470,'Confirm Results'!$R:$R,0)-1,0,1,1))))</f>
        <v>#N/A</v>
      </c>
      <c r="F470" s="103" t="str">
        <f t="shared" si="70"/>
        <v/>
      </c>
      <c r="G470" s="103" t="str">
        <f t="shared" ca="1" si="71"/>
        <v/>
      </c>
      <c r="H470" s="300"/>
      <c r="I470" s="103" t="str">
        <f t="shared" si="72"/>
        <v/>
      </c>
      <c r="J470" s="1" t="str">
        <f t="shared" si="73"/>
        <v/>
      </c>
      <c r="K470" s="1" t="str">
        <f t="shared" si="74"/>
        <v/>
      </c>
      <c r="L470" s="177"/>
      <c r="M470" s="299" t="str">
        <f t="shared" si="75"/>
        <v/>
      </c>
      <c r="N470" s="177"/>
      <c r="O470" s="177" t="str">
        <f t="shared" si="76"/>
        <v/>
      </c>
      <c r="P470" s="1" t="str">
        <f t="shared" si="77"/>
        <v/>
      </c>
      <c r="Q470" s="199" t="str">
        <f ca="1">IF(B470=0,"",(IF(ISERROR(OFFSET('Specs and Initial PMs'!$E$1,MATCH($B470,'Specs and Initial PMs'!$D:$D,0)-1,0,1,1)),"",OFFSET('Specs and Initial PMs'!$E$1,MATCH($B470,'Specs and Initial PMs'!$D:$D,0)-1,0,1,1))))</f>
        <v/>
      </c>
      <c r="R470" s="103" t="str">
        <f t="shared" ca="1" si="78"/>
        <v/>
      </c>
      <c r="S470" s="241"/>
    </row>
    <row r="471" spans="1:19" x14ac:dyDescent="0.3">
      <c r="A471" s="1">
        <f>'Specs and Initial PMs'!A483</f>
        <v>467</v>
      </c>
      <c r="B471" s="1">
        <f>'Specs and Initial PMs'!D483</f>
        <v>0</v>
      </c>
      <c r="C471" s="103" t="e">
        <f ca="1">IF(B471=0, NA(), (IF(ISERROR(OFFSET('Initial Results'!$U$1,MATCH($B471,'Initial Results'!$R:$R,0)-1,0,1,1)),NA(),OFFSET('Initial Results'!$U$1,MATCH($B471,'Initial Results'!$R:$R,0)-1,0,1,1))))</f>
        <v>#N/A</v>
      </c>
      <c r="D471" s="103" t="str">
        <f t="shared" si="79"/>
        <v/>
      </c>
      <c r="E471" s="199" t="e">
        <f ca="1">IF(B471=0, NA(), (IF(ISERROR(OFFSET('Confirm Results'!$U$1,MATCH($B471,'Confirm Results'!$R:$R,0)-1,0,1,1)),NA(),OFFSET('Confirm Results'!$U$1,MATCH($B471,'Confirm Results'!$R:$R,0)-1,0,1,1))))</f>
        <v>#N/A</v>
      </c>
      <c r="F471" s="103" t="str">
        <f t="shared" si="70"/>
        <v/>
      </c>
      <c r="G471" s="103" t="str">
        <f t="shared" ca="1" si="71"/>
        <v/>
      </c>
      <c r="H471" s="300"/>
      <c r="I471" s="103" t="str">
        <f t="shared" si="72"/>
        <v/>
      </c>
      <c r="J471" s="1" t="str">
        <f t="shared" si="73"/>
        <v/>
      </c>
      <c r="K471" s="1" t="str">
        <f t="shared" si="74"/>
        <v/>
      </c>
      <c r="L471" s="177"/>
      <c r="M471" s="299" t="str">
        <f t="shared" si="75"/>
        <v/>
      </c>
      <c r="N471" s="177"/>
      <c r="O471" s="177" t="str">
        <f t="shared" si="76"/>
        <v/>
      </c>
      <c r="P471" s="1" t="str">
        <f t="shared" si="77"/>
        <v/>
      </c>
      <c r="Q471" s="199" t="str">
        <f ca="1">IF(B471=0,"",(IF(ISERROR(OFFSET('Specs and Initial PMs'!$E$1,MATCH($B471,'Specs and Initial PMs'!$D:$D,0)-1,0,1,1)),"",OFFSET('Specs and Initial PMs'!$E$1,MATCH($B471,'Specs and Initial PMs'!$D:$D,0)-1,0,1,1))))</f>
        <v/>
      </c>
      <c r="R471" s="103" t="str">
        <f t="shared" ca="1" si="78"/>
        <v/>
      </c>
      <c r="S471" s="241"/>
    </row>
    <row r="472" spans="1:19" x14ac:dyDescent="0.3">
      <c r="A472" s="1">
        <f>'Specs and Initial PMs'!A484</f>
        <v>468</v>
      </c>
      <c r="B472" s="1">
        <f>'Specs and Initial PMs'!D484</f>
        <v>0</v>
      </c>
      <c r="C472" s="103" t="e">
        <f ca="1">IF(B472=0, NA(), (IF(ISERROR(OFFSET('Initial Results'!$U$1,MATCH($B472,'Initial Results'!$R:$R,0)-1,0,1,1)),NA(),OFFSET('Initial Results'!$U$1,MATCH($B472,'Initial Results'!$R:$R,0)-1,0,1,1))))</f>
        <v>#N/A</v>
      </c>
      <c r="D472" s="103" t="str">
        <f t="shared" si="79"/>
        <v/>
      </c>
      <c r="E472" s="199" t="e">
        <f ca="1">IF(B472=0, NA(), (IF(ISERROR(OFFSET('Confirm Results'!$U$1,MATCH($B472,'Confirm Results'!$R:$R,0)-1,0,1,1)),NA(),OFFSET('Confirm Results'!$U$1,MATCH($B472,'Confirm Results'!$R:$R,0)-1,0,1,1))))</f>
        <v>#N/A</v>
      </c>
      <c r="F472" s="103" t="str">
        <f t="shared" si="70"/>
        <v/>
      </c>
      <c r="G472" s="103" t="str">
        <f t="shared" ca="1" si="71"/>
        <v/>
      </c>
      <c r="H472" s="300"/>
      <c r="I472" s="103" t="str">
        <f t="shared" si="72"/>
        <v/>
      </c>
      <c r="J472" s="1" t="str">
        <f t="shared" si="73"/>
        <v/>
      </c>
      <c r="K472" s="1" t="str">
        <f t="shared" si="74"/>
        <v/>
      </c>
      <c r="L472" s="177"/>
      <c r="M472" s="299" t="str">
        <f t="shared" si="75"/>
        <v/>
      </c>
      <c r="N472" s="177"/>
      <c r="O472" s="177" t="str">
        <f t="shared" si="76"/>
        <v/>
      </c>
      <c r="P472" s="1" t="str">
        <f t="shared" si="77"/>
        <v/>
      </c>
      <c r="Q472" s="199" t="str">
        <f ca="1">IF(B472=0,"",(IF(ISERROR(OFFSET('Specs and Initial PMs'!$E$1,MATCH($B472,'Specs and Initial PMs'!$D:$D,0)-1,0,1,1)),"",OFFSET('Specs and Initial PMs'!$E$1,MATCH($B472,'Specs and Initial PMs'!$D:$D,0)-1,0,1,1))))</f>
        <v/>
      </c>
      <c r="R472" s="103" t="str">
        <f t="shared" ca="1" si="78"/>
        <v/>
      </c>
      <c r="S472" s="241"/>
    </row>
    <row r="473" spans="1:19" x14ac:dyDescent="0.3">
      <c r="A473" s="1">
        <f>'Specs and Initial PMs'!A485</f>
        <v>469</v>
      </c>
      <c r="B473" s="1">
        <f>'Specs and Initial PMs'!D485</f>
        <v>0</v>
      </c>
      <c r="C473" s="103" t="e">
        <f ca="1">IF(B473=0, NA(), (IF(ISERROR(OFFSET('Initial Results'!$U$1,MATCH($B473,'Initial Results'!$R:$R,0)-1,0,1,1)),NA(),OFFSET('Initial Results'!$U$1,MATCH($B473,'Initial Results'!$R:$R,0)-1,0,1,1))))</f>
        <v>#N/A</v>
      </c>
      <c r="D473" s="103" t="str">
        <f t="shared" si="79"/>
        <v/>
      </c>
      <c r="E473" s="199" t="e">
        <f ca="1">IF(B473=0, NA(), (IF(ISERROR(OFFSET('Confirm Results'!$U$1,MATCH($B473,'Confirm Results'!$R:$R,0)-1,0,1,1)),NA(),OFFSET('Confirm Results'!$U$1,MATCH($B473,'Confirm Results'!$R:$R,0)-1,0,1,1))))</f>
        <v>#N/A</v>
      </c>
      <c r="F473" s="103" t="str">
        <f t="shared" si="70"/>
        <v/>
      </c>
      <c r="G473" s="103" t="str">
        <f t="shared" ca="1" si="71"/>
        <v/>
      </c>
      <c r="H473" s="300"/>
      <c r="I473" s="103" t="str">
        <f t="shared" si="72"/>
        <v/>
      </c>
      <c r="J473" s="1" t="str">
        <f t="shared" si="73"/>
        <v/>
      </c>
      <c r="K473" s="1" t="str">
        <f t="shared" si="74"/>
        <v/>
      </c>
      <c r="L473" s="177"/>
      <c r="M473" s="299" t="str">
        <f t="shared" si="75"/>
        <v/>
      </c>
      <c r="N473" s="177"/>
      <c r="O473" s="177" t="str">
        <f t="shared" si="76"/>
        <v/>
      </c>
      <c r="P473" s="1" t="str">
        <f t="shared" si="77"/>
        <v/>
      </c>
      <c r="Q473" s="199" t="str">
        <f ca="1">IF(B473=0,"",(IF(ISERROR(OFFSET('Specs and Initial PMs'!$E$1,MATCH($B473,'Specs and Initial PMs'!$D:$D,0)-1,0,1,1)),"",OFFSET('Specs and Initial PMs'!$E$1,MATCH($B473,'Specs and Initial PMs'!$D:$D,0)-1,0,1,1))))</f>
        <v/>
      </c>
      <c r="R473" s="103" t="str">
        <f t="shared" ca="1" si="78"/>
        <v/>
      </c>
      <c r="S473" s="241"/>
    </row>
    <row r="474" spans="1:19" x14ac:dyDescent="0.3">
      <c r="A474" s="1">
        <f>'Specs and Initial PMs'!A486</f>
        <v>470</v>
      </c>
      <c r="B474" s="1">
        <f>'Specs and Initial PMs'!D486</f>
        <v>0</v>
      </c>
      <c r="C474" s="103" t="e">
        <f ca="1">IF(B474=0, NA(), (IF(ISERROR(OFFSET('Initial Results'!$U$1,MATCH($B474,'Initial Results'!$R:$R,0)-1,0,1,1)),NA(),OFFSET('Initial Results'!$U$1,MATCH($B474,'Initial Results'!$R:$R,0)-1,0,1,1))))</f>
        <v>#N/A</v>
      </c>
      <c r="D474" s="103" t="str">
        <f t="shared" si="79"/>
        <v/>
      </c>
      <c r="E474" s="199" t="e">
        <f ca="1">IF(B474=0, NA(), (IF(ISERROR(OFFSET('Confirm Results'!$U$1,MATCH($B474,'Confirm Results'!$R:$R,0)-1,0,1,1)),NA(),OFFSET('Confirm Results'!$U$1,MATCH($B474,'Confirm Results'!$R:$R,0)-1,0,1,1))))</f>
        <v>#N/A</v>
      </c>
      <c r="F474" s="103" t="str">
        <f t="shared" si="70"/>
        <v/>
      </c>
      <c r="G474" s="103" t="str">
        <f t="shared" ca="1" si="71"/>
        <v/>
      </c>
      <c r="H474" s="300"/>
      <c r="I474" s="103" t="str">
        <f t="shared" si="72"/>
        <v/>
      </c>
      <c r="J474" s="1" t="str">
        <f t="shared" si="73"/>
        <v/>
      </c>
      <c r="K474" s="1" t="str">
        <f t="shared" si="74"/>
        <v/>
      </c>
      <c r="L474" s="177"/>
      <c r="M474" s="299" t="str">
        <f t="shared" si="75"/>
        <v/>
      </c>
      <c r="N474" s="177"/>
      <c r="O474" s="177" t="str">
        <f t="shared" si="76"/>
        <v/>
      </c>
      <c r="P474" s="1" t="str">
        <f t="shared" si="77"/>
        <v/>
      </c>
      <c r="Q474" s="199" t="str">
        <f ca="1">IF(B474=0,"",(IF(ISERROR(OFFSET('Specs and Initial PMs'!$E$1,MATCH($B474,'Specs and Initial PMs'!$D:$D,0)-1,0,1,1)),"",OFFSET('Specs and Initial PMs'!$E$1,MATCH($B474,'Specs and Initial PMs'!$D:$D,0)-1,0,1,1))))</f>
        <v/>
      </c>
      <c r="R474" s="103" t="str">
        <f t="shared" ca="1" si="78"/>
        <v/>
      </c>
      <c r="S474" s="241"/>
    </row>
    <row r="475" spans="1:19" x14ac:dyDescent="0.3">
      <c r="A475" s="1">
        <f>'Specs and Initial PMs'!A487</f>
        <v>471</v>
      </c>
      <c r="B475" s="1">
        <f>'Specs and Initial PMs'!D487</f>
        <v>0</v>
      </c>
      <c r="C475" s="103" t="e">
        <f ca="1">IF(B475=0, NA(), (IF(ISERROR(OFFSET('Initial Results'!$U$1,MATCH($B475,'Initial Results'!$R:$R,0)-1,0,1,1)),NA(),OFFSET('Initial Results'!$U$1,MATCH($B475,'Initial Results'!$R:$R,0)-1,0,1,1))))</f>
        <v>#N/A</v>
      </c>
      <c r="D475" s="103" t="str">
        <f t="shared" si="79"/>
        <v/>
      </c>
      <c r="E475" s="199" t="e">
        <f ca="1">IF(B475=0, NA(), (IF(ISERROR(OFFSET('Confirm Results'!$U$1,MATCH($B475,'Confirm Results'!$R:$R,0)-1,0,1,1)),NA(),OFFSET('Confirm Results'!$U$1,MATCH($B475,'Confirm Results'!$R:$R,0)-1,0,1,1))))</f>
        <v>#N/A</v>
      </c>
      <c r="F475" s="103" t="str">
        <f t="shared" si="70"/>
        <v/>
      </c>
      <c r="G475" s="103" t="str">
        <f t="shared" ca="1" si="71"/>
        <v/>
      </c>
      <c r="H475" s="300"/>
      <c r="I475" s="103" t="str">
        <f t="shared" si="72"/>
        <v/>
      </c>
      <c r="J475" s="1" t="str">
        <f t="shared" si="73"/>
        <v/>
      </c>
      <c r="K475" s="1" t="str">
        <f t="shared" si="74"/>
        <v/>
      </c>
      <c r="L475" s="177"/>
      <c r="M475" s="299" t="str">
        <f t="shared" si="75"/>
        <v/>
      </c>
      <c r="N475" s="177"/>
      <c r="O475" s="177" t="str">
        <f t="shared" si="76"/>
        <v/>
      </c>
      <c r="P475" s="1" t="str">
        <f t="shared" si="77"/>
        <v/>
      </c>
      <c r="Q475" s="199" t="str">
        <f ca="1">IF(B475=0,"",(IF(ISERROR(OFFSET('Specs and Initial PMs'!$E$1,MATCH($B475,'Specs and Initial PMs'!$D:$D,0)-1,0,1,1)),"",OFFSET('Specs and Initial PMs'!$E$1,MATCH($B475,'Specs and Initial PMs'!$D:$D,0)-1,0,1,1))))</f>
        <v/>
      </c>
      <c r="R475" s="103" t="str">
        <f t="shared" ca="1" si="78"/>
        <v/>
      </c>
      <c r="S475" s="241"/>
    </row>
    <row r="476" spans="1:19" x14ac:dyDescent="0.3">
      <c r="A476" s="1">
        <f>'Specs and Initial PMs'!A488</f>
        <v>472</v>
      </c>
      <c r="B476" s="1">
        <f>'Specs and Initial PMs'!D488</f>
        <v>0</v>
      </c>
      <c r="C476" s="103" t="e">
        <f ca="1">IF(B476=0, NA(), (IF(ISERROR(OFFSET('Initial Results'!$U$1,MATCH($B476,'Initial Results'!$R:$R,0)-1,0,1,1)),NA(),OFFSET('Initial Results'!$U$1,MATCH($B476,'Initial Results'!$R:$R,0)-1,0,1,1))))</f>
        <v>#N/A</v>
      </c>
      <c r="D476" s="103" t="str">
        <f t="shared" si="79"/>
        <v/>
      </c>
      <c r="E476" s="199" t="e">
        <f ca="1">IF(B476=0, NA(), (IF(ISERROR(OFFSET('Confirm Results'!$U$1,MATCH($B476,'Confirm Results'!$R:$R,0)-1,0,1,1)),NA(),OFFSET('Confirm Results'!$U$1,MATCH($B476,'Confirm Results'!$R:$R,0)-1,0,1,1))))</f>
        <v>#N/A</v>
      </c>
      <c r="F476" s="103" t="str">
        <f t="shared" si="70"/>
        <v/>
      </c>
      <c r="G476" s="103" t="str">
        <f t="shared" ca="1" si="71"/>
        <v/>
      </c>
      <c r="H476" s="300"/>
      <c r="I476" s="103" t="str">
        <f t="shared" si="72"/>
        <v/>
      </c>
      <c r="J476" s="1" t="str">
        <f t="shared" si="73"/>
        <v/>
      </c>
      <c r="K476" s="1" t="str">
        <f t="shared" si="74"/>
        <v/>
      </c>
      <c r="L476" s="177"/>
      <c r="M476" s="299" t="str">
        <f t="shared" si="75"/>
        <v/>
      </c>
      <c r="N476" s="177"/>
      <c r="O476" s="177" t="str">
        <f t="shared" si="76"/>
        <v/>
      </c>
      <c r="P476" s="1" t="str">
        <f t="shared" si="77"/>
        <v/>
      </c>
      <c r="Q476" s="199" t="str">
        <f ca="1">IF(B476=0,"",(IF(ISERROR(OFFSET('Specs and Initial PMs'!$E$1,MATCH($B476,'Specs and Initial PMs'!$D:$D,0)-1,0,1,1)),"",OFFSET('Specs and Initial PMs'!$E$1,MATCH($B476,'Specs and Initial PMs'!$D:$D,0)-1,0,1,1))))</f>
        <v/>
      </c>
      <c r="R476" s="103" t="str">
        <f t="shared" ca="1" si="78"/>
        <v/>
      </c>
      <c r="S476" s="241"/>
    </row>
    <row r="477" spans="1:19" x14ac:dyDescent="0.3">
      <c r="A477" s="1">
        <f>'Specs and Initial PMs'!A489</f>
        <v>473</v>
      </c>
      <c r="B477" s="1">
        <f>'Specs and Initial PMs'!D489</f>
        <v>0</v>
      </c>
      <c r="C477" s="103" t="e">
        <f ca="1">IF(B477=0, NA(), (IF(ISERROR(OFFSET('Initial Results'!$U$1,MATCH($B477,'Initial Results'!$R:$R,0)-1,0,1,1)),NA(),OFFSET('Initial Results'!$U$1,MATCH($B477,'Initial Results'!$R:$R,0)-1,0,1,1))))</f>
        <v>#N/A</v>
      </c>
      <c r="D477" s="103" t="str">
        <f t="shared" si="79"/>
        <v/>
      </c>
      <c r="E477" s="199" t="e">
        <f ca="1">IF(B477=0, NA(), (IF(ISERROR(OFFSET('Confirm Results'!$U$1,MATCH($B477,'Confirm Results'!$R:$R,0)-1,0,1,1)),NA(),OFFSET('Confirm Results'!$U$1,MATCH($B477,'Confirm Results'!$R:$R,0)-1,0,1,1))))</f>
        <v>#N/A</v>
      </c>
      <c r="F477" s="103" t="str">
        <f t="shared" si="70"/>
        <v/>
      </c>
      <c r="G477" s="103" t="str">
        <f t="shared" ca="1" si="71"/>
        <v/>
      </c>
      <c r="H477" s="300"/>
      <c r="I477" s="103" t="str">
        <f t="shared" si="72"/>
        <v/>
      </c>
      <c r="J477" s="1" t="str">
        <f t="shared" si="73"/>
        <v/>
      </c>
      <c r="K477" s="1" t="str">
        <f t="shared" si="74"/>
        <v/>
      </c>
      <c r="L477" s="177"/>
      <c r="M477" s="299" t="str">
        <f t="shared" si="75"/>
        <v/>
      </c>
      <c r="N477" s="177"/>
      <c r="O477" s="177" t="str">
        <f t="shared" si="76"/>
        <v/>
      </c>
      <c r="P477" s="1" t="str">
        <f t="shared" si="77"/>
        <v/>
      </c>
      <c r="Q477" s="199" t="str">
        <f ca="1">IF(B477=0,"",(IF(ISERROR(OFFSET('Specs and Initial PMs'!$E$1,MATCH($B477,'Specs and Initial PMs'!$D:$D,0)-1,0,1,1)),"",OFFSET('Specs and Initial PMs'!$E$1,MATCH($B477,'Specs and Initial PMs'!$D:$D,0)-1,0,1,1))))</f>
        <v/>
      </c>
      <c r="R477" s="103" t="str">
        <f t="shared" ca="1" si="78"/>
        <v/>
      </c>
      <c r="S477" s="241"/>
    </row>
    <row r="478" spans="1:19" x14ac:dyDescent="0.3">
      <c r="A478" s="1">
        <f>'Specs and Initial PMs'!A490</f>
        <v>474</v>
      </c>
      <c r="B478" s="1">
        <f>'Specs and Initial PMs'!D490</f>
        <v>0</v>
      </c>
      <c r="C478" s="103" t="e">
        <f ca="1">IF(B478=0, NA(), (IF(ISERROR(OFFSET('Initial Results'!$U$1,MATCH($B478,'Initial Results'!$R:$R,0)-1,0,1,1)),NA(),OFFSET('Initial Results'!$U$1,MATCH($B478,'Initial Results'!$R:$R,0)-1,0,1,1))))</f>
        <v>#N/A</v>
      </c>
      <c r="D478" s="103" t="str">
        <f t="shared" si="79"/>
        <v/>
      </c>
      <c r="E478" s="199" t="e">
        <f ca="1">IF(B478=0, NA(), (IF(ISERROR(OFFSET('Confirm Results'!$U$1,MATCH($B478,'Confirm Results'!$R:$R,0)-1,0,1,1)),NA(),OFFSET('Confirm Results'!$U$1,MATCH($B478,'Confirm Results'!$R:$R,0)-1,0,1,1))))</f>
        <v>#N/A</v>
      </c>
      <c r="F478" s="103" t="str">
        <f t="shared" si="70"/>
        <v/>
      </c>
      <c r="G478" s="103" t="str">
        <f t="shared" ca="1" si="71"/>
        <v/>
      </c>
      <c r="H478" s="300"/>
      <c r="I478" s="103" t="str">
        <f t="shared" si="72"/>
        <v/>
      </c>
      <c r="J478" s="1" t="str">
        <f t="shared" si="73"/>
        <v/>
      </c>
      <c r="K478" s="1" t="str">
        <f t="shared" si="74"/>
        <v/>
      </c>
      <c r="L478" s="177"/>
      <c r="M478" s="299" t="str">
        <f t="shared" si="75"/>
        <v/>
      </c>
      <c r="N478" s="177"/>
      <c r="O478" s="177" t="str">
        <f t="shared" si="76"/>
        <v/>
      </c>
      <c r="P478" s="1" t="str">
        <f t="shared" si="77"/>
        <v/>
      </c>
      <c r="Q478" s="199" t="str">
        <f ca="1">IF(B478=0,"",(IF(ISERROR(OFFSET('Specs and Initial PMs'!$E$1,MATCH($B478,'Specs and Initial PMs'!$D:$D,0)-1,0,1,1)),"",OFFSET('Specs and Initial PMs'!$E$1,MATCH($B478,'Specs and Initial PMs'!$D:$D,0)-1,0,1,1))))</f>
        <v/>
      </c>
      <c r="R478" s="103" t="str">
        <f t="shared" ca="1" si="78"/>
        <v/>
      </c>
      <c r="S478" s="241"/>
    </row>
    <row r="479" spans="1:19" x14ac:dyDescent="0.3">
      <c r="A479" s="1">
        <f>'Specs and Initial PMs'!A491</f>
        <v>475</v>
      </c>
      <c r="B479" s="1">
        <f>'Specs and Initial PMs'!D491</f>
        <v>0</v>
      </c>
      <c r="C479" s="103" t="e">
        <f ca="1">IF(B479=0, NA(), (IF(ISERROR(OFFSET('Initial Results'!$U$1,MATCH($B479,'Initial Results'!$R:$R,0)-1,0,1,1)),NA(),OFFSET('Initial Results'!$U$1,MATCH($B479,'Initial Results'!$R:$R,0)-1,0,1,1))))</f>
        <v>#N/A</v>
      </c>
      <c r="D479" s="103" t="str">
        <f t="shared" si="79"/>
        <v/>
      </c>
      <c r="E479" s="199" t="e">
        <f ca="1">IF(B479=0, NA(), (IF(ISERROR(OFFSET('Confirm Results'!$U$1,MATCH($B479,'Confirm Results'!$R:$R,0)-1,0,1,1)),NA(),OFFSET('Confirm Results'!$U$1,MATCH($B479,'Confirm Results'!$R:$R,0)-1,0,1,1))))</f>
        <v>#N/A</v>
      </c>
      <c r="F479" s="103" t="str">
        <f t="shared" si="70"/>
        <v/>
      </c>
      <c r="G479" s="103" t="str">
        <f t="shared" ca="1" si="71"/>
        <v/>
      </c>
      <c r="H479" s="300"/>
      <c r="I479" s="103" t="str">
        <f t="shared" si="72"/>
        <v/>
      </c>
      <c r="J479" s="1" t="str">
        <f t="shared" si="73"/>
        <v/>
      </c>
      <c r="K479" s="1" t="str">
        <f t="shared" si="74"/>
        <v/>
      </c>
      <c r="L479" s="177"/>
      <c r="M479" s="299" t="str">
        <f t="shared" si="75"/>
        <v/>
      </c>
      <c r="N479" s="177"/>
      <c r="O479" s="177" t="str">
        <f t="shared" si="76"/>
        <v/>
      </c>
      <c r="P479" s="1" t="str">
        <f t="shared" si="77"/>
        <v/>
      </c>
      <c r="Q479" s="199" t="str">
        <f ca="1">IF(B479=0,"",(IF(ISERROR(OFFSET('Specs and Initial PMs'!$E$1,MATCH($B479,'Specs and Initial PMs'!$D:$D,0)-1,0,1,1)),"",OFFSET('Specs and Initial PMs'!$E$1,MATCH($B479,'Specs and Initial PMs'!$D:$D,0)-1,0,1,1))))</f>
        <v/>
      </c>
      <c r="R479" s="103" t="str">
        <f t="shared" ca="1" si="78"/>
        <v/>
      </c>
      <c r="S479" s="241"/>
    </row>
    <row r="480" spans="1:19" x14ac:dyDescent="0.3">
      <c r="A480" s="1">
        <f>'Specs and Initial PMs'!A492</f>
        <v>476</v>
      </c>
      <c r="B480" s="1">
        <f>'Specs and Initial PMs'!D492</f>
        <v>0</v>
      </c>
      <c r="C480" s="103" t="e">
        <f ca="1">IF(B480=0, NA(), (IF(ISERROR(OFFSET('Initial Results'!$U$1,MATCH($B480,'Initial Results'!$R:$R,0)-1,0,1,1)),NA(),OFFSET('Initial Results'!$U$1,MATCH($B480,'Initial Results'!$R:$R,0)-1,0,1,1))))</f>
        <v>#N/A</v>
      </c>
      <c r="D480" s="103" t="str">
        <f t="shared" si="79"/>
        <v/>
      </c>
      <c r="E480" s="199" t="e">
        <f ca="1">IF(B480=0, NA(), (IF(ISERROR(OFFSET('Confirm Results'!$U$1,MATCH($B480,'Confirm Results'!$R:$R,0)-1,0,1,1)),NA(),OFFSET('Confirm Results'!$U$1,MATCH($B480,'Confirm Results'!$R:$R,0)-1,0,1,1))))</f>
        <v>#N/A</v>
      </c>
      <c r="F480" s="103" t="str">
        <f t="shared" si="70"/>
        <v/>
      </c>
      <c r="G480" s="103" t="str">
        <f t="shared" ca="1" si="71"/>
        <v/>
      </c>
      <c r="H480" s="300"/>
      <c r="I480" s="103" t="str">
        <f t="shared" si="72"/>
        <v/>
      </c>
      <c r="J480" s="1" t="str">
        <f t="shared" si="73"/>
        <v/>
      </c>
      <c r="K480" s="1" t="str">
        <f t="shared" si="74"/>
        <v/>
      </c>
      <c r="L480" s="177"/>
      <c r="M480" s="299" t="str">
        <f t="shared" si="75"/>
        <v/>
      </c>
      <c r="N480" s="177"/>
      <c r="O480" s="177" t="str">
        <f t="shared" si="76"/>
        <v/>
      </c>
      <c r="P480" s="1" t="str">
        <f t="shared" si="77"/>
        <v/>
      </c>
      <c r="Q480" s="199" t="str">
        <f ca="1">IF(B480=0,"",(IF(ISERROR(OFFSET('Specs and Initial PMs'!$E$1,MATCH($B480,'Specs and Initial PMs'!$D:$D,0)-1,0,1,1)),"",OFFSET('Specs and Initial PMs'!$E$1,MATCH($B480,'Specs and Initial PMs'!$D:$D,0)-1,0,1,1))))</f>
        <v/>
      </c>
      <c r="R480" s="103" t="str">
        <f t="shared" ca="1" si="78"/>
        <v/>
      </c>
      <c r="S480" s="241"/>
    </row>
    <row r="481" spans="1:19" x14ac:dyDescent="0.3">
      <c r="A481" s="1">
        <f>'Specs and Initial PMs'!A493</f>
        <v>477</v>
      </c>
      <c r="B481" s="1">
        <f>'Specs and Initial PMs'!D493</f>
        <v>0</v>
      </c>
      <c r="C481" s="103" t="e">
        <f ca="1">IF(B481=0, NA(), (IF(ISERROR(OFFSET('Initial Results'!$U$1,MATCH($B481,'Initial Results'!$R:$R,0)-1,0,1,1)),NA(),OFFSET('Initial Results'!$U$1,MATCH($B481,'Initial Results'!$R:$R,0)-1,0,1,1))))</f>
        <v>#N/A</v>
      </c>
      <c r="D481" s="103" t="str">
        <f t="shared" si="79"/>
        <v/>
      </c>
      <c r="E481" s="199" t="e">
        <f ca="1">IF(B481=0, NA(), (IF(ISERROR(OFFSET('Confirm Results'!$U$1,MATCH($B481,'Confirm Results'!$R:$R,0)-1,0,1,1)),NA(),OFFSET('Confirm Results'!$U$1,MATCH($B481,'Confirm Results'!$R:$R,0)-1,0,1,1))))</f>
        <v>#N/A</v>
      </c>
      <c r="F481" s="103" t="str">
        <f t="shared" si="70"/>
        <v/>
      </c>
      <c r="G481" s="103" t="str">
        <f t="shared" ca="1" si="71"/>
        <v/>
      </c>
      <c r="H481" s="300"/>
      <c r="I481" s="103" t="str">
        <f t="shared" si="72"/>
        <v/>
      </c>
      <c r="J481" s="1" t="str">
        <f t="shared" si="73"/>
        <v/>
      </c>
      <c r="K481" s="1" t="str">
        <f t="shared" si="74"/>
        <v/>
      </c>
      <c r="L481" s="177"/>
      <c r="M481" s="299" t="str">
        <f t="shared" si="75"/>
        <v/>
      </c>
      <c r="N481" s="177"/>
      <c r="O481" s="177" t="str">
        <f t="shared" si="76"/>
        <v/>
      </c>
      <c r="P481" s="1" t="str">
        <f t="shared" si="77"/>
        <v/>
      </c>
      <c r="Q481" s="199" t="str">
        <f ca="1">IF(B481=0,"",(IF(ISERROR(OFFSET('Specs and Initial PMs'!$E$1,MATCH($B481,'Specs and Initial PMs'!$D:$D,0)-1,0,1,1)),"",OFFSET('Specs and Initial PMs'!$E$1,MATCH($B481,'Specs and Initial PMs'!$D:$D,0)-1,0,1,1))))</f>
        <v/>
      </c>
      <c r="R481" s="103" t="str">
        <f t="shared" ca="1" si="78"/>
        <v/>
      </c>
      <c r="S481" s="241"/>
    </row>
    <row r="482" spans="1:19" x14ac:dyDescent="0.3">
      <c r="A482" s="1">
        <f>'Specs and Initial PMs'!A494</f>
        <v>478</v>
      </c>
      <c r="B482" s="1">
        <f>'Specs and Initial PMs'!D494</f>
        <v>0</v>
      </c>
      <c r="C482" s="103" t="e">
        <f ca="1">IF(B482=0, NA(), (IF(ISERROR(OFFSET('Initial Results'!$U$1,MATCH($B482,'Initial Results'!$R:$R,0)-1,0,1,1)),NA(),OFFSET('Initial Results'!$U$1,MATCH($B482,'Initial Results'!$R:$R,0)-1,0,1,1))))</f>
        <v>#N/A</v>
      </c>
      <c r="D482" s="103" t="str">
        <f t="shared" si="79"/>
        <v/>
      </c>
      <c r="E482" s="199" t="e">
        <f ca="1">IF(B482=0, NA(), (IF(ISERROR(OFFSET('Confirm Results'!$U$1,MATCH($B482,'Confirm Results'!$R:$R,0)-1,0,1,1)),NA(),OFFSET('Confirm Results'!$U$1,MATCH($B482,'Confirm Results'!$R:$R,0)-1,0,1,1))))</f>
        <v>#N/A</v>
      </c>
      <c r="F482" s="103" t="str">
        <f t="shared" si="70"/>
        <v/>
      </c>
      <c r="G482" s="103" t="str">
        <f t="shared" ca="1" si="71"/>
        <v/>
      </c>
      <c r="H482" s="300"/>
      <c r="I482" s="103" t="str">
        <f t="shared" si="72"/>
        <v/>
      </c>
      <c r="J482" s="1" t="str">
        <f t="shared" si="73"/>
        <v/>
      </c>
      <c r="K482" s="1" t="str">
        <f t="shared" si="74"/>
        <v/>
      </c>
      <c r="L482" s="177"/>
      <c r="M482" s="299" t="str">
        <f t="shared" si="75"/>
        <v/>
      </c>
      <c r="N482" s="177"/>
      <c r="O482" s="177" t="str">
        <f t="shared" si="76"/>
        <v/>
      </c>
      <c r="P482" s="1" t="str">
        <f t="shared" si="77"/>
        <v/>
      </c>
      <c r="Q482" s="199" t="str">
        <f ca="1">IF(B482=0,"",(IF(ISERROR(OFFSET('Specs and Initial PMs'!$E$1,MATCH($B482,'Specs and Initial PMs'!$D:$D,0)-1,0,1,1)),"",OFFSET('Specs and Initial PMs'!$E$1,MATCH($B482,'Specs and Initial PMs'!$D:$D,0)-1,0,1,1))))</f>
        <v/>
      </c>
      <c r="R482" s="103" t="str">
        <f t="shared" ca="1" si="78"/>
        <v/>
      </c>
      <c r="S482" s="241"/>
    </row>
    <row r="483" spans="1:19" x14ac:dyDescent="0.3">
      <c r="A483" s="1">
        <f>'Specs and Initial PMs'!A495</f>
        <v>479</v>
      </c>
      <c r="B483" s="1">
        <f>'Specs and Initial PMs'!D495</f>
        <v>0</v>
      </c>
      <c r="C483" s="103" t="e">
        <f ca="1">IF(B483=0, NA(), (IF(ISERROR(OFFSET('Initial Results'!$U$1,MATCH($B483,'Initial Results'!$R:$R,0)-1,0,1,1)),NA(),OFFSET('Initial Results'!$U$1,MATCH($B483,'Initial Results'!$R:$R,0)-1,0,1,1))))</f>
        <v>#N/A</v>
      </c>
      <c r="D483" s="103" t="str">
        <f t="shared" si="79"/>
        <v/>
      </c>
      <c r="E483" s="199" t="e">
        <f ca="1">IF(B483=0, NA(), (IF(ISERROR(OFFSET('Confirm Results'!$U$1,MATCH($B483,'Confirm Results'!$R:$R,0)-1,0,1,1)),NA(),OFFSET('Confirm Results'!$U$1,MATCH($B483,'Confirm Results'!$R:$R,0)-1,0,1,1))))</f>
        <v>#N/A</v>
      </c>
      <c r="F483" s="103" t="str">
        <f t="shared" si="70"/>
        <v/>
      </c>
      <c r="G483" s="103" t="str">
        <f t="shared" ca="1" si="71"/>
        <v/>
      </c>
      <c r="H483" s="300"/>
      <c r="I483" s="103" t="str">
        <f t="shared" si="72"/>
        <v/>
      </c>
      <c r="J483" s="1" t="str">
        <f t="shared" si="73"/>
        <v/>
      </c>
      <c r="K483" s="1" t="str">
        <f t="shared" si="74"/>
        <v/>
      </c>
      <c r="L483" s="177"/>
      <c r="M483" s="299" t="str">
        <f t="shared" si="75"/>
        <v/>
      </c>
      <c r="N483" s="177"/>
      <c r="O483" s="177" t="str">
        <f t="shared" si="76"/>
        <v/>
      </c>
      <c r="P483" s="1" t="str">
        <f t="shared" si="77"/>
        <v/>
      </c>
      <c r="Q483" s="199" t="str">
        <f ca="1">IF(B483=0,"",(IF(ISERROR(OFFSET('Specs and Initial PMs'!$E$1,MATCH($B483,'Specs and Initial PMs'!$D:$D,0)-1,0,1,1)),"",OFFSET('Specs and Initial PMs'!$E$1,MATCH($B483,'Specs and Initial PMs'!$D:$D,0)-1,0,1,1))))</f>
        <v/>
      </c>
      <c r="R483" s="103" t="str">
        <f t="shared" ca="1" si="78"/>
        <v/>
      </c>
      <c r="S483" s="241"/>
    </row>
    <row r="484" spans="1:19" x14ac:dyDescent="0.3">
      <c r="A484" s="1">
        <f>'Specs and Initial PMs'!A496</f>
        <v>480</v>
      </c>
      <c r="B484" s="1">
        <f>'Specs and Initial PMs'!D496</f>
        <v>0</v>
      </c>
      <c r="C484" s="103" t="e">
        <f ca="1">IF(B484=0, NA(), (IF(ISERROR(OFFSET('Initial Results'!$U$1,MATCH($B484,'Initial Results'!$R:$R,0)-1,0,1,1)),NA(),OFFSET('Initial Results'!$U$1,MATCH($B484,'Initial Results'!$R:$R,0)-1,0,1,1))))</f>
        <v>#N/A</v>
      </c>
      <c r="D484" s="103" t="str">
        <f t="shared" si="79"/>
        <v/>
      </c>
      <c r="E484" s="199" t="e">
        <f ca="1">IF(B484=0, NA(), (IF(ISERROR(OFFSET('Confirm Results'!$U$1,MATCH($B484,'Confirm Results'!$R:$R,0)-1,0,1,1)),NA(),OFFSET('Confirm Results'!$U$1,MATCH($B484,'Confirm Results'!$R:$R,0)-1,0,1,1))))</f>
        <v>#N/A</v>
      </c>
      <c r="F484" s="103" t="str">
        <f t="shared" si="70"/>
        <v/>
      </c>
      <c r="G484" s="103" t="str">
        <f t="shared" ca="1" si="71"/>
        <v/>
      </c>
      <c r="H484" s="300"/>
      <c r="I484" s="103" t="str">
        <f t="shared" si="72"/>
        <v/>
      </c>
      <c r="J484" s="1" t="str">
        <f t="shared" si="73"/>
        <v/>
      </c>
      <c r="K484" s="1" t="str">
        <f t="shared" si="74"/>
        <v/>
      </c>
      <c r="L484" s="177"/>
      <c r="M484" s="299" t="str">
        <f t="shared" si="75"/>
        <v/>
      </c>
      <c r="N484" s="177"/>
      <c r="O484" s="177" t="str">
        <f t="shared" si="76"/>
        <v/>
      </c>
      <c r="P484" s="1" t="str">
        <f t="shared" si="77"/>
        <v/>
      </c>
      <c r="Q484" s="199" t="str">
        <f ca="1">IF(B484=0,"",(IF(ISERROR(OFFSET('Specs and Initial PMs'!$E$1,MATCH($B484,'Specs and Initial PMs'!$D:$D,0)-1,0,1,1)),"",OFFSET('Specs and Initial PMs'!$E$1,MATCH($B484,'Specs and Initial PMs'!$D:$D,0)-1,0,1,1))))</f>
        <v/>
      </c>
      <c r="R484" s="103" t="str">
        <f t="shared" ca="1" si="78"/>
        <v/>
      </c>
      <c r="S484" s="241"/>
    </row>
    <row r="485" spans="1:19" x14ac:dyDescent="0.3">
      <c r="A485" s="1">
        <f>'Specs and Initial PMs'!A497</f>
        <v>481</v>
      </c>
      <c r="B485" s="1">
        <f>'Specs and Initial PMs'!D497</f>
        <v>0</v>
      </c>
      <c r="C485" s="103" t="e">
        <f ca="1">IF(B485=0, NA(), (IF(ISERROR(OFFSET('Initial Results'!$U$1,MATCH($B485,'Initial Results'!$R:$R,0)-1,0,1,1)),NA(),OFFSET('Initial Results'!$U$1,MATCH($B485,'Initial Results'!$R:$R,0)-1,0,1,1))))</f>
        <v>#N/A</v>
      </c>
      <c r="D485" s="103" t="str">
        <f t="shared" si="79"/>
        <v/>
      </c>
      <c r="E485" s="199" t="e">
        <f ca="1">IF(B485=0, NA(), (IF(ISERROR(OFFSET('Confirm Results'!$U$1,MATCH($B485,'Confirm Results'!$R:$R,0)-1,0,1,1)),NA(),OFFSET('Confirm Results'!$U$1,MATCH($B485,'Confirm Results'!$R:$R,0)-1,0,1,1))))</f>
        <v>#N/A</v>
      </c>
      <c r="F485" s="103" t="str">
        <f t="shared" si="70"/>
        <v/>
      </c>
      <c r="G485" s="103" t="str">
        <f t="shared" ca="1" si="71"/>
        <v/>
      </c>
      <c r="H485" s="300"/>
      <c r="I485" s="103" t="str">
        <f t="shared" si="72"/>
        <v/>
      </c>
      <c r="J485" s="1" t="str">
        <f t="shared" si="73"/>
        <v/>
      </c>
      <c r="K485" s="1" t="str">
        <f t="shared" si="74"/>
        <v/>
      </c>
      <c r="L485" s="177"/>
      <c r="M485" s="299" t="str">
        <f t="shared" si="75"/>
        <v/>
      </c>
      <c r="N485" s="177"/>
      <c r="O485" s="177" t="str">
        <f t="shared" si="76"/>
        <v/>
      </c>
      <c r="P485" s="1" t="str">
        <f t="shared" si="77"/>
        <v/>
      </c>
      <c r="Q485" s="199" t="str">
        <f ca="1">IF(B485=0,"",(IF(ISERROR(OFFSET('Specs and Initial PMs'!$E$1,MATCH($B485,'Specs and Initial PMs'!$D:$D,0)-1,0,1,1)),"",OFFSET('Specs and Initial PMs'!$E$1,MATCH($B485,'Specs and Initial PMs'!$D:$D,0)-1,0,1,1))))</f>
        <v/>
      </c>
      <c r="R485" s="103" t="str">
        <f t="shared" ca="1" si="78"/>
        <v/>
      </c>
      <c r="S485" s="241"/>
    </row>
    <row r="486" spans="1:19" x14ac:dyDescent="0.3">
      <c r="A486" s="1">
        <f>'Specs and Initial PMs'!A498</f>
        <v>482</v>
      </c>
      <c r="B486" s="1">
        <f>'Specs and Initial PMs'!D498</f>
        <v>0</v>
      </c>
      <c r="C486" s="103" t="e">
        <f ca="1">IF(B486=0, NA(), (IF(ISERROR(OFFSET('Initial Results'!$U$1,MATCH($B486,'Initial Results'!$R:$R,0)-1,0,1,1)),NA(),OFFSET('Initial Results'!$U$1,MATCH($B486,'Initial Results'!$R:$R,0)-1,0,1,1))))</f>
        <v>#N/A</v>
      </c>
      <c r="D486" s="103" t="str">
        <f t="shared" si="79"/>
        <v/>
      </c>
      <c r="E486" s="199" t="e">
        <f ca="1">IF(B486=0, NA(), (IF(ISERROR(OFFSET('Confirm Results'!$U$1,MATCH($B486,'Confirm Results'!$R:$R,0)-1,0,1,1)),NA(),OFFSET('Confirm Results'!$U$1,MATCH($B486,'Confirm Results'!$R:$R,0)-1,0,1,1))))</f>
        <v>#N/A</v>
      </c>
      <c r="F486" s="103" t="str">
        <f t="shared" si="70"/>
        <v/>
      </c>
      <c r="G486" s="103" t="str">
        <f t="shared" ca="1" si="71"/>
        <v/>
      </c>
      <c r="H486" s="300"/>
      <c r="I486" s="103" t="str">
        <f t="shared" si="72"/>
        <v/>
      </c>
      <c r="J486" s="1" t="str">
        <f t="shared" si="73"/>
        <v/>
      </c>
      <c r="K486" s="1" t="str">
        <f t="shared" si="74"/>
        <v/>
      </c>
      <c r="L486" s="177"/>
      <c r="M486" s="299" t="str">
        <f t="shared" si="75"/>
        <v/>
      </c>
      <c r="N486" s="177"/>
      <c r="O486" s="177" t="str">
        <f t="shared" si="76"/>
        <v/>
      </c>
      <c r="P486" s="1" t="str">
        <f t="shared" si="77"/>
        <v/>
      </c>
      <c r="Q486" s="199" t="str">
        <f ca="1">IF(B486=0,"",(IF(ISERROR(OFFSET('Specs and Initial PMs'!$E$1,MATCH($B486,'Specs and Initial PMs'!$D:$D,0)-1,0,1,1)),"",OFFSET('Specs and Initial PMs'!$E$1,MATCH($B486,'Specs and Initial PMs'!$D:$D,0)-1,0,1,1))))</f>
        <v/>
      </c>
      <c r="R486" s="103" t="str">
        <f t="shared" ca="1" si="78"/>
        <v/>
      </c>
      <c r="S486" s="241"/>
    </row>
    <row r="487" spans="1:19" x14ac:dyDescent="0.3">
      <c r="A487" s="1">
        <f>'Specs and Initial PMs'!A499</f>
        <v>483</v>
      </c>
      <c r="B487" s="1">
        <f>'Specs and Initial PMs'!D499</f>
        <v>0</v>
      </c>
      <c r="C487" s="103" t="e">
        <f ca="1">IF(B487=0, NA(), (IF(ISERROR(OFFSET('Initial Results'!$U$1,MATCH($B487,'Initial Results'!$R:$R,0)-1,0,1,1)),NA(),OFFSET('Initial Results'!$U$1,MATCH($B487,'Initial Results'!$R:$R,0)-1,0,1,1))))</f>
        <v>#N/A</v>
      </c>
      <c r="D487" s="103" t="str">
        <f t="shared" si="79"/>
        <v/>
      </c>
      <c r="E487" s="199" t="e">
        <f ca="1">IF(B487=0, NA(), (IF(ISERROR(OFFSET('Confirm Results'!$U$1,MATCH($B487,'Confirm Results'!$R:$R,0)-1,0,1,1)),NA(),OFFSET('Confirm Results'!$U$1,MATCH($B487,'Confirm Results'!$R:$R,0)-1,0,1,1))))</f>
        <v>#N/A</v>
      </c>
      <c r="F487" s="103" t="str">
        <f t="shared" si="70"/>
        <v/>
      </c>
      <c r="G487" s="103" t="str">
        <f t="shared" ca="1" si="71"/>
        <v/>
      </c>
      <c r="H487" s="300"/>
      <c r="I487" s="103" t="str">
        <f t="shared" si="72"/>
        <v/>
      </c>
      <c r="J487" s="1" t="str">
        <f t="shared" si="73"/>
        <v/>
      </c>
      <c r="K487" s="1" t="str">
        <f t="shared" si="74"/>
        <v/>
      </c>
      <c r="L487" s="177"/>
      <c r="M487" s="299" t="str">
        <f t="shared" si="75"/>
        <v/>
      </c>
      <c r="N487" s="177"/>
      <c r="O487" s="177" t="str">
        <f t="shared" si="76"/>
        <v/>
      </c>
      <c r="P487" s="1" t="str">
        <f t="shared" si="77"/>
        <v/>
      </c>
      <c r="Q487" s="199" t="str">
        <f ca="1">IF(B487=0,"",(IF(ISERROR(OFFSET('Specs and Initial PMs'!$E$1,MATCH($B487,'Specs and Initial PMs'!$D:$D,0)-1,0,1,1)),"",OFFSET('Specs and Initial PMs'!$E$1,MATCH($B487,'Specs and Initial PMs'!$D:$D,0)-1,0,1,1))))</f>
        <v/>
      </c>
      <c r="R487" s="103" t="str">
        <f t="shared" ca="1" si="78"/>
        <v/>
      </c>
      <c r="S487" s="241"/>
    </row>
    <row r="488" spans="1:19" x14ac:dyDescent="0.3">
      <c r="A488" s="1">
        <f>'Specs and Initial PMs'!A500</f>
        <v>484</v>
      </c>
      <c r="B488" s="1">
        <f>'Specs and Initial PMs'!D500</f>
        <v>0</v>
      </c>
      <c r="C488" s="103" t="e">
        <f ca="1">IF(B488=0, NA(), (IF(ISERROR(OFFSET('Initial Results'!$U$1,MATCH($B488,'Initial Results'!$R:$R,0)-1,0,1,1)),NA(),OFFSET('Initial Results'!$U$1,MATCH($B488,'Initial Results'!$R:$R,0)-1,0,1,1))))</f>
        <v>#N/A</v>
      </c>
      <c r="D488" s="103" t="str">
        <f t="shared" si="79"/>
        <v/>
      </c>
      <c r="E488" s="199" t="e">
        <f ca="1">IF(B488=0, NA(), (IF(ISERROR(OFFSET('Confirm Results'!$U$1,MATCH($B488,'Confirm Results'!$R:$R,0)-1,0,1,1)),NA(),OFFSET('Confirm Results'!$U$1,MATCH($B488,'Confirm Results'!$R:$R,0)-1,0,1,1))))</f>
        <v>#N/A</v>
      </c>
      <c r="F488" s="103" t="str">
        <f t="shared" si="70"/>
        <v/>
      </c>
      <c r="G488" s="103" t="str">
        <f t="shared" ca="1" si="71"/>
        <v/>
      </c>
      <c r="H488" s="300"/>
      <c r="I488" s="103" t="str">
        <f t="shared" si="72"/>
        <v/>
      </c>
      <c r="J488" s="1" t="str">
        <f t="shared" si="73"/>
        <v/>
      </c>
      <c r="K488" s="1" t="str">
        <f t="shared" si="74"/>
        <v/>
      </c>
      <c r="L488" s="177"/>
      <c r="M488" s="299" t="str">
        <f t="shared" si="75"/>
        <v/>
      </c>
      <c r="N488" s="177"/>
      <c r="O488" s="177" t="str">
        <f t="shared" si="76"/>
        <v/>
      </c>
      <c r="P488" s="1" t="str">
        <f t="shared" si="77"/>
        <v/>
      </c>
      <c r="Q488" s="199" t="str">
        <f ca="1">IF(B488=0,"",(IF(ISERROR(OFFSET('Specs and Initial PMs'!$E$1,MATCH($B488,'Specs and Initial PMs'!$D:$D,0)-1,0,1,1)),"",OFFSET('Specs and Initial PMs'!$E$1,MATCH($B488,'Specs and Initial PMs'!$D:$D,0)-1,0,1,1))))</f>
        <v/>
      </c>
      <c r="R488" s="103" t="str">
        <f t="shared" ca="1" si="78"/>
        <v/>
      </c>
      <c r="S488" s="241"/>
    </row>
    <row r="489" spans="1:19" x14ac:dyDescent="0.3">
      <c r="A489" s="1">
        <f>'Specs and Initial PMs'!A501</f>
        <v>485</v>
      </c>
      <c r="B489" s="1">
        <f>'Specs and Initial PMs'!D501</f>
        <v>0</v>
      </c>
      <c r="C489" s="103" t="e">
        <f ca="1">IF(B489=0, NA(), (IF(ISERROR(OFFSET('Initial Results'!$U$1,MATCH($B489,'Initial Results'!$R:$R,0)-1,0,1,1)),NA(),OFFSET('Initial Results'!$U$1,MATCH($B489,'Initial Results'!$R:$R,0)-1,0,1,1))))</f>
        <v>#N/A</v>
      </c>
      <c r="D489" s="103" t="str">
        <f t="shared" si="79"/>
        <v/>
      </c>
      <c r="E489" s="199" t="e">
        <f ca="1">IF(B489=0, NA(), (IF(ISERROR(OFFSET('Confirm Results'!$U$1,MATCH($B489,'Confirm Results'!$R:$R,0)-1,0,1,1)),NA(),OFFSET('Confirm Results'!$U$1,MATCH($B489,'Confirm Results'!$R:$R,0)-1,0,1,1))))</f>
        <v>#N/A</v>
      </c>
      <c r="F489" s="103" t="str">
        <f t="shared" si="70"/>
        <v/>
      </c>
      <c r="G489" s="103" t="str">
        <f t="shared" ca="1" si="71"/>
        <v/>
      </c>
      <c r="H489" s="300"/>
      <c r="I489" s="103" t="str">
        <f t="shared" si="72"/>
        <v/>
      </c>
      <c r="J489" s="1" t="str">
        <f t="shared" si="73"/>
        <v/>
      </c>
      <c r="K489" s="1" t="str">
        <f t="shared" si="74"/>
        <v/>
      </c>
      <c r="L489" s="177"/>
      <c r="M489" s="299" t="str">
        <f t="shared" si="75"/>
        <v/>
      </c>
      <c r="N489" s="177"/>
      <c r="O489" s="177" t="str">
        <f t="shared" si="76"/>
        <v/>
      </c>
      <c r="P489" s="1" t="str">
        <f t="shared" si="77"/>
        <v/>
      </c>
      <c r="Q489" s="199" t="str">
        <f ca="1">IF(B489=0,"",(IF(ISERROR(OFFSET('Specs and Initial PMs'!$E$1,MATCH($B489,'Specs and Initial PMs'!$D:$D,0)-1,0,1,1)),"",OFFSET('Specs and Initial PMs'!$E$1,MATCH($B489,'Specs and Initial PMs'!$D:$D,0)-1,0,1,1))))</f>
        <v/>
      </c>
      <c r="R489" s="103" t="str">
        <f t="shared" ca="1" si="78"/>
        <v/>
      </c>
      <c r="S489" s="241"/>
    </row>
    <row r="490" spans="1:19" x14ac:dyDescent="0.3">
      <c r="A490" s="1">
        <f>'Specs and Initial PMs'!A502</f>
        <v>486</v>
      </c>
      <c r="B490" s="1">
        <f>'Specs and Initial PMs'!D502</f>
        <v>0</v>
      </c>
      <c r="C490" s="103" t="e">
        <f ca="1">IF(B490=0, NA(), (IF(ISERROR(OFFSET('Initial Results'!$U$1,MATCH($B490,'Initial Results'!$R:$R,0)-1,0,1,1)),NA(),OFFSET('Initial Results'!$U$1,MATCH($B490,'Initial Results'!$R:$R,0)-1,0,1,1))))</f>
        <v>#N/A</v>
      </c>
      <c r="D490" s="103" t="str">
        <f t="shared" si="79"/>
        <v/>
      </c>
      <c r="E490" s="199" t="e">
        <f ca="1">IF(B490=0, NA(), (IF(ISERROR(OFFSET('Confirm Results'!$U$1,MATCH($B490,'Confirm Results'!$R:$R,0)-1,0,1,1)),NA(),OFFSET('Confirm Results'!$U$1,MATCH($B490,'Confirm Results'!$R:$R,0)-1,0,1,1))))</f>
        <v>#N/A</v>
      </c>
      <c r="F490" s="103" t="str">
        <f t="shared" si="70"/>
        <v/>
      </c>
      <c r="G490" s="103" t="str">
        <f t="shared" ca="1" si="71"/>
        <v/>
      </c>
      <c r="H490" s="300"/>
      <c r="I490" s="103" t="str">
        <f t="shared" si="72"/>
        <v/>
      </c>
      <c r="J490" s="1" t="str">
        <f t="shared" si="73"/>
        <v/>
      </c>
      <c r="K490" s="1" t="str">
        <f t="shared" si="74"/>
        <v/>
      </c>
      <c r="L490" s="177"/>
      <c r="M490" s="299" t="str">
        <f t="shared" si="75"/>
        <v/>
      </c>
      <c r="N490" s="177"/>
      <c r="O490" s="177" t="str">
        <f t="shared" si="76"/>
        <v/>
      </c>
      <c r="P490" s="1" t="str">
        <f t="shared" si="77"/>
        <v/>
      </c>
      <c r="Q490" s="199" t="str">
        <f ca="1">IF(B490=0,"",(IF(ISERROR(OFFSET('Specs and Initial PMs'!$E$1,MATCH($B490,'Specs and Initial PMs'!$D:$D,0)-1,0,1,1)),"",OFFSET('Specs and Initial PMs'!$E$1,MATCH($B490,'Specs and Initial PMs'!$D:$D,0)-1,0,1,1))))</f>
        <v/>
      </c>
      <c r="R490" s="103" t="str">
        <f t="shared" ca="1" si="78"/>
        <v/>
      </c>
      <c r="S490" s="241"/>
    </row>
    <row r="491" spans="1:19" x14ac:dyDescent="0.3">
      <c r="A491" s="1">
        <f>'Specs and Initial PMs'!A503</f>
        <v>487</v>
      </c>
      <c r="B491" s="1">
        <f>'Specs and Initial PMs'!D503</f>
        <v>0</v>
      </c>
      <c r="C491" s="103" t="e">
        <f ca="1">IF(B491=0, NA(), (IF(ISERROR(OFFSET('Initial Results'!$U$1,MATCH($B491,'Initial Results'!$R:$R,0)-1,0,1,1)),NA(),OFFSET('Initial Results'!$U$1,MATCH($B491,'Initial Results'!$R:$R,0)-1,0,1,1))))</f>
        <v>#N/A</v>
      </c>
      <c r="D491" s="103" t="str">
        <f t="shared" si="79"/>
        <v/>
      </c>
      <c r="E491" s="199" t="e">
        <f ca="1">IF(B491=0, NA(), (IF(ISERROR(OFFSET('Confirm Results'!$U$1,MATCH($B491,'Confirm Results'!$R:$R,0)-1,0,1,1)),NA(),OFFSET('Confirm Results'!$U$1,MATCH($B491,'Confirm Results'!$R:$R,0)-1,0,1,1))))</f>
        <v>#N/A</v>
      </c>
      <c r="F491" s="103" t="str">
        <f t="shared" si="70"/>
        <v/>
      </c>
      <c r="G491" s="103" t="str">
        <f t="shared" ca="1" si="71"/>
        <v/>
      </c>
      <c r="H491" s="300"/>
      <c r="I491" s="103" t="str">
        <f t="shared" si="72"/>
        <v/>
      </c>
      <c r="J491" s="1" t="str">
        <f t="shared" si="73"/>
        <v/>
      </c>
      <c r="K491" s="1" t="str">
        <f t="shared" si="74"/>
        <v/>
      </c>
      <c r="L491" s="177"/>
      <c r="M491" s="299" t="str">
        <f t="shared" si="75"/>
        <v/>
      </c>
      <c r="N491" s="177"/>
      <c r="O491" s="177" t="str">
        <f t="shared" si="76"/>
        <v/>
      </c>
      <c r="P491" s="1" t="str">
        <f t="shared" si="77"/>
        <v/>
      </c>
      <c r="Q491" s="199" t="str">
        <f ca="1">IF(B491=0,"",(IF(ISERROR(OFFSET('Specs and Initial PMs'!$E$1,MATCH($B491,'Specs and Initial PMs'!$D:$D,0)-1,0,1,1)),"",OFFSET('Specs and Initial PMs'!$E$1,MATCH($B491,'Specs and Initial PMs'!$D:$D,0)-1,0,1,1))))</f>
        <v/>
      </c>
      <c r="R491" s="103" t="str">
        <f t="shared" ca="1" si="78"/>
        <v/>
      </c>
      <c r="S491" s="241"/>
    </row>
    <row r="492" spans="1:19" x14ac:dyDescent="0.3">
      <c r="A492" s="1">
        <f>'Specs and Initial PMs'!A504</f>
        <v>488</v>
      </c>
      <c r="B492" s="1">
        <f>'Specs and Initial PMs'!D504</f>
        <v>0</v>
      </c>
      <c r="C492" s="103" t="e">
        <f ca="1">IF(B492=0, NA(), (IF(ISERROR(OFFSET('Initial Results'!$U$1,MATCH($B492,'Initial Results'!$R:$R,0)-1,0,1,1)),NA(),OFFSET('Initial Results'!$U$1,MATCH($B492,'Initial Results'!$R:$R,0)-1,0,1,1))))</f>
        <v>#N/A</v>
      </c>
      <c r="D492" s="103" t="str">
        <f t="shared" si="79"/>
        <v/>
      </c>
      <c r="E492" s="199" t="e">
        <f ca="1">IF(B492=0, NA(), (IF(ISERROR(OFFSET('Confirm Results'!$U$1,MATCH($B492,'Confirm Results'!$R:$R,0)-1,0,1,1)),NA(),OFFSET('Confirm Results'!$U$1,MATCH($B492,'Confirm Results'!$R:$R,0)-1,0,1,1))))</f>
        <v>#N/A</v>
      </c>
      <c r="F492" s="103" t="str">
        <f t="shared" si="70"/>
        <v/>
      </c>
      <c r="G492" s="103" t="str">
        <f t="shared" ca="1" si="71"/>
        <v/>
      </c>
      <c r="H492" s="300"/>
      <c r="I492" s="103" t="str">
        <f t="shared" si="72"/>
        <v/>
      </c>
      <c r="J492" s="1" t="str">
        <f t="shared" si="73"/>
        <v/>
      </c>
      <c r="K492" s="1" t="str">
        <f t="shared" si="74"/>
        <v/>
      </c>
      <c r="L492" s="177"/>
      <c r="M492" s="299" t="str">
        <f t="shared" si="75"/>
        <v/>
      </c>
      <c r="N492" s="177"/>
      <c r="O492" s="177" t="str">
        <f t="shared" si="76"/>
        <v/>
      </c>
      <c r="P492" s="1" t="str">
        <f t="shared" si="77"/>
        <v/>
      </c>
      <c r="Q492" s="199" t="str">
        <f ca="1">IF(B492=0,"",(IF(ISERROR(OFFSET('Specs and Initial PMs'!$E$1,MATCH($B492,'Specs and Initial PMs'!$D:$D,0)-1,0,1,1)),"",OFFSET('Specs and Initial PMs'!$E$1,MATCH($B492,'Specs and Initial PMs'!$D:$D,0)-1,0,1,1))))</f>
        <v/>
      </c>
      <c r="R492" s="103" t="str">
        <f t="shared" ca="1" si="78"/>
        <v/>
      </c>
      <c r="S492" s="241"/>
    </row>
    <row r="493" spans="1:19" x14ac:dyDescent="0.3">
      <c r="A493" s="1">
        <f>'Specs and Initial PMs'!A505</f>
        <v>489</v>
      </c>
      <c r="B493" s="1">
        <f>'Specs and Initial PMs'!D505</f>
        <v>0</v>
      </c>
      <c r="C493" s="103" t="e">
        <f ca="1">IF(B493=0, NA(), (IF(ISERROR(OFFSET('Initial Results'!$U$1,MATCH($B493,'Initial Results'!$R:$R,0)-1,0,1,1)),NA(),OFFSET('Initial Results'!$U$1,MATCH($B493,'Initial Results'!$R:$R,0)-1,0,1,1))))</f>
        <v>#N/A</v>
      </c>
      <c r="D493" s="103" t="str">
        <f t="shared" si="79"/>
        <v/>
      </c>
      <c r="E493" s="199" t="e">
        <f ca="1">IF(B493=0, NA(), (IF(ISERROR(OFFSET('Confirm Results'!$U$1,MATCH($B493,'Confirm Results'!$R:$R,0)-1,0,1,1)),NA(),OFFSET('Confirm Results'!$U$1,MATCH($B493,'Confirm Results'!$R:$R,0)-1,0,1,1))))</f>
        <v>#N/A</v>
      </c>
      <c r="F493" s="103" t="str">
        <f t="shared" si="70"/>
        <v/>
      </c>
      <c r="G493" s="103" t="str">
        <f t="shared" ca="1" si="71"/>
        <v/>
      </c>
      <c r="H493" s="300"/>
      <c r="I493" s="103" t="str">
        <f t="shared" si="72"/>
        <v/>
      </c>
      <c r="J493" s="1" t="str">
        <f t="shared" si="73"/>
        <v/>
      </c>
      <c r="K493" s="1" t="str">
        <f t="shared" si="74"/>
        <v/>
      </c>
      <c r="L493" s="177"/>
      <c r="M493" s="299" t="str">
        <f t="shared" si="75"/>
        <v/>
      </c>
      <c r="N493" s="177"/>
      <c r="O493" s="177" t="str">
        <f t="shared" si="76"/>
        <v/>
      </c>
      <c r="P493" s="1" t="str">
        <f t="shared" si="77"/>
        <v/>
      </c>
      <c r="Q493" s="199" t="str">
        <f ca="1">IF(B493=0,"",(IF(ISERROR(OFFSET('Specs and Initial PMs'!$E$1,MATCH($B493,'Specs and Initial PMs'!$D:$D,0)-1,0,1,1)),"",OFFSET('Specs and Initial PMs'!$E$1,MATCH($B493,'Specs and Initial PMs'!$D:$D,0)-1,0,1,1))))</f>
        <v/>
      </c>
      <c r="R493" s="103" t="str">
        <f t="shared" ca="1" si="78"/>
        <v/>
      </c>
      <c r="S493" s="241"/>
    </row>
    <row r="494" spans="1:19" x14ac:dyDescent="0.3">
      <c r="A494" s="1">
        <f>'Specs and Initial PMs'!A506</f>
        <v>490</v>
      </c>
      <c r="B494" s="1">
        <f>'Specs and Initial PMs'!D506</f>
        <v>0</v>
      </c>
      <c r="C494" s="103" t="e">
        <f ca="1">IF(B494=0, NA(), (IF(ISERROR(OFFSET('Initial Results'!$U$1,MATCH($B494,'Initial Results'!$R:$R,0)-1,0,1,1)),NA(),OFFSET('Initial Results'!$U$1,MATCH($B494,'Initial Results'!$R:$R,0)-1,0,1,1))))</f>
        <v>#N/A</v>
      </c>
      <c r="D494" s="103" t="str">
        <f t="shared" si="79"/>
        <v/>
      </c>
      <c r="E494" s="199" t="e">
        <f ca="1">IF(B494=0, NA(), (IF(ISERROR(OFFSET('Confirm Results'!$U$1,MATCH($B494,'Confirm Results'!$R:$R,0)-1,0,1,1)),NA(),OFFSET('Confirm Results'!$U$1,MATCH($B494,'Confirm Results'!$R:$R,0)-1,0,1,1))))</f>
        <v>#N/A</v>
      </c>
      <c r="F494" s="103" t="str">
        <f t="shared" si="70"/>
        <v/>
      </c>
      <c r="G494" s="103" t="str">
        <f t="shared" ca="1" si="71"/>
        <v/>
      </c>
      <c r="H494" s="300"/>
      <c r="I494" s="103" t="str">
        <f t="shared" si="72"/>
        <v/>
      </c>
      <c r="J494" s="1" t="str">
        <f t="shared" si="73"/>
        <v/>
      </c>
      <c r="K494" s="1" t="str">
        <f t="shared" si="74"/>
        <v/>
      </c>
      <c r="L494" s="177"/>
      <c r="M494" s="299" t="str">
        <f t="shared" si="75"/>
        <v/>
      </c>
      <c r="N494" s="177"/>
      <c r="O494" s="177" t="str">
        <f t="shared" si="76"/>
        <v/>
      </c>
      <c r="P494" s="1" t="str">
        <f t="shared" si="77"/>
        <v/>
      </c>
      <c r="Q494" s="199" t="str">
        <f ca="1">IF(B494=0,"",(IF(ISERROR(OFFSET('Specs and Initial PMs'!$E$1,MATCH($B494,'Specs and Initial PMs'!$D:$D,0)-1,0,1,1)),"",OFFSET('Specs and Initial PMs'!$E$1,MATCH($B494,'Specs and Initial PMs'!$D:$D,0)-1,0,1,1))))</f>
        <v/>
      </c>
      <c r="R494" s="103" t="str">
        <f t="shared" ca="1" si="78"/>
        <v/>
      </c>
      <c r="S494" s="241"/>
    </row>
    <row r="495" spans="1:19" x14ac:dyDescent="0.3">
      <c r="A495" s="1">
        <f>'Specs and Initial PMs'!A507</f>
        <v>491</v>
      </c>
      <c r="B495" s="1">
        <f>'Specs and Initial PMs'!D507</f>
        <v>0</v>
      </c>
      <c r="C495" s="103" t="e">
        <f ca="1">IF(B495=0, NA(), (IF(ISERROR(OFFSET('Initial Results'!$U$1,MATCH($B495,'Initial Results'!$R:$R,0)-1,0,1,1)),NA(),OFFSET('Initial Results'!$U$1,MATCH($B495,'Initial Results'!$R:$R,0)-1,0,1,1))))</f>
        <v>#N/A</v>
      </c>
      <c r="D495" s="103" t="str">
        <f t="shared" si="79"/>
        <v/>
      </c>
      <c r="E495" s="199" t="e">
        <f ca="1">IF(B495=0, NA(), (IF(ISERROR(OFFSET('Confirm Results'!$U$1,MATCH($B495,'Confirm Results'!$R:$R,0)-1,0,1,1)),NA(),OFFSET('Confirm Results'!$U$1,MATCH($B495,'Confirm Results'!$R:$R,0)-1,0,1,1))))</f>
        <v>#N/A</v>
      </c>
      <c r="F495" s="103" t="str">
        <f t="shared" si="70"/>
        <v/>
      </c>
      <c r="G495" s="103" t="str">
        <f t="shared" ca="1" si="71"/>
        <v/>
      </c>
      <c r="H495" s="300"/>
      <c r="I495" s="103" t="str">
        <f t="shared" si="72"/>
        <v/>
      </c>
      <c r="J495" s="1" t="str">
        <f t="shared" si="73"/>
        <v/>
      </c>
      <c r="K495" s="1" t="str">
        <f t="shared" si="74"/>
        <v/>
      </c>
      <c r="L495" s="177"/>
      <c r="M495" s="299" t="str">
        <f t="shared" si="75"/>
        <v/>
      </c>
      <c r="N495" s="177"/>
      <c r="O495" s="177" t="str">
        <f t="shared" si="76"/>
        <v/>
      </c>
      <c r="P495" s="1" t="str">
        <f t="shared" si="77"/>
        <v/>
      </c>
      <c r="Q495" s="199" t="str">
        <f ca="1">IF(B495=0,"",(IF(ISERROR(OFFSET('Specs and Initial PMs'!$E$1,MATCH($B495,'Specs and Initial PMs'!$D:$D,0)-1,0,1,1)),"",OFFSET('Specs and Initial PMs'!$E$1,MATCH($B495,'Specs and Initial PMs'!$D:$D,0)-1,0,1,1))))</f>
        <v/>
      </c>
      <c r="R495" s="103" t="str">
        <f t="shared" ca="1" si="78"/>
        <v/>
      </c>
      <c r="S495" s="241"/>
    </row>
    <row r="496" spans="1:19" x14ac:dyDescent="0.3">
      <c r="A496" s="1">
        <f>'Specs and Initial PMs'!A508</f>
        <v>492</v>
      </c>
      <c r="B496" s="1">
        <f>'Specs and Initial PMs'!D508</f>
        <v>0</v>
      </c>
      <c r="C496" s="103" t="e">
        <f ca="1">IF(B496=0, NA(), (IF(ISERROR(OFFSET('Initial Results'!$U$1,MATCH($B496,'Initial Results'!$R:$R,0)-1,0,1,1)),NA(),OFFSET('Initial Results'!$U$1,MATCH($B496,'Initial Results'!$R:$R,0)-1,0,1,1))))</f>
        <v>#N/A</v>
      </c>
      <c r="D496" s="103" t="str">
        <f t="shared" si="79"/>
        <v/>
      </c>
      <c r="E496" s="199" t="e">
        <f ca="1">IF(B496=0, NA(), (IF(ISERROR(OFFSET('Confirm Results'!$U$1,MATCH($B496,'Confirm Results'!$R:$R,0)-1,0,1,1)),NA(),OFFSET('Confirm Results'!$U$1,MATCH($B496,'Confirm Results'!$R:$R,0)-1,0,1,1))))</f>
        <v>#N/A</v>
      </c>
      <c r="F496" s="103" t="str">
        <f t="shared" si="70"/>
        <v/>
      </c>
      <c r="G496" s="103" t="str">
        <f t="shared" ca="1" si="71"/>
        <v/>
      </c>
      <c r="H496" s="300"/>
      <c r="I496" s="103" t="str">
        <f t="shared" si="72"/>
        <v/>
      </c>
      <c r="J496" s="1" t="str">
        <f t="shared" si="73"/>
        <v/>
      </c>
      <c r="K496" s="1" t="str">
        <f t="shared" si="74"/>
        <v/>
      </c>
      <c r="L496" s="177"/>
      <c r="M496" s="299" t="str">
        <f t="shared" si="75"/>
        <v/>
      </c>
      <c r="N496" s="177"/>
      <c r="O496" s="177" t="str">
        <f t="shared" si="76"/>
        <v/>
      </c>
      <c r="P496" s="1" t="str">
        <f t="shared" si="77"/>
        <v/>
      </c>
      <c r="Q496" s="199" t="str">
        <f ca="1">IF(B496=0,"",(IF(ISERROR(OFFSET('Specs and Initial PMs'!$E$1,MATCH($B496,'Specs and Initial PMs'!$D:$D,0)-1,0,1,1)),"",OFFSET('Specs and Initial PMs'!$E$1,MATCH($B496,'Specs and Initial PMs'!$D:$D,0)-1,0,1,1))))</f>
        <v/>
      </c>
      <c r="R496" s="103" t="str">
        <f t="shared" ca="1" si="78"/>
        <v/>
      </c>
      <c r="S496" s="241"/>
    </row>
    <row r="497" spans="1:19" x14ac:dyDescent="0.3">
      <c r="A497" s="1">
        <f>'Specs and Initial PMs'!A509</f>
        <v>493</v>
      </c>
      <c r="B497" s="1">
        <f>'Specs and Initial PMs'!D509</f>
        <v>0</v>
      </c>
      <c r="C497" s="103" t="e">
        <f ca="1">IF(B497=0, NA(), (IF(ISERROR(OFFSET('Initial Results'!$U$1,MATCH($B497,'Initial Results'!$R:$R,0)-1,0,1,1)),NA(),OFFSET('Initial Results'!$U$1,MATCH($B497,'Initial Results'!$R:$R,0)-1,0,1,1))))</f>
        <v>#N/A</v>
      </c>
      <c r="D497" s="103" t="str">
        <f t="shared" si="79"/>
        <v/>
      </c>
      <c r="E497" s="199" t="e">
        <f ca="1">IF(B497=0, NA(), (IF(ISERROR(OFFSET('Confirm Results'!$U$1,MATCH($B497,'Confirm Results'!$R:$R,0)-1,0,1,1)),NA(),OFFSET('Confirm Results'!$U$1,MATCH($B497,'Confirm Results'!$R:$R,0)-1,0,1,1))))</f>
        <v>#N/A</v>
      </c>
      <c r="F497" s="103" t="str">
        <f t="shared" si="70"/>
        <v/>
      </c>
      <c r="G497" s="103" t="str">
        <f t="shared" ca="1" si="71"/>
        <v/>
      </c>
      <c r="H497" s="300"/>
      <c r="I497" s="103" t="str">
        <f t="shared" si="72"/>
        <v/>
      </c>
      <c r="J497" s="1" t="str">
        <f t="shared" si="73"/>
        <v/>
      </c>
      <c r="K497" s="1" t="str">
        <f t="shared" si="74"/>
        <v/>
      </c>
      <c r="L497" s="177"/>
      <c r="M497" s="299" t="str">
        <f t="shared" si="75"/>
        <v/>
      </c>
      <c r="N497" s="177"/>
      <c r="O497" s="177" t="str">
        <f t="shared" si="76"/>
        <v/>
      </c>
      <c r="P497" s="1" t="str">
        <f t="shared" si="77"/>
        <v/>
      </c>
      <c r="Q497" s="199" t="str">
        <f ca="1">IF(B497=0,"",(IF(ISERROR(OFFSET('Specs and Initial PMs'!$E$1,MATCH($B497,'Specs and Initial PMs'!$D:$D,0)-1,0,1,1)),"",OFFSET('Specs and Initial PMs'!$E$1,MATCH($B497,'Specs and Initial PMs'!$D:$D,0)-1,0,1,1))))</f>
        <v/>
      </c>
      <c r="R497" s="103" t="str">
        <f t="shared" ca="1" si="78"/>
        <v/>
      </c>
      <c r="S497" s="241"/>
    </row>
    <row r="498" spans="1:19" x14ac:dyDescent="0.3">
      <c r="A498" s="1">
        <f>'Specs and Initial PMs'!A510</f>
        <v>494</v>
      </c>
      <c r="B498" s="1">
        <f>'Specs and Initial PMs'!D510</f>
        <v>0</v>
      </c>
      <c r="C498" s="103" t="e">
        <f ca="1">IF(B498=0, NA(), (IF(ISERROR(OFFSET('Initial Results'!$U$1,MATCH($B498,'Initial Results'!$R:$R,0)-1,0,1,1)),NA(),OFFSET('Initial Results'!$U$1,MATCH($B498,'Initial Results'!$R:$R,0)-1,0,1,1))))</f>
        <v>#N/A</v>
      </c>
      <c r="D498" s="103" t="str">
        <f t="shared" si="79"/>
        <v/>
      </c>
      <c r="E498" s="199" t="e">
        <f ca="1">IF(B498=0, NA(), (IF(ISERROR(OFFSET('Confirm Results'!$U$1,MATCH($B498,'Confirm Results'!$R:$R,0)-1,0,1,1)),NA(),OFFSET('Confirm Results'!$U$1,MATCH($B498,'Confirm Results'!$R:$R,0)-1,0,1,1))))</f>
        <v>#N/A</v>
      </c>
      <c r="F498" s="103" t="str">
        <f t="shared" si="70"/>
        <v/>
      </c>
      <c r="G498" s="103" t="str">
        <f t="shared" ca="1" si="71"/>
        <v/>
      </c>
      <c r="H498" s="300"/>
      <c r="I498" s="103" t="str">
        <f t="shared" si="72"/>
        <v/>
      </c>
      <c r="J498" s="1" t="str">
        <f t="shared" si="73"/>
        <v/>
      </c>
      <c r="K498" s="1" t="str">
        <f t="shared" si="74"/>
        <v/>
      </c>
      <c r="L498" s="177"/>
      <c r="M498" s="299" t="str">
        <f t="shared" si="75"/>
        <v/>
      </c>
      <c r="N498" s="177"/>
      <c r="O498" s="177" t="str">
        <f t="shared" si="76"/>
        <v/>
      </c>
      <c r="P498" s="1" t="str">
        <f t="shared" si="77"/>
        <v/>
      </c>
      <c r="Q498" s="199" t="str">
        <f ca="1">IF(B498=0,"",(IF(ISERROR(OFFSET('Specs and Initial PMs'!$E$1,MATCH($B498,'Specs and Initial PMs'!$D:$D,0)-1,0,1,1)),"",OFFSET('Specs and Initial PMs'!$E$1,MATCH($B498,'Specs and Initial PMs'!$D:$D,0)-1,0,1,1))))</f>
        <v/>
      </c>
      <c r="R498" s="103" t="str">
        <f t="shared" ca="1" si="78"/>
        <v/>
      </c>
      <c r="S498" s="241"/>
    </row>
    <row r="499" spans="1:19" x14ac:dyDescent="0.3">
      <c r="A499" s="1">
        <f>'Specs and Initial PMs'!A511</f>
        <v>495</v>
      </c>
      <c r="B499" s="1">
        <f>'Specs and Initial PMs'!D511</f>
        <v>0</v>
      </c>
      <c r="C499" s="103" t="e">
        <f ca="1">IF(B499=0, NA(), (IF(ISERROR(OFFSET('Initial Results'!$U$1,MATCH($B499,'Initial Results'!$R:$R,0)-1,0,1,1)),NA(),OFFSET('Initial Results'!$U$1,MATCH($B499,'Initial Results'!$R:$R,0)-1,0,1,1))))</f>
        <v>#N/A</v>
      </c>
      <c r="D499" s="103" t="str">
        <f t="shared" si="79"/>
        <v/>
      </c>
      <c r="E499" s="199" t="e">
        <f ca="1">IF(B499=0, NA(), (IF(ISERROR(OFFSET('Confirm Results'!$U$1,MATCH($B499,'Confirm Results'!$R:$R,0)-1,0,1,1)),NA(),OFFSET('Confirm Results'!$U$1,MATCH($B499,'Confirm Results'!$R:$R,0)-1,0,1,1))))</f>
        <v>#N/A</v>
      </c>
      <c r="F499" s="103" t="str">
        <f t="shared" si="70"/>
        <v/>
      </c>
      <c r="G499" s="103" t="str">
        <f t="shared" ca="1" si="71"/>
        <v/>
      </c>
      <c r="H499" s="300"/>
      <c r="I499" s="103" t="str">
        <f t="shared" si="72"/>
        <v/>
      </c>
      <c r="J499" s="1" t="str">
        <f t="shared" si="73"/>
        <v/>
      </c>
      <c r="K499" s="1" t="str">
        <f t="shared" si="74"/>
        <v/>
      </c>
      <c r="L499" s="177"/>
      <c r="M499" s="299" t="str">
        <f t="shared" si="75"/>
        <v/>
      </c>
      <c r="N499" s="177"/>
      <c r="O499" s="177" t="str">
        <f t="shared" si="76"/>
        <v/>
      </c>
      <c r="P499" s="1" t="str">
        <f t="shared" si="77"/>
        <v/>
      </c>
      <c r="Q499" s="199" t="str">
        <f ca="1">IF(B499=0,"",(IF(ISERROR(OFFSET('Specs and Initial PMs'!$E$1,MATCH($B499,'Specs and Initial PMs'!$D:$D,0)-1,0,1,1)),"",OFFSET('Specs and Initial PMs'!$E$1,MATCH($B499,'Specs and Initial PMs'!$D:$D,0)-1,0,1,1))))</f>
        <v/>
      </c>
      <c r="R499" s="103" t="str">
        <f t="shared" ca="1" si="78"/>
        <v/>
      </c>
      <c r="S499" s="241"/>
    </row>
    <row r="500" spans="1:19" x14ac:dyDescent="0.3">
      <c r="A500" s="1">
        <f>'Specs and Initial PMs'!A512</f>
        <v>496</v>
      </c>
      <c r="B500" s="1">
        <f>'Specs and Initial PMs'!D512</f>
        <v>0</v>
      </c>
      <c r="C500" s="103" t="e">
        <f ca="1">IF(B500=0, NA(), (IF(ISERROR(OFFSET('Initial Results'!$U$1,MATCH($B500,'Initial Results'!$R:$R,0)-1,0,1,1)),NA(),OFFSET('Initial Results'!$U$1,MATCH($B500,'Initial Results'!$R:$R,0)-1,0,1,1))))</f>
        <v>#N/A</v>
      </c>
      <c r="D500" s="103" t="str">
        <f t="shared" si="79"/>
        <v/>
      </c>
      <c r="E500" s="199" t="e">
        <f ca="1">IF(B500=0, NA(), (IF(ISERROR(OFFSET('Confirm Results'!$U$1,MATCH($B500,'Confirm Results'!$R:$R,0)-1,0,1,1)),NA(),OFFSET('Confirm Results'!$U$1,MATCH($B500,'Confirm Results'!$R:$R,0)-1,0,1,1))))</f>
        <v>#N/A</v>
      </c>
      <c r="F500" s="103" t="str">
        <f t="shared" si="70"/>
        <v/>
      </c>
      <c r="G500" s="103" t="str">
        <f t="shared" ca="1" si="71"/>
        <v/>
      </c>
      <c r="H500" s="300"/>
      <c r="I500" s="103" t="str">
        <f t="shared" si="72"/>
        <v/>
      </c>
      <c r="J500" s="1" t="str">
        <f t="shared" si="73"/>
        <v/>
      </c>
      <c r="K500" s="1" t="str">
        <f t="shared" si="74"/>
        <v/>
      </c>
      <c r="L500" s="177"/>
      <c r="M500" s="299" t="str">
        <f t="shared" si="75"/>
        <v/>
      </c>
      <c r="N500" s="177"/>
      <c r="O500" s="177" t="str">
        <f t="shared" si="76"/>
        <v/>
      </c>
      <c r="P500" s="1" t="str">
        <f t="shared" si="77"/>
        <v/>
      </c>
      <c r="Q500" s="199" t="str">
        <f ca="1">IF(B500=0,"",(IF(ISERROR(OFFSET('Specs and Initial PMs'!$E$1,MATCH($B500,'Specs and Initial PMs'!$D:$D,0)-1,0,1,1)),"",OFFSET('Specs and Initial PMs'!$E$1,MATCH($B500,'Specs and Initial PMs'!$D:$D,0)-1,0,1,1))))</f>
        <v/>
      </c>
      <c r="R500" s="103" t="str">
        <f t="shared" ca="1" si="78"/>
        <v/>
      </c>
      <c r="S500" s="241"/>
    </row>
    <row r="501" spans="1:19" x14ac:dyDescent="0.3">
      <c r="A501" s="1">
        <f>'Specs and Initial PMs'!A513</f>
        <v>497</v>
      </c>
      <c r="B501" s="1">
        <f>'Specs and Initial PMs'!D513</f>
        <v>0</v>
      </c>
      <c r="C501" s="103" t="e">
        <f ca="1">IF(B501=0, NA(), (IF(ISERROR(OFFSET('Initial Results'!$U$1,MATCH($B501,'Initial Results'!$R:$R,0)-1,0,1,1)),NA(),OFFSET('Initial Results'!$U$1,MATCH($B501,'Initial Results'!$R:$R,0)-1,0,1,1))))</f>
        <v>#N/A</v>
      </c>
      <c r="D501" s="103" t="str">
        <f t="shared" si="79"/>
        <v/>
      </c>
      <c r="E501" s="199" t="e">
        <f ca="1">IF(B501=0, NA(), (IF(ISERROR(OFFSET('Confirm Results'!$U$1,MATCH($B501,'Confirm Results'!$R:$R,0)-1,0,1,1)),NA(),OFFSET('Confirm Results'!$U$1,MATCH($B501,'Confirm Results'!$R:$R,0)-1,0,1,1))))</f>
        <v>#N/A</v>
      </c>
      <c r="F501" s="103" t="str">
        <f t="shared" si="70"/>
        <v/>
      </c>
      <c r="G501" s="103" t="str">
        <f t="shared" ca="1" si="71"/>
        <v/>
      </c>
      <c r="H501" s="300"/>
      <c r="I501" s="103" t="str">
        <f t="shared" si="72"/>
        <v/>
      </c>
      <c r="J501" s="1" t="str">
        <f t="shared" si="73"/>
        <v/>
      </c>
      <c r="K501" s="1" t="str">
        <f t="shared" si="74"/>
        <v/>
      </c>
      <c r="L501" s="177"/>
      <c r="M501" s="299" t="str">
        <f t="shared" si="75"/>
        <v/>
      </c>
      <c r="N501" s="177"/>
      <c r="O501" s="177" t="str">
        <f t="shared" si="76"/>
        <v/>
      </c>
      <c r="P501" s="1" t="str">
        <f t="shared" si="77"/>
        <v/>
      </c>
      <c r="Q501" s="199" t="str">
        <f ca="1">IF(B501=0,"",(IF(ISERROR(OFFSET('Specs and Initial PMs'!$E$1,MATCH($B501,'Specs and Initial PMs'!$D:$D,0)-1,0,1,1)),"",OFFSET('Specs and Initial PMs'!$E$1,MATCH($B501,'Specs and Initial PMs'!$D:$D,0)-1,0,1,1))))</f>
        <v/>
      </c>
      <c r="R501" s="103" t="str">
        <f t="shared" ca="1" si="78"/>
        <v/>
      </c>
      <c r="S501" s="241"/>
    </row>
    <row r="502" spans="1:19" x14ac:dyDescent="0.3">
      <c r="A502" s="1">
        <f>'Specs and Initial PMs'!A514</f>
        <v>498</v>
      </c>
      <c r="B502" s="1">
        <f>'Specs and Initial PMs'!D514</f>
        <v>0</v>
      </c>
      <c r="C502" s="103" t="e">
        <f ca="1">IF(B502=0, NA(), (IF(ISERROR(OFFSET('Initial Results'!$U$1,MATCH($B502,'Initial Results'!$R:$R,0)-1,0,1,1)),NA(),OFFSET('Initial Results'!$U$1,MATCH($B502,'Initial Results'!$R:$R,0)-1,0,1,1))))</f>
        <v>#N/A</v>
      </c>
      <c r="D502" s="103" t="str">
        <f t="shared" si="79"/>
        <v/>
      </c>
      <c r="E502" s="199" t="e">
        <f ca="1">IF(B502=0, NA(), (IF(ISERROR(OFFSET('Confirm Results'!$U$1,MATCH($B502,'Confirm Results'!$R:$R,0)-1,0,1,1)),NA(),OFFSET('Confirm Results'!$U$1,MATCH($B502,'Confirm Results'!$R:$R,0)-1,0,1,1))))</f>
        <v>#N/A</v>
      </c>
      <c r="F502" s="103" t="str">
        <f t="shared" si="70"/>
        <v/>
      </c>
      <c r="G502" s="103" t="str">
        <f t="shared" ca="1" si="71"/>
        <v/>
      </c>
      <c r="H502" s="300"/>
      <c r="I502" s="103" t="str">
        <f t="shared" si="72"/>
        <v/>
      </c>
      <c r="J502" s="1" t="str">
        <f t="shared" si="73"/>
        <v/>
      </c>
      <c r="K502" s="1" t="str">
        <f t="shared" si="74"/>
        <v/>
      </c>
      <c r="L502" s="177"/>
      <c r="M502" s="299" t="str">
        <f t="shared" si="75"/>
        <v/>
      </c>
      <c r="N502" s="177"/>
      <c r="O502" s="177" t="str">
        <f t="shared" si="76"/>
        <v/>
      </c>
      <c r="P502" s="1" t="str">
        <f t="shared" si="77"/>
        <v/>
      </c>
      <c r="Q502" s="199" t="str">
        <f ca="1">IF(B502=0,"",(IF(ISERROR(OFFSET('Specs and Initial PMs'!$E$1,MATCH($B502,'Specs and Initial PMs'!$D:$D,0)-1,0,1,1)),"",OFFSET('Specs and Initial PMs'!$E$1,MATCH($B502,'Specs and Initial PMs'!$D:$D,0)-1,0,1,1))))</f>
        <v/>
      </c>
      <c r="R502" s="103" t="str">
        <f t="shared" ca="1" si="78"/>
        <v/>
      </c>
      <c r="S502" s="241"/>
    </row>
    <row r="503" spans="1:19" x14ac:dyDescent="0.3">
      <c r="A503" s="1">
        <f>'Specs and Initial PMs'!A515</f>
        <v>499</v>
      </c>
      <c r="B503" s="1">
        <f>'Specs and Initial PMs'!D515</f>
        <v>0</v>
      </c>
      <c r="C503" s="103" t="e">
        <f ca="1">IF(B503=0, NA(), (IF(ISERROR(OFFSET('Initial Results'!$U$1,MATCH($B503,'Initial Results'!$R:$R,0)-1,0,1,1)),NA(),OFFSET('Initial Results'!$U$1,MATCH($B503,'Initial Results'!$R:$R,0)-1,0,1,1))))</f>
        <v>#N/A</v>
      </c>
      <c r="D503" s="103" t="str">
        <f t="shared" si="79"/>
        <v/>
      </c>
      <c r="E503" s="199" t="e">
        <f ca="1">IF(B503=0, NA(), (IF(ISERROR(OFFSET('Confirm Results'!$U$1,MATCH($B503,'Confirm Results'!$R:$R,0)-1,0,1,1)),NA(),OFFSET('Confirm Results'!$U$1,MATCH($B503,'Confirm Results'!$R:$R,0)-1,0,1,1))))</f>
        <v>#N/A</v>
      </c>
      <c r="F503" s="103" t="str">
        <f t="shared" si="70"/>
        <v/>
      </c>
      <c r="G503" s="103" t="str">
        <f t="shared" ca="1" si="71"/>
        <v/>
      </c>
      <c r="H503" s="300"/>
      <c r="I503" s="103" t="str">
        <f t="shared" si="72"/>
        <v/>
      </c>
      <c r="J503" s="1" t="str">
        <f t="shared" si="73"/>
        <v/>
      </c>
      <c r="K503" s="1" t="str">
        <f t="shared" si="74"/>
        <v/>
      </c>
      <c r="L503" s="177"/>
      <c r="M503" s="299" t="str">
        <f t="shared" si="75"/>
        <v/>
      </c>
      <c r="N503" s="177"/>
      <c r="O503" s="177" t="str">
        <f t="shared" si="76"/>
        <v/>
      </c>
      <c r="P503" s="1" t="str">
        <f t="shared" si="77"/>
        <v/>
      </c>
      <c r="Q503" s="199" t="str">
        <f ca="1">IF(B503=0,"",(IF(ISERROR(OFFSET('Specs and Initial PMs'!$E$1,MATCH($B503,'Specs and Initial PMs'!$D:$D,0)-1,0,1,1)),"",OFFSET('Specs and Initial PMs'!$E$1,MATCH($B503,'Specs and Initial PMs'!$D:$D,0)-1,0,1,1))))</f>
        <v/>
      </c>
      <c r="R503" s="103" t="str">
        <f t="shared" ca="1" si="78"/>
        <v/>
      </c>
      <c r="S503" s="241"/>
    </row>
    <row r="504" spans="1:19" x14ac:dyDescent="0.3">
      <c r="A504" s="1">
        <f>'Specs and Initial PMs'!A516</f>
        <v>500</v>
      </c>
      <c r="B504" s="1">
        <f>'Specs and Initial PMs'!D516</f>
        <v>0</v>
      </c>
      <c r="C504" s="103" t="e">
        <f ca="1">IF(B504=0, NA(), (IF(ISERROR(OFFSET('Initial Results'!$U$1,MATCH($B504,'Initial Results'!$R:$R,0)-1,0,1,1)),NA(),OFFSET('Initial Results'!$U$1,MATCH($B504,'Initial Results'!$R:$R,0)-1,0,1,1))))</f>
        <v>#N/A</v>
      </c>
      <c r="D504" s="103" t="str">
        <f t="shared" si="79"/>
        <v/>
      </c>
      <c r="E504" s="199" t="e">
        <f ca="1">IF(B504=0, NA(), (IF(ISERROR(OFFSET('Confirm Results'!$U$1,MATCH($B504,'Confirm Results'!$R:$R,0)-1,0,1,1)),NA(),OFFSET('Confirm Results'!$U$1,MATCH($B504,'Confirm Results'!$R:$R,0)-1,0,1,1))))</f>
        <v>#N/A</v>
      </c>
      <c r="F504" s="103" t="str">
        <f t="shared" si="70"/>
        <v/>
      </c>
      <c r="G504" s="103" t="str">
        <f t="shared" ca="1" si="71"/>
        <v/>
      </c>
      <c r="H504" s="300"/>
      <c r="I504" s="103" t="str">
        <f t="shared" si="72"/>
        <v/>
      </c>
      <c r="J504" s="1" t="str">
        <f t="shared" si="73"/>
        <v/>
      </c>
      <c r="K504" s="1" t="str">
        <f t="shared" si="74"/>
        <v/>
      </c>
      <c r="L504" s="177"/>
      <c r="M504" s="299" t="str">
        <f t="shared" si="75"/>
        <v/>
      </c>
      <c r="N504" s="177"/>
      <c r="O504" s="177" t="str">
        <f t="shared" si="76"/>
        <v/>
      </c>
      <c r="P504" s="1" t="str">
        <f t="shared" si="77"/>
        <v/>
      </c>
      <c r="Q504" s="199" t="str">
        <f ca="1">IF(B504=0,"",(IF(ISERROR(OFFSET('Specs and Initial PMs'!$E$1,MATCH($B504,'Specs and Initial PMs'!$D:$D,0)-1,0,1,1)),"",OFFSET('Specs and Initial PMs'!$E$1,MATCH($B504,'Specs and Initial PMs'!$D:$D,0)-1,0,1,1))))</f>
        <v/>
      </c>
      <c r="R504" s="103" t="str">
        <f t="shared" ca="1" si="78"/>
        <v/>
      </c>
      <c r="S504" s="241"/>
    </row>
    <row r="505" spans="1:19" x14ac:dyDescent="0.3">
      <c r="A505" s="1">
        <f>'Specs and Initial PMs'!A517</f>
        <v>501</v>
      </c>
      <c r="B505" s="1">
        <f>'Specs and Initial PMs'!D517</f>
        <v>0</v>
      </c>
      <c r="C505" s="103" t="e">
        <f ca="1">IF(B505=0, NA(), (IF(ISERROR(OFFSET('Initial Results'!$U$1,MATCH($B505,'Initial Results'!$R:$R,0)-1,0,1,1)),NA(),OFFSET('Initial Results'!$U$1,MATCH($B505,'Initial Results'!$R:$R,0)-1,0,1,1))))</f>
        <v>#N/A</v>
      </c>
      <c r="D505" s="103" t="str">
        <f t="shared" si="79"/>
        <v/>
      </c>
      <c r="E505" s="199" t="e">
        <f ca="1">IF(B505=0, NA(), (IF(ISERROR(OFFSET('Confirm Results'!$U$1,MATCH($B505,'Confirm Results'!$R:$R,0)-1,0,1,1)),NA(),OFFSET('Confirm Results'!$U$1,MATCH($B505,'Confirm Results'!$R:$R,0)-1,0,1,1))))</f>
        <v>#N/A</v>
      </c>
      <c r="F505" s="103" t="str">
        <f t="shared" si="70"/>
        <v/>
      </c>
      <c r="G505" s="103" t="str">
        <f t="shared" ca="1" si="71"/>
        <v/>
      </c>
      <c r="H505" s="300"/>
      <c r="I505" s="103" t="str">
        <f t="shared" si="72"/>
        <v/>
      </c>
      <c r="J505" s="1" t="str">
        <f t="shared" si="73"/>
        <v/>
      </c>
      <c r="K505" s="1" t="str">
        <f t="shared" si="74"/>
        <v/>
      </c>
      <c r="L505" s="177"/>
      <c r="M505" s="299" t="str">
        <f t="shared" si="75"/>
        <v/>
      </c>
      <c r="N505" s="177"/>
      <c r="O505" s="177" t="str">
        <f t="shared" si="76"/>
        <v/>
      </c>
      <c r="P505" s="1" t="str">
        <f t="shared" si="77"/>
        <v/>
      </c>
      <c r="Q505" s="199" t="str">
        <f ca="1">IF(B505=0,"",(IF(ISERROR(OFFSET('Specs and Initial PMs'!$E$1,MATCH($B505,'Specs and Initial PMs'!$D:$D,0)-1,0,1,1)),"",OFFSET('Specs and Initial PMs'!$E$1,MATCH($B505,'Specs and Initial PMs'!$D:$D,0)-1,0,1,1))))</f>
        <v/>
      </c>
      <c r="R505" s="103" t="str">
        <f t="shared" ca="1" si="78"/>
        <v/>
      </c>
      <c r="S505" s="241"/>
    </row>
    <row r="506" spans="1:19" x14ac:dyDescent="0.3">
      <c r="A506" s="1">
        <f>'Specs and Initial PMs'!A518</f>
        <v>502</v>
      </c>
      <c r="B506" s="1">
        <f>'Specs and Initial PMs'!D518</f>
        <v>0</v>
      </c>
      <c r="C506" s="103" t="e">
        <f ca="1">IF(B506=0, NA(), (IF(ISERROR(OFFSET('Initial Results'!$U$1,MATCH($B506,'Initial Results'!$R:$R,0)-1,0,1,1)),NA(),OFFSET('Initial Results'!$U$1,MATCH($B506,'Initial Results'!$R:$R,0)-1,0,1,1))))</f>
        <v>#N/A</v>
      </c>
      <c r="D506" s="103" t="str">
        <f t="shared" si="79"/>
        <v/>
      </c>
      <c r="E506" s="199" t="e">
        <f ca="1">IF(B506=0, NA(), (IF(ISERROR(OFFSET('Confirm Results'!$U$1,MATCH($B506,'Confirm Results'!$R:$R,0)-1,0,1,1)),NA(),OFFSET('Confirm Results'!$U$1,MATCH($B506,'Confirm Results'!$R:$R,0)-1,0,1,1))))</f>
        <v>#N/A</v>
      </c>
      <c r="F506" s="103" t="str">
        <f t="shared" si="70"/>
        <v/>
      </c>
      <c r="G506" s="103" t="str">
        <f t="shared" ca="1" si="71"/>
        <v/>
      </c>
      <c r="H506" s="300"/>
      <c r="I506" s="103" t="str">
        <f t="shared" si="72"/>
        <v/>
      </c>
      <c r="J506" s="1" t="str">
        <f t="shared" si="73"/>
        <v/>
      </c>
      <c r="K506" s="1" t="str">
        <f t="shared" si="74"/>
        <v/>
      </c>
      <c r="L506" s="177"/>
      <c r="M506" s="299" t="str">
        <f t="shared" si="75"/>
        <v/>
      </c>
      <c r="N506" s="177"/>
      <c r="O506" s="177" t="str">
        <f t="shared" si="76"/>
        <v/>
      </c>
      <c r="P506" s="1" t="str">
        <f t="shared" si="77"/>
        <v/>
      </c>
      <c r="Q506" s="199" t="str">
        <f ca="1">IF(B506=0,"",(IF(ISERROR(OFFSET('Specs and Initial PMs'!$E$1,MATCH($B506,'Specs and Initial PMs'!$D:$D,0)-1,0,1,1)),"",OFFSET('Specs and Initial PMs'!$E$1,MATCH($B506,'Specs and Initial PMs'!$D:$D,0)-1,0,1,1))))</f>
        <v/>
      </c>
      <c r="R506" s="103" t="str">
        <f t="shared" ca="1" si="78"/>
        <v/>
      </c>
      <c r="S506" s="241"/>
    </row>
    <row r="507" spans="1:19" x14ac:dyDescent="0.3">
      <c r="A507" s="1">
        <f>'Specs and Initial PMs'!A519</f>
        <v>503</v>
      </c>
      <c r="B507" s="1">
        <f>'Specs and Initial PMs'!D519</f>
        <v>0</v>
      </c>
      <c r="C507" s="103" t="e">
        <f ca="1">IF(B507=0, NA(), (IF(ISERROR(OFFSET('Initial Results'!$U$1,MATCH($B507,'Initial Results'!$R:$R,0)-1,0,1,1)),NA(),OFFSET('Initial Results'!$U$1,MATCH($B507,'Initial Results'!$R:$R,0)-1,0,1,1))))</f>
        <v>#N/A</v>
      </c>
      <c r="D507" s="103" t="str">
        <f t="shared" si="79"/>
        <v/>
      </c>
      <c r="E507" s="199" t="e">
        <f ca="1">IF(B507=0, NA(), (IF(ISERROR(OFFSET('Confirm Results'!$U$1,MATCH($B507,'Confirm Results'!$R:$R,0)-1,0,1,1)),NA(),OFFSET('Confirm Results'!$U$1,MATCH($B507,'Confirm Results'!$R:$R,0)-1,0,1,1))))</f>
        <v>#N/A</v>
      </c>
      <c r="F507" s="103" t="str">
        <f t="shared" si="70"/>
        <v/>
      </c>
      <c r="G507" s="103" t="str">
        <f t="shared" ca="1" si="71"/>
        <v/>
      </c>
      <c r="H507" s="300"/>
      <c r="I507" s="103" t="str">
        <f t="shared" si="72"/>
        <v/>
      </c>
      <c r="J507" s="1" t="str">
        <f t="shared" si="73"/>
        <v/>
      </c>
      <c r="K507" s="1" t="str">
        <f t="shared" si="74"/>
        <v/>
      </c>
      <c r="L507" s="177"/>
      <c r="M507" s="299" t="str">
        <f t="shared" si="75"/>
        <v/>
      </c>
      <c r="N507" s="177"/>
      <c r="O507" s="177" t="str">
        <f t="shared" si="76"/>
        <v/>
      </c>
      <c r="P507" s="1" t="str">
        <f t="shared" si="77"/>
        <v/>
      </c>
      <c r="Q507" s="199" t="str">
        <f ca="1">IF(B507=0,"",(IF(ISERROR(OFFSET('Specs and Initial PMs'!$E$1,MATCH($B507,'Specs and Initial PMs'!$D:$D,0)-1,0,1,1)),"",OFFSET('Specs and Initial PMs'!$E$1,MATCH($B507,'Specs and Initial PMs'!$D:$D,0)-1,0,1,1))))</f>
        <v/>
      </c>
      <c r="R507" s="103" t="str">
        <f t="shared" ca="1" si="78"/>
        <v/>
      </c>
      <c r="S507" s="241"/>
    </row>
    <row r="508" spans="1:19" x14ac:dyDescent="0.3">
      <c r="A508" s="1">
        <f>'Specs and Initial PMs'!A520</f>
        <v>504</v>
      </c>
      <c r="B508" s="1">
        <f>'Specs and Initial PMs'!D520</f>
        <v>0</v>
      </c>
      <c r="C508" s="103" t="e">
        <f ca="1">IF(B508=0, NA(), (IF(ISERROR(OFFSET('Initial Results'!$U$1,MATCH($B508,'Initial Results'!$R:$R,0)-1,0,1,1)),NA(),OFFSET('Initial Results'!$U$1,MATCH($B508,'Initial Results'!$R:$R,0)-1,0,1,1))))</f>
        <v>#N/A</v>
      </c>
      <c r="D508" s="103" t="str">
        <f t="shared" si="79"/>
        <v/>
      </c>
      <c r="E508" s="199" t="e">
        <f ca="1">IF(B508=0, NA(), (IF(ISERROR(OFFSET('Confirm Results'!$U$1,MATCH($B508,'Confirm Results'!$R:$R,0)-1,0,1,1)),NA(),OFFSET('Confirm Results'!$U$1,MATCH($B508,'Confirm Results'!$R:$R,0)-1,0,1,1))))</f>
        <v>#N/A</v>
      </c>
      <c r="F508" s="103" t="str">
        <f t="shared" si="70"/>
        <v/>
      </c>
      <c r="G508" s="103" t="str">
        <f t="shared" ca="1" si="71"/>
        <v/>
      </c>
      <c r="H508" s="300"/>
      <c r="I508" s="103" t="str">
        <f t="shared" si="72"/>
        <v/>
      </c>
      <c r="J508" s="1" t="str">
        <f t="shared" si="73"/>
        <v/>
      </c>
      <c r="K508" s="1" t="str">
        <f t="shared" si="74"/>
        <v/>
      </c>
      <c r="L508" s="177"/>
      <c r="M508" s="299" t="str">
        <f t="shared" si="75"/>
        <v/>
      </c>
      <c r="N508" s="177"/>
      <c r="O508" s="177" t="str">
        <f t="shared" si="76"/>
        <v/>
      </c>
      <c r="P508" s="1" t="str">
        <f t="shared" si="77"/>
        <v/>
      </c>
      <c r="Q508" s="199" t="str">
        <f ca="1">IF(B508=0,"",(IF(ISERROR(OFFSET('Specs and Initial PMs'!$E$1,MATCH($B508,'Specs and Initial PMs'!$D:$D,0)-1,0,1,1)),"",OFFSET('Specs and Initial PMs'!$E$1,MATCH($B508,'Specs and Initial PMs'!$D:$D,0)-1,0,1,1))))</f>
        <v/>
      </c>
      <c r="R508" s="103" t="str">
        <f t="shared" ca="1" si="78"/>
        <v/>
      </c>
      <c r="S508" s="241"/>
    </row>
    <row r="509" spans="1:19" x14ac:dyDescent="0.3">
      <c r="A509" s="1">
        <f>'Specs and Initial PMs'!A521</f>
        <v>505</v>
      </c>
      <c r="B509" s="1">
        <f>'Specs and Initial PMs'!D521</f>
        <v>0</v>
      </c>
      <c r="C509" s="103" t="e">
        <f ca="1">IF(B509=0, NA(), (IF(ISERROR(OFFSET('Initial Results'!$U$1,MATCH($B509,'Initial Results'!$R:$R,0)-1,0,1,1)),NA(),OFFSET('Initial Results'!$U$1,MATCH($B509,'Initial Results'!$R:$R,0)-1,0,1,1))))</f>
        <v>#N/A</v>
      </c>
      <c r="D509" s="103" t="str">
        <f t="shared" si="79"/>
        <v/>
      </c>
      <c r="E509" s="199" t="e">
        <f ca="1">IF(B509=0, NA(), (IF(ISERROR(OFFSET('Confirm Results'!$U$1,MATCH($B509,'Confirm Results'!$R:$R,0)-1,0,1,1)),NA(),OFFSET('Confirm Results'!$U$1,MATCH($B509,'Confirm Results'!$R:$R,0)-1,0,1,1))))</f>
        <v>#N/A</v>
      </c>
      <c r="F509" s="103" t="str">
        <f t="shared" si="70"/>
        <v/>
      </c>
      <c r="G509" s="103" t="str">
        <f t="shared" ca="1" si="71"/>
        <v/>
      </c>
      <c r="H509" s="300"/>
      <c r="I509" s="103" t="str">
        <f t="shared" si="72"/>
        <v/>
      </c>
      <c r="J509" s="1" t="str">
        <f t="shared" si="73"/>
        <v/>
      </c>
      <c r="K509" s="1" t="str">
        <f t="shared" si="74"/>
        <v/>
      </c>
      <c r="L509" s="177"/>
      <c r="M509" s="299" t="str">
        <f t="shared" si="75"/>
        <v/>
      </c>
      <c r="N509" s="177"/>
      <c r="O509" s="177" t="str">
        <f t="shared" si="76"/>
        <v/>
      </c>
      <c r="P509" s="1" t="str">
        <f t="shared" si="77"/>
        <v/>
      </c>
      <c r="Q509" s="199" t="str">
        <f ca="1">IF(B509=0,"",(IF(ISERROR(OFFSET('Specs and Initial PMs'!$E$1,MATCH($B509,'Specs and Initial PMs'!$D:$D,0)-1,0,1,1)),"",OFFSET('Specs and Initial PMs'!$E$1,MATCH($B509,'Specs and Initial PMs'!$D:$D,0)-1,0,1,1))))</f>
        <v/>
      </c>
      <c r="R509" s="103" t="str">
        <f t="shared" ca="1" si="78"/>
        <v/>
      </c>
      <c r="S509" s="241"/>
    </row>
    <row r="510" spans="1:19" x14ac:dyDescent="0.3">
      <c r="A510" s="1">
        <f>'Specs and Initial PMs'!A522</f>
        <v>506</v>
      </c>
      <c r="B510" s="1">
        <f>'Specs and Initial PMs'!D522</f>
        <v>0</v>
      </c>
      <c r="C510" s="103" t="e">
        <f ca="1">IF(B510=0, NA(), (IF(ISERROR(OFFSET('Initial Results'!$U$1,MATCH($B510,'Initial Results'!$R:$R,0)-1,0,1,1)),NA(),OFFSET('Initial Results'!$U$1,MATCH($B510,'Initial Results'!$R:$R,0)-1,0,1,1))))</f>
        <v>#N/A</v>
      </c>
      <c r="D510" s="103" t="str">
        <f t="shared" si="79"/>
        <v/>
      </c>
      <c r="E510" s="199" t="e">
        <f ca="1">IF(B510=0, NA(), (IF(ISERROR(OFFSET('Confirm Results'!$U$1,MATCH($B510,'Confirm Results'!$R:$R,0)-1,0,1,1)),NA(),OFFSET('Confirm Results'!$U$1,MATCH($B510,'Confirm Results'!$R:$R,0)-1,0,1,1))))</f>
        <v>#N/A</v>
      </c>
      <c r="F510" s="103" t="str">
        <f t="shared" si="70"/>
        <v/>
      </c>
      <c r="G510" s="103" t="str">
        <f t="shared" ca="1" si="71"/>
        <v/>
      </c>
      <c r="H510" s="300"/>
      <c r="I510" s="103" t="str">
        <f t="shared" si="72"/>
        <v/>
      </c>
      <c r="J510" s="1" t="str">
        <f t="shared" si="73"/>
        <v/>
      </c>
      <c r="K510" s="1" t="str">
        <f t="shared" si="74"/>
        <v/>
      </c>
      <c r="L510" s="177"/>
      <c r="M510" s="299" t="str">
        <f t="shared" si="75"/>
        <v/>
      </c>
      <c r="N510" s="177"/>
      <c r="O510" s="177" t="str">
        <f t="shared" si="76"/>
        <v/>
      </c>
      <c r="P510" s="1" t="str">
        <f t="shared" si="77"/>
        <v/>
      </c>
      <c r="Q510" s="199" t="str">
        <f ca="1">IF(B510=0,"",(IF(ISERROR(OFFSET('Specs and Initial PMs'!$E$1,MATCH($B510,'Specs and Initial PMs'!$D:$D,0)-1,0,1,1)),"",OFFSET('Specs and Initial PMs'!$E$1,MATCH($B510,'Specs and Initial PMs'!$D:$D,0)-1,0,1,1))))</f>
        <v/>
      </c>
      <c r="R510" s="103" t="str">
        <f t="shared" ca="1" si="78"/>
        <v/>
      </c>
      <c r="S510" s="241"/>
    </row>
    <row r="511" spans="1:19" x14ac:dyDescent="0.3">
      <c r="A511" s="1">
        <f>'Specs and Initial PMs'!A523</f>
        <v>507</v>
      </c>
      <c r="B511" s="1">
        <f>'Specs and Initial PMs'!D523</f>
        <v>0</v>
      </c>
      <c r="C511" s="103" t="e">
        <f ca="1">IF(B511=0, NA(), (IF(ISERROR(OFFSET('Initial Results'!$U$1,MATCH($B511,'Initial Results'!$R:$R,0)-1,0,1,1)),NA(),OFFSET('Initial Results'!$U$1,MATCH($B511,'Initial Results'!$R:$R,0)-1,0,1,1))))</f>
        <v>#N/A</v>
      </c>
      <c r="D511" s="103" t="str">
        <f t="shared" si="79"/>
        <v/>
      </c>
      <c r="E511" s="199" t="e">
        <f ca="1">IF(B511=0, NA(), (IF(ISERROR(OFFSET('Confirm Results'!$U$1,MATCH($B511,'Confirm Results'!$R:$R,0)-1,0,1,1)),NA(),OFFSET('Confirm Results'!$U$1,MATCH($B511,'Confirm Results'!$R:$R,0)-1,0,1,1))))</f>
        <v>#N/A</v>
      </c>
      <c r="F511" s="103" t="str">
        <f t="shared" si="70"/>
        <v/>
      </c>
      <c r="G511" s="103" t="str">
        <f t="shared" ca="1" si="71"/>
        <v/>
      </c>
      <c r="H511" s="300"/>
      <c r="I511" s="103" t="str">
        <f t="shared" si="72"/>
        <v/>
      </c>
      <c r="J511" s="1" t="str">
        <f t="shared" si="73"/>
        <v/>
      </c>
      <c r="K511" s="1" t="str">
        <f t="shared" si="74"/>
        <v/>
      </c>
      <c r="L511" s="177"/>
      <c r="M511" s="299" t="str">
        <f t="shared" si="75"/>
        <v/>
      </c>
      <c r="N511" s="177"/>
      <c r="O511" s="177" t="str">
        <f t="shared" si="76"/>
        <v/>
      </c>
      <c r="P511" s="1" t="str">
        <f t="shared" si="77"/>
        <v/>
      </c>
      <c r="Q511" s="199" t="str">
        <f ca="1">IF(B511=0,"",(IF(ISERROR(OFFSET('Specs and Initial PMs'!$E$1,MATCH($B511,'Specs and Initial PMs'!$D:$D,0)-1,0,1,1)),"",OFFSET('Specs and Initial PMs'!$E$1,MATCH($B511,'Specs and Initial PMs'!$D:$D,0)-1,0,1,1))))</f>
        <v/>
      </c>
      <c r="R511" s="103" t="str">
        <f t="shared" ca="1" si="78"/>
        <v/>
      </c>
      <c r="S511" s="241"/>
    </row>
    <row r="512" spans="1:19" x14ac:dyDescent="0.3">
      <c r="A512" s="1">
        <f>'Specs and Initial PMs'!A524</f>
        <v>508</v>
      </c>
      <c r="B512" s="1">
        <f>'Specs and Initial PMs'!D524</f>
        <v>0</v>
      </c>
      <c r="C512" s="103" t="e">
        <f ca="1">IF(B512=0, NA(), (IF(ISERROR(OFFSET('Initial Results'!$U$1,MATCH($B512,'Initial Results'!$R:$R,0)-1,0,1,1)),NA(),OFFSET('Initial Results'!$U$1,MATCH($B512,'Initial Results'!$R:$R,0)-1,0,1,1))))</f>
        <v>#N/A</v>
      </c>
      <c r="D512" s="103" t="str">
        <f t="shared" si="79"/>
        <v/>
      </c>
      <c r="E512" s="199" t="e">
        <f ca="1">IF(B512=0, NA(), (IF(ISERROR(OFFSET('Confirm Results'!$U$1,MATCH($B512,'Confirm Results'!$R:$R,0)-1,0,1,1)),NA(),OFFSET('Confirm Results'!$U$1,MATCH($B512,'Confirm Results'!$R:$R,0)-1,0,1,1))))</f>
        <v>#N/A</v>
      </c>
      <c r="F512" s="103" t="str">
        <f t="shared" si="70"/>
        <v/>
      </c>
      <c r="G512" s="103" t="str">
        <f t="shared" ca="1" si="71"/>
        <v/>
      </c>
      <c r="H512" s="300"/>
      <c r="I512" s="103" t="str">
        <f t="shared" si="72"/>
        <v/>
      </c>
      <c r="J512" s="1" t="str">
        <f t="shared" si="73"/>
        <v/>
      </c>
      <c r="K512" s="1" t="str">
        <f t="shared" si="74"/>
        <v/>
      </c>
      <c r="L512" s="177"/>
      <c r="M512" s="299" t="str">
        <f t="shared" si="75"/>
        <v/>
      </c>
      <c r="N512" s="177"/>
      <c r="O512" s="177" t="str">
        <f t="shared" si="76"/>
        <v/>
      </c>
      <c r="P512" s="1" t="str">
        <f t="shared" si="77"/>
        <v/>
      </c>
      <c r="Q512" s="199" t="str">
        <f ca="1">IF(B512=0,"",(IF(ISERROR(OFFSET('Specs and Initial PMs'!$E$1,MATCH($B512,'Specs and Initial PMs'!$D:$D,0)-1,0,1,1)),"",OFFSET('Specs and Initial PMs'!$E$1,MATCH($B512,'Specs and Initial PMs'!$D:$D,0)-1,0,1,1))))</f>
        <v/>
      </c>
      <c r="R512" s="103" t="str">
        <f t="shared" ca="1" si="78"/>
        <v/>
      </c>
      <c r="S512" s="241"/>
    </row>
    <row r="513" spans="1:19" x14ac:dyDescent="0.3">
      <c r="A513" s="1">
        <f>'Specs and Initial PMs'!A525</f>
        <v>509</v>
      </c>
      <c r="B513" s="1">
        <f>'Specs and Initial PMs'!D525</f>
        <v>0</v>
      </c>
      <c r="C513" s="103" t="e">
        <f ca="1">IF(B513=0, NA(), (IF(ISERROR(OFFSET('Initial Results'!$U$1,MATCH($B513,'Initial Results'!$R:$R,0)-1,0,1,1)),NA(),OFFSET('Initial Results'!$U$1,MATCH($B513,'Initial Results'!$R:$R,0)-1,0,1,1))))</f>
        <v>#N/A</v>
      </c>
      <c r="D513" s="103" t="str">
        <f t="shared" si="79"/>
        <v/>
      </c>
      <c r="E513" s="199" t="e">
        <f ca="1">IF(B513=0, NA(), (IF(ISERROR(OFFSET('Confirm Results'!$U$1,MATCH($B513,'Confirm Results'!$R:$R,0)-1,0,1,1)),NA(),OFFSET('Confirm Results'!$U$1,MATCH($B513,'Confirm Results'!$R:$R,0)-1,0,1,1))))</f>
        <v>#N/A</v>
      </c>
      <c r="F513" s="103" t="str">
        <f t="shared" si="70"/>
        <v/>
      </c>
      <c r="G513" s="103" t="str">
        <f t="shared" ca="1" si="71"/>
        <v/>
      </c>
      <c r="H513" s="300"/>
      <c r="I513" s="103" t="str">
        <f t="shared" si="72"/>
        <v/>
      </c>
      <c r="J513" s="1" t="str">
        <f t="shared" si="73"/>
        <v/>
      </c>
      <c r="K513" s="1" t="str">
        <f t="shared" si="74"/>
        <v/>
      </c>
      <c r="L513" s="177"/>
      <c r="M513" s="299" t="str">
        <f t="shared" si="75"/>
        <v/>
      </c>
      <c r="N513" s="177"/>
      <c r="O513" s="177" t="str">
        <f t="shared" si="76"/>
        <v/>
      </c>
      <c r="P513" s="1" t="str">
        <f t="shared" si="77"/>
        <v/>
      </c>
      <c r="Q513" s="199" t="str">
        <f ca="1">IF(B513=0,"",(IF(ISERROR(OFFSET('Specs and Initial PMs'!$E$1,MATCH($B513,'Specs and Initial PMs'!$D:$D,0)-1,0,1,1)),"",OFFSET('Specs and Initial PMs'!$E$1,MATCH($B513,'Specs and Initial PMs'!$D:$D,0)-1,0,1,1))))</f>
        <v/>
      </c>
      <c r="R513" s="103" t="str">
        <f t="shared" ca="1" si="78"/>
        <v/>
      </c>
      <c r="S513" s="241"/>
    </row>
    <row r="514" spans="1:19" x14ac:dyDescent="0.3">
      <c r="A514" s="1">
        <f>'Specs and Initial PMs'!A526</f>
        <v>510</v>
      </c>
      <c r="B514" s="1">
        <f>'Specs and Initial PMs'!D526</f>
        <v>0</v>
      </c>
      <c r="C514" s="103" t="e">
        <f ca="1">IF(B514=0, NA(), (IF(ISERROR(OFFSET('Initial Results'!$U$1,MATCH($B514,'Initial Results'!$R:$R,0)-1,0,1,1)),NA(),OFFSET('Initial Results'!$U$1,MATCH($B514,'Initial Results'!$R:$R,0)-1,0,1,1))))</f>
        <v>#N/A</v>
      </c>
      <c r="D514" s="103" t="str">
        <f t="shared" si="79"/>
        <v/>
      </c>
      <c r="E514" s="199" t="e">
        <f ca="1">IF(B514=0, NA(), (IF(ISERROR(OFFSET('Confirm Results'!$U$1,MATCH($B514,'Confirm Results'!$R:$R,0)-1,0,1,1)),NA(),OFFSET('Confirm Results'!$U$1,MATCH($B514,'Confirm Results'!$R:$R,0)-1,0,1,1))))</f>
        <v>#N/A</v>
      </c>
      <c r="F514" s="103" t="str">
        <f t="shared" si="70"/>
        <v/>
      </c>
      <c r="G514" s="103" t="str">
        <f t="shared" ca="1" si="71"/>
        <v/>
      </c>
      <c r="H514" s="300"/>
      <c r="I514" s="103" t="str">
        <f t="shared" si="72"/>
        <v/>
      </c>
      <c r="J514" s="1" t="str">
        <f t="shared" si="73"/>
        <v/>
      </c>
      <c r="K514" s="1" t="str">
        <f t="shared" si="74"/>
        <v/>
      </c>
      <c r="L514" s="177"/>
      <c r="M514" s="299" t="str">
        <f t="shared" si="75"/>
        <v/>
      </c>
      <c r="N514" s="177"/>
      <c r="O514" s="177" t="str">
        <f t="shared" si="76"/>
        <v/>
      </c>
      <c r="P514" s="1" t="str">
        <f t="shared" si="77"/>
        <v/>
      </c>
      <c r="Q514" s="199" t="str">
        <f ca="1">IF(B514=0,"",(IF(ISERROR(OFFSET('Specs and Initial PMs'!$E$1,MATCH($B514,'Specs and Initial PMs'!$D:$D,0)-1,0,1,1)),"",OFFSET('Specs and Initial PMs'!$E$1,MATCH($B514,'Specs and Initial PMs'!$D:$D,0)-1,0,1,1))))</f>
        <v/>
      </c>
      <c r="R514" s="103" t="str">
        <f t="shared" ca="1" si="78"/>
        <v/>
      </c>
      <c r="S514" s="241"/>
    </row>
    <row r="515" spans="1:19" x14ac:dyDescent="0.3">
      <c r="A515" s="1">
        <f>'Specs and Initial PMs'!A527</f>
        <v>511</v>
      </c>
      <c r="B515" s="1">
        <f>'Specs and Initial PMs'!D527</f>
        <v>0</v>
      </c>
      <c r="C515" s="103" t="e">
        <f ca="1">IF(B515=0, NA(), (IF(ISERROR(OFFSET('Initial Results'!$U$1,MATCH($B515,'Initial Results'!$R:$R,0)-1,0,1,1)),NA(),OFFSET('Initial Results'!$U$1,MATCH($B515,'Initial Results'!$R:$R,0)-1,0,1,1))))</f>
        <v>#N/A</v>
      </c>
      <c r="D515" s="103" t="str">
        <f t="shared" si="79"/>
        <v/>
      </c>
      <c r="E515" s="199" t="e">
        <f ca="1">IF(B515=0, NA(), (IF(ISERROR(OFFSET('Confirm Results'!$U$1,MATCH($B515,'Confirm Results'!$R:$R,0)-1,0,1,1)),NA(),OFFSET('Confirm Results'!$U$1,MATCH($B515,'Confirm Results'!$R:$R,0)-1,0,1,1))))</f>
        <v>#N/A</v>
      </c>
      <c r="F515" s="103" t="str">
        <f t="shared" si="70"/>
        <v/>
      </c>
      <c r="G515" s="103" t="str">
        <f t="shared" ca="1" si="71"/>
        <v/>
      </c>
      <c r="H515" s="300"/>
      <c r="I515" s="103" t="str">
        <f t="shared" si="72"/>
        <v/>
      </c>
      <c r="J515" s="1" t="str">
        <f t="shared" si="73"/>
        <v/>
      </c>
      <c r="K515" s="1" t="str">
        <f t="shared" si="74"/>
        <v/>
      </c>
      <c r="L515" s="177"/>
      <c r="M515" s="299" t="str">
        <f t="shared" si="75"/>
        <v/>
      </c>
      <c r="N515" s="177"/>
      <c r="O515" s="177" t="str">
        <f t="shared" si="76"/>
        <v/>
      </c>
      <c r="P515" s="1" t="str">
        <f t="shared" si="77"/>
        <v/>
      </c>
      <c r="Q515" s="199" t="str">
        <f ca="1">IF(B515=0,"",(IF(ISERROR(OFFSET('Specs and Initial PMs'!$E$1,MATCH($B515,'Specs and Initial PMs'!$D:$D,0)-1,0,1,1)),"",OFFSET('Specs and Initial PMs'!$E$1,MATCH($B515,'Specs and Initial PMs'!$D:$D,0)-1,0,1,1))))</f>
        <v/>
      </c>
      <c r="R515" s="103" t="str">
        <f t="shared" ca="1" si="78"/>
        <v/>
      </c>
      <c r="S515" s="241"/>
    </row>
    <row r="516" spans="1:19" x14ac:dyDescent="0.3">
      <c r="A516" s="1">
        <f>'Specs and Initial PMs'!A528</f>
        <v>512</v>
      </c>
      <c r="B516" s="1">
        <f>'Specs and Initial PMs'!D528</f>
        <v>0</v>
      </c>
      <c r="C516" s="103" t="e">
        <f ca="1">IF(B516=0, NA(), (IF(ISERROR(OFFSET('Initial Results'!$U$1,MATCH($B516,'Initial Results'!$R:$R,0)-1,0,1,1)),NA(),OFFSET('Initial Results'!$U$1,MATCH($B516,'Initial Results'!$R:$R,0)-1,0,1,1))))</f>
        <v>#N/A</v>
      </c>
      <c r="D516" s="103" t="str">
        <f t="shared" si="79"/>
        <v/>
      </c>
      <c r="E516" s="199" t="e">
        <f ca="1">IF(B516=0, NA(), (IF(ISERROR(OFFSET('Confirm Results'!$U$1,MATCH($B516,'Confirm Results'!$R:$R,0)-1,0,1,1)),NA(),OFFSET('Confirm Results'!$U$1,MATCH($B516,'Confirm Results'!$R:$R,0)-1,0,1,1))))</f>
        <v>#N/A</v>
      </c>
      <c r="F516" s="103" t="str">
        <f t="shared" si="70"/>
        <v/>
      </c>
      <c r="G516" s="103" t="str">
        <f t="shared" ca="1" si="71"/>
        <v/>
      </c>
      <c r="H516" s="300"/>
      <c r="I516" s="103" t="str">
        <f t="shared" si="72"/>
        <v/>
      </c>
      <c r="J516" s="1" t="str">
        <f t="shared" si="73"/>
        <v/>
      </c>
      <c r="K516" s="1" t="str">
        <f t="shared" si="74"/>
        <v/>
      </c>
      <c r="L516" s="177"/>
      <c r="M516" s="299" t="str">
        <f t="shared" si="75"/>
        <v/>
      </c>
      <c r="N516" s="177"/>
      <c r="O516" s="177" t="str">
        <f t="shared" si="76"/>
        <v/>
      </c>
      <c r="P516" s="1" t="str">
        <f t="shared" si="77"/>
        <v/>
      </c>
      <c r="Q516" s="199" t="str">
        <f ca="1">IF(B516=0,"",(IF(ISERROR(OFFSET('Specs and Initial PMs'!$E$1,MATCH($B516,'Specs and Initial PMs'!$D:$D,0)-1,0,1,1)),"",OFFSET('Specs and Initial PMs'!$E$1,MATCH($B516,'Specs and Initial PMs'!$D:$D,0)-1,0,1,1))))</f>
        <v/>
      </c>
      <c r="R516" s="103" t="str">
        <f t="shared" ca="1" si="78"/>
        <v/>
      </c>
      <c r="S516" s="241"/>
    </row>
    <row r="517" spans="1:19" x14ac:dyDescent="0.3">
      <c r="A517" s="1">
        <f>'Specs and Initial PMs'!A529</f>
        <v>513</v>
      </c>
      <c r="B517" s="1">
        <f>'Specs and Initial PMs'!D529</f>
        <v>0</v>
      </c>
      <c r="C517" s="103" t="e">
        <f ca="1">IF(B517=0, NA(), (IF(ISERROR(OFFSET('Initial Results'!$U$1,MATCH($B517,'Initial Results'!$R:$R,0)-1,0,1,1)),NA(),OFFSET('Initial Results'!$U$1,MATCH($B517,'Initial Results'!$R:$R,0)-1,0,1,1))))</f>
        <v>#N/A</v>
      </c>
      <c r="D517" s="103" t="str">
        <f t="shared" si="79"/>
        <v/>
      </c>
      <c r="E517" s="199" t="e">
        <f ca="1">IF(B517=0, NA(), (IF(ISERROR(OFFSET('Confirm Results'!$U$1,MATCH($B517,'Confirm Results'!$R:$R,0)-1,0,1,1)),NA(),OFFSET('Confirm Results'!$U$1,MATCH($B517,'Confirm Results'!$R:$R,0)-1,0,1,1))))</f>
        <v>#N/A</v>
      </c>
      <c r="F517" s="103" t="str">
        <f t="shared" ref="F517:F580" si="80">IF($B517=0,"",IF(ISERROR($E517),"",$E517))</f>
        <v/>
      </c>
      <c r="G517" s="103" t="str">
        <f t="shared" ca="1" si="71"/>
        <v/>
      </c>
      <c r="H517" s="300"/>
      <c r="I517" s="103" t="str">
        <f t="shared" si="72"/>
        <v/>
      </c>
      <c r="J517" s="1" t="str">
        <f t="shared" si="73"/>
        <v/>
      </c>
      <c r="K517" s="1" t="str">
        <f t="shared" si="74"/>
        <v/>
      </c>
      <c r="L517" s="177"/>
      <c r="M517" s="299" t="str">
        <f t="shared" si="75"/>
        <v/>
      </c>
      <c r="N517" s="177"/>
      <c r="O517" s="177" t="str">
        <f t="shared" si="76"/>
        <v/>
      </c>
      <c r="P517" s="1" t="str">
        <f t="shared" si="77"/>
        <v/>
      </c>
      <c r="Q517" s="199" t="str">
        <f ca="1">IF(B517=0,"",(IF(ISERROR(OFFSET('Specs and Initial PMs'!$E$1,MATCH($B517,'Specs and Initial PMs'!$D:$D,0)-1,0,1,1)),"",OFFSET('Specs and Initial PMs'!$E$1,MATCH($B517,'Specs and Initial PMs'!$D:$D,0)-1,0,1,1))))</f>
        <v/>
      </c>
      <c r="R517" s="103" t="str">
        <f t="shared" ca="1" si="78"/>
        <v/>
      </c>
      <c r="S517" s="241"/>
    </row>
    <row r="518" spans="1:19" x14ac:dyDescent="0.3">
      <c r="A518" s="1">
        <f>'Specs and Initial PMs'!A530</f>
        <v>514</v>
      </c>
      <c r="B518" s="1">
        <f>'Specs and Initial PMs'!D530</f>
        <v>0</v>
      </c>
      <c r="C518" s="103" t="e">
        <f ca="1">IF(B518=0, NA(), (IF(ISERROR(OFFSET('Initial Results'!$U$1,MATCH($B518,'Initial Results'!$R:$R,0)-1,0,1,1)),NA(),OFFSET('Initial Results'!$U$1,MATCH($B518,'Initial Results'!$R:$R,0)-1,0,1,1))))</f>
        <v>#N/A</v>
      </c>
      <c r="D518" s="103" t="str">
        <f t="shared" si="79"/>
        <v/>
      </c>
      <c r="E518" s="199" t="e">
        <f ca="1">IF(B518=0, NA(), (IF(ISERROR(OFFSET('Confirm Results'!$U$1,MATCH($B518,'Confirm Results'!$R:$R,0)-1,0,1,1)),NA(),OFFSET('Confirm Results'!$U$1,MATCH($B518,'Confirm Results'!$R:$R,0)-1,0,1,1))))</f>
        <v>#N/A</v>
      </c>
      <c r="F518" s="103" t="str">
        <f t="shared" si="80"/>
        <v/>
      </c>
      <c r="G518" s="103" t="str">
        <f t="shared" ref="G518:G581" ca="1" si="81">IFERROR(IF(OR(AND(C518&lt;1.5,F518&gt;1.5),AND(C518&gt;1.5,F518&lt;1.5)),IF((STDEV(C518:F518)/AVERAGE(C518:F518))*100&gt;20,"Repeat",""),""),"")</f>
        <v/>
      </c>
      <c r="H518" s="300"/>
      <c r="I518" s="103" t="str">
        <f t="shared" ref="I518:I581" si="82">IF($B518=0,"",IF(ISERROR(IF(ISNUMBER($H518),$H518,IF(ISNUMBER($E518),$E518,$C518))),"FAILURE",IF(ISNUMBER($H518),$H518,IF(ISNUMBER($E518),$E518,$C518))))</f>
        <v/>
      </c>
      <c r="J518" s="1" t="str">
        <f t="shared" ref="J518:J581" si="83">IF(B518=0, "", (IF(ISNUMBER($I518),IF($I518&gt;1.5,"LT","RECENT"),"FAILURE")))</f>
        <v/>
      </c>
      <c r="K518" s="1" t="str">
        <f t="shared" ref="K518:K581" si="84">IF(I518&lt;0.4, "Perform Serology", "")</f>
        <v/>
      </c>
      <c r="L518" s="177"/>
      <c r="M518" s="299" t="str">
        <f t="shared" ref="M518:M581" si="85">IF(AND(J518="Recent",L518="Pos"),"Perform VL","")</f>
        <v/>
      </c>
      <c r="N518" s="177"/>
      <c r="O518" s="177" t="str">
        <f t="shared" ref="O518:O581" si="86">IF($B518=0,"",IF($I518&gt;0.4,$J518,IF($L518="Neg",$L518,IF($L518="HIV-2",$L518,IF($L518="Indeterminate", $L518,IF($L518="", "Pending Serology",$J518))))))</f>
        <v/>
      </c>
      <c r="P518" s="1" t="str">
        <f t="shared" ref="P518:P581" si="87">IF($B518=0,"",IF(AND($O518="RECENT",$N518="≥ 1000 copies/ml"),"RECENT",IF(AND($O518="RECENT",$N518="&lt; 1000 copies/ml"),"ART/EC (LT)",IF(AND($O518="RECENT",$N518=""),"Pending VL",$O518))))</f>
        <v/>
      </c>
      <c r="Q518" s="199" t="str">
        <f ca="1">IF(B518=0,"",(IF(ISERROR(OFFSET('Specs and Initial PMs'!$E$1,MATCH($B518,'Specs and Initial PMs'!$D:$D,0)-1,0,1,1)),"",OFFSET('Specs and Initial PMs'!$E$1,MATCH($B518,'Specs and Initial PMs'!$D:$D,0)-1,0,1,1))))</f>
        <v/>
      </c>
      <c r="R518" s="103" t="str">
        <f t="shared" ref="R518:R581" ca="1" si="88">IF($Q518=0,"",IF(ISERROR($Q518),"",$Q518))</f>
        <v/>
      </c>
      <c r="S518" s="241"/>
    </row>
    <row r="519" spans="1:19" x14ac:dyDescent="0.3">
      <c r="A519" s="1">
        <f>'Specs and Initial PMs'!A531</f>
        <v>515</v>
      </c>
      <c r="B519" s="1">
        <f>'Specs and Initial PMs'!D531</f>
        <v>0</v>
      </c>
      <c r="C519" s="103" t="e">
        <f ca="1">IF(B519=0, NA(), (IF(ISERROR(OFFSET('Initial Results'!$U$1,MATCH($B519,'Initial Results'!$R:$R,0)-1,0,1,1)),NA(),OFFSET('Initial Results'!$U$1,MATCH($B519,'Initial Results'!$R:$R,0)-1,0,1,1))))</f>
        <v>#N/A</v>
      </c>
      <c r="D519" s="103" t="str">
        <f t="shared" ref="D519:D582" si="89">IF($B519=0,"",IF(ISERROR($C519),"",$C519))</f>
        <v/>
      </c>
      <c r="E519" s="199" t="e">
        <f ca="1">IF(B519=0, NA(), (IF(ISERROR(OFFSET('Confirm Results'!$U$1,MATCH($B519,'Confirm Results'!$R:$R,0)-1,0,1,1)),NA(),OFFSET('Confirm Results'!$U$1,MATCH($B519,'Confirm Results'!$R:$R,0)-1,0,1,1))))</f>
        <v>#N/A</v>
      </c>
      <c r="F519" s="103" t="str">
        <f t="shared" si="80"/>
        <v/>
      </c>
      <c r="G519" s="103" t="str">
        <f t="shared" ca="1" si="81"/>
        <v/>
      </c>
      <c r="H519" s="300"/>
      <c r="I519" s="103" t="str">
        <f t="shared" si="82"/>
        <v/>
      </c>
      <c r="J519" s="1" t="str">
        <f t="shared" si="83"/>
        <v/>
      </c>
      <c r="K519" s="1" t="str">
        <f t="shared" si="84"/>
        <v/>
      </c>
      <c r="L519" s="177"/>
      <c r="M519" s="299" t="str">
        <f t="shared" si="85"/>
        <v/>
      </c>
      <c r="N519" s="177"/>
      <c r="O519" s="177" t="str">
        <f t="shared" si="86"/>
        <v/>
      </c>
      <c r="P519" s="1" t="str">
        <f t="shared" si="87"/>
        <v/>
      </c>
      <c r="Q519" s="199" t="str">
        <f ca="1">IF(B519=0,"",(IF(ISERROR(OFFSET('Specs and Initial PMs'!$E$1,MATCH($B519,'Specs and Initial PMs'!$D:$D,0)-1,0,1,1)),"",OFFSET('Specs and Initial PMs'!$E$1,MATCH($B519,'Specs and Initial PMs'!$D:$D,0)-1,0,1,1))))</f>
        <v/>
      </c>
      <c r="R519" s="103" t="str">
        <f t="shared" ca="1" si="88"/>
        <v/>
      </c>
      <c r="S519" s="241"/>
    </row>
    <row r="520" spans="1:19" x14ac:dyDescent="0.3">
      <c r="A520" s="1">
        <f>'Specs and Initial PMs'!A532</f>
        <v>516</v>
      </c>
      <c r="B520" s="1">
        <f>'Specs and Initial PMs'!D532</f>
        <v>0</v>
      </c>
      <c r="C520" s="103" t="e">
        <f ca="1">IF(B520=0, NA(), (IF(ISERROR(OFFSET('Initial Results'!$U$1,MATCH($B520,'Initial Results'!$R:$R,0)-1,0,1,1)),NA(),OFFSET('Initial Results'!$U$1,MATCH($B520,'Initial Results'!$R:$R,0)-1,0,1,1))))</f>
        <v>#N/A</v>
      </c>
      <c r="D520" s="103" t="str">
        <f t="shared" si="89"/>
        <v/>
      </c>
      <c r="E520" s="199" t="e">
        <f ca="1">IF(B520=0, NA(), (IF(ISERROR(OFFSET('Confirm Results'!$U$1,MATCH($B520,'Confirm Results'!$R:$R,0)-1,0,1,1)),NA(),OFFSET('Confirm Results'!$U$1,MATCH($B520,'Confirm Results'!$R:$R,0)-1,0,1,1))))</f>
        <v>#N/A</v>
      </c>
      <c r="F520" s="103" t="str">
        <f t="shared" si="80"/>
        <v/>
      </c>
      <c r="G520" s="103" t="str">
        <f t="shared" ca="1" si="81"/>
        <v/>
      </c>
      <c r="H520" s="300"/>
      <c r="I520" s="103" t="str">
        <f t="shared" si="82"/>
        <v/>
      </c>
      <c r="J520" s="1" t="str">
        <f t="shared" si="83"/>
        <v/>
      </c>
      <c r="K520" s="1" t="str">
        <f t="shared" si="84"/>
        <v/>
      </c>
      <c r="L520" s="177"/>
      <c r="M520" s="299" t="str">
        <f t="shared" si="85"/>
        <v/>
      </c>
      <c r="N520" s="177"/>
      <c r="O520" s="177" t="str">
        <f t="shared" si="86"/>
        <v/>
      </c>
      <c r="P520" s="1" t="str">
        <f t="shared" si="87"/>
        <v/>
      </c>
      <c r="Q520" s="199" t="str">
        <f ca="1">IF(B520=0,"",(IF(ISERROR(OFFSET('Specs and Initial PMs'!$E$1,MATCH($B520,'Specs and Initial PMs'!$D:$D,0)-1,0,1,1)),"",OFFSET('Specs and Initial PMs'!$E$1,MATCH($B520,'Specs and Initial PMs'!$D:$D,0)-1,0,1,1))))</f>
        <v/>
      </c>
      <c r="R520" s="103" t="str">
        <f t="shared" ca="1" si="88"/>
        <v/>
      </c>
      <c r="S520" s="241"/>
    </row>
    <row r="521" spans="1:19" x14ac:dyDescent="0.3">
      <c r="A521" s="1">
        <f>'Specs and Initial PMs'!A533</f>
        <v>517</v>
      </c>
      <c r="B521" s="1">
        <f>'Specs and Initial PMs'!D533</f>
        <v>0</v>
      </c>
      <c r="C521" s="103" t="e">
        <f ca="1">IF(B521=0, NA(), (IF(ISERROR(OFFSET('Initial Results'!$U$1,MATCH($B521,'Initial Results'!$R:$R,0)-1,0,1,1)),NA(),OFFSET('Initial Results'!$U$1,MATCH($B521,'Initial Results'!$R:$R,0)-1,0,1,1))))</f>
        <v>#N/A</v>
      </c>
      <c r="D521" s="103" t="str">
        <f t="shared" si="89"/>
        <v/>
      </c>
      <c r="E521" s="199" t="e">
        <f ca="1">IF(B521=0, NA(), (IF(ISERROR(OFFSET('Confirm Results'!$U$1,MATCH($B521,'Confirm Results'!$R:$R,0)-1,0,1,1)),NA(),OFFSET('Confirm Results'!$U$1,MATCH($B521,'Confirm Results'!$R:$R,0)-1,0,1,1))))</f>
        <v>#N/A</v>
      </c>
      <c r="F521" s="103" t="str">
        <f t="shared" si="80"/>
        <v/>
      </c>
      <c r="G521" s="103" t="str">
        <f t="shared" ca="1" si="81"/>
        <v/>
      </c>
      <c r="H521" s="300"/>
      <c r="I521" s="103" t="str">
        <f t="shared" si="82"/>
        <v/>
      </c>
      <c r="J521" s="1" t="str">
        <f t="shared" si="83"/>
        <v/>
      </c>
      <c r="K521" s="1" t="str">
        <f t="shared" si="84"/>
        <v/>
      </c>
      <c r="L521" s="177"/>
      <c r="M521" s="299" t="str">
        <f t="shared" si="85"/>
        <v/>
      </c>
      <c r="N521" s="177"/>
      <c r="O521" s="177" t="str">
        <f t="shared" si="86"/>
        <v/>
      </c>
      <c r="P521" s="1" t="str">
        <f t="shared" si="87"/>
        <v/>
      </c>
      <c r="Q521" s="199" t="str">
        <f ca="1">IF(B521=0,"",(IF(ISERROR(OFFSET('Specs and Initial PMs'!$E$1,MATCH($B521,'Specs and Initial PMs'!$D:$D,0)-1,0,1,1)),"",OFFSET('Specs and Initial PMs'!$E$1,MATCH($B521,'Specs and Initial PMs'!$D:$D,0)-1,0,1,1))))</f>
        <v/>
      </c>
      <c r="R521" s="103" t="str">
        <f t="shared" ca="1" si="88"/>
        <v/>
      </c>
      <c r="S521" s="241"/>
    </row>
    <row r="522" spans="1:19" x14ac:dyDescent="0.3">
      <c r="A522" s="1">
        <f>'Specs and Initial PMs'!A534</f>
        <v>518</v>
      </c>
      <c r="B522" s="1">
        <f>'Specs and Initial PMs'!D534</f>
        <v>0</v>
      </c>
      <c r="C522" s="103" t="e">
        <f ca="1">IF(B522=0, NA(), (IF(ISERROR(OFFSET('Initial Results'!$U$1,MATCH($B522,'Initial Results'!$R:$R,0)-1,0,1,1)),NA(),OFFSET('Initial Results'!$U$1,MATCH($B522,'Initial Results'!$R:$R,0)-1,0,1,1))))</f>
        <v>#N/A</v>
      </c>
      <c r="D522" s="103" t="str">
        <f t="shared" si="89"/>
        <v/>
      </c>
      <c r="E522" s="199" t="e">
        <f ca="1">IF(B522=0, NA(), (IF(ISERROR(OFFSET('Confirm Results'!$U$1,MATCH($B522,'Confirm Results'!$R:$R,0)-1,0,1,1)),NA(),OFFSET('Confirm Results'!$U$1,MATCH($B522,'Confirm Results'!$R:$R,0)-1,0,1,1))))</f>
        <v>#N/A</v>
      </c>
      <c r="F522" s="103" t="str">
        <f t="shared" si="80"/>
        <v/>
      </c>
      <c r="G522" s="103" t="str">
        <f t="shared" ca="1" si="81"/>
        <v/>
      </c>
      <c r="H522" s="300"/>
      <c r="I522" s="103" t="str">
        <f t="shared" si="82"/>
        <v/>
      </c>
      <c r="J522" s="1" t="str">
        <f t="shared" si="83"/>
        <v/>
      </c>
      <c r="K522" s="1" t="str">
        <f t="shared" si="84"/>
        <v/>
      </c>
      <c r="L522" s="177"/>
      <c r="M522" s="299" t="str">
        <f t="shared" si="85"/>
        <v/>
      </c>
      <c r="N522" s="177"/>
      <c r="O522" s="177" t="str">
        <f t="shared" si="86"/>
        <v/>
      </c>
      <c r="P522" s="1" t="str">
        <f t="shared" si="87"/>
        <v/>
      </c>
      <c r="Q522" s="199" t="str">
        <f ca="1">IF(B522=0,"",(IF(ISERROR(OFFSET('Specs and Initial PMs'!$E$1,MATCH($B522,'Specs and Initial PMs'!$D:$D,0)-1,0,1,1)),"",OFFSET('Specs and Initial PMs'!$E$1,MATCH($B522,'Specs and Initial PMs'!$D:$D,0)-1,0,1,1))))</f>
        <v/>
      </c>
      <c r="R522" s="103" t="str">
        <f t="shared" ca="1" si="88"/>
        <v/>
      </c>
      <c r="S522" s="241"/>
    </row>
    <row r="523" spans="1:19" x14ac:dyDescent="0.3">
      <c r="A523" s="1">
        <f>'Specs and Initial PMs'!A535</f>
        <v>519</v>
      </c>
      <c r="B523" s="1">
        <f>'Specs and Initial PMs'!D535</f>
        <v>0</v>
      </c>
      <c r="C523" s="103" t="e">
        <f ca="1">IF(B523=0, NA(), (IF(ISERROR(OFFSET('Initial Results'!$U$1,MATCH($B523,'Initial Results'!$R:$R,0)-1,0,1,1)),NA(),OFFSET('Initial Results'!$U$1,MATCH($B523,'Initial Results'!$R:$R,0)-1,0,1,1))))</f>
        <v>#N/A</v>
      </c>
      <c r="D523" s="103" t="str">
        <f t="shared" si="89"/>
        <v/>
      </c>
      <c r="E523" s="199" t="e">
        <f ca="1">IF(B523=0, NA(), (IF(ISERROR(OFFSET('Confirm Results'!$U$1,MATCH($B523,'Confirm Results'!$R:$R,0)-1,0,1,1)),NA(),OFFSET('Confirm Results'!$U$1,MATCH($B523,'Confirm Results'!$R:$R,0)-1,0,1,1))))</f>
        <v>#N/A</v>
      </c>
      <c r="F523" s="103" t="str">
        <f t="shared" si="80"/>
        <v/>
      </c>
      <c r="G523" s="103" t="str">
        <f t="shared" ca="1" si="81"/>
        <v/>
      </c>
      <c r="H523" s="300"/>
      <c r="I523" s="103" t="str">
        <f t="shared" si="82"/>
        <v/>
      </c>
      <c r="J523" s="1" t="str">
        <f t="shared" si="83"/>
        <v/>
      </c>
      <c r="K523" s="1" t="str">
        <f t="shared" si="84"/>
        <v/>
      </c>
      <c r="L523" s="177"/>
      <c r="M523" s="299" t="str">
        <f t="shared" si="85"/>
        <v/>
      </c>
      <c r="N523" s="177"/>
      <c r="O523" s="177" t="str">
        <f t="shared" si="86"/>
        <v/>
      </c>
      <c r="P523" s="1" t="str">
        <f t="shared" si="87"/>
        <v/>
      </c>
      <c r="Q523" s="199" t="str">
        <f ca="1">IF(B523=0,"",(IF(ISERROR(OFFSET('Specs and Initial PMs'!$E$1,MATCH($B523,'Specs and Initial PMs'!$D:$D,0)-1,0,1,1)),"",OFFSET('Specs and Initial PMs'!$E$1,MATCH($B523,'Specs and Initial PMs'!$D:$D,0)-1,0,1,1))))</f>
        <v/>
      </c>
      <c r="R523" s="103" t="str">
        <f t="shared" ca="1" si="88"/>
        <v/>
      </c>
      <c r="S523" s="241"/>
    </row>
    <row r="524" spans="1:19" x14ac:dyDescent="0.3">
      <c r="A524" s="1">
        <f>'Specs and Initial PMs'!A536</f>
        <v>520</v>
      </c>
      <c r="B524" s="1">
        <f>'Specs and Initial PMs'!D536</f>
        <v>0</v>
      </c>
      <c r="C524" s="103" t="e">
        <f ca="1">IF(B524=0, NA(), (IF(ISERROR(OFFSET('Initial Results'!$U$1,MATCH($B524,'Initial Results'!$R:$R,0)-1,0,1,1)),NA(),OFFSET('Initial Results'!$U$1,MATCH($B524,'Initial Results'!$R:$R,0)-1,0,1,1))))</f>
        <v>#N/A</v>
      </c>
      <c r="D524" s="103" t="str">
        <f t="shared" si="89"/>
        <v/>
      </c>
      <c r="E524" s="199" t="e">
        <f ca="1">IF(B524=0, NA(), (IF(ISERROR(OFFSET('Confirm Results'!$U$1,MATCH($B524,'Confirm Results'!$R:$R,0)-1,0,1,1)),NA(),OFFSET('Confirm Results'!$U$1,MATCH($B524,'Confirm Results'!$R:$R,0)-1,0,1,1))))</f>
        <v>#N/A</v>
      </c>
      <c r="F524" s="103" t="str">
        <f t="shared" si="80"/>
        <v/>
      </c>
      <c r="G524" s="103" t="str">
        <f t="shared" ca="1" si="81"/>
        <v/>
      </c>
      <c r="H524" s="300"/>
      <c r="I524" s="103" t="str">
        <f t="shared" si="82"/>
        <v/>
      </c>
      <c r="J524" s="1" t="str">
        <f t="shared" si="83"/>
        <v/>
      </c>
      <c r="K524" s="1" t="str">
        <f t="shared" si="84"/>
        <v/>
      </c>
      <c r="L524" s="177"/>
      <c r="M524" s="299" t="str">
        <f t="shared" si="85"/>
        <v/>
      </c>
      <c r="N524" s="177"/>
      <c r="O524" s="177" t="str">
        <f t="shared" si="86"/>
        <v/>
      </c>
      <c r="P524" s="1" t="str">
        <f t="shared" si="87"/>
        <v/>
      </c>
      <c r="Q524" s="199" t="str">
        <f ca="1">IF(B524=0,"",(IF(ISERROR(OFFSET('Specs and Initial PMs'!$E$1,MATCH($B524,'Specs and Initial PMs'!$D:$D,0)-1,0,1,1)),"",OFFSET('Specs and Initial PMs'!$E$1,MATCH($B524,'Specs and Initial PMs'!$D:$D,0)-1,0,1,1))))</f>
        <v/>
      </c>
      <c r="R524" s="103" t="str">
        <f t="shared" ca="1" si="88"/>
        <v/>
      </c>
      <c r="S524" s="241"/>
    </row>
    <row r="525" spans="1:19" x14ac:dyDescent="0.3">
      <c r="A525" s="1">
        <f>'Specs and Initial PMs'!A537</f>
        <v>521</v>
      </c>
      <c r="B525" s="1">
        <f>'Specs and Initial PMs'!D537</f>
        <v>0</v>
      </c>
      <c r="C525" s="103" t="e">
        <f ca="1">IF(B525=0, NA(), (IF(ISERROR(OFFSET('Initial Results'!$U$1,MATCH($B525,'Initial Results'!$R:$R,0)-1,0,1,1)),NA(),OFFSET('Initial Results'!$U$1,MATCH($B525,'Initial Results'!$R:$R,0)-1,0,1,1))))</f>
        <v>#N/A</v>
      </c>
      <c r="D525" s="103" t="str">
        <f t="shared" si="89"/>
        <v/>
      </c>
      <c r="E525" s="199" t="e">
        <f ca="1">IF(B525=0, NA(), (IF(ISERROR(OFFSET('Confirm Results'!$U$1,MATCH($B525,'Confirm Results'!$R:$R,0)-1,0,1,1)),NA(),OFFSET('Confirm Results'!$U$1,MATCH($B525,'Confirm Results'!$R:$R,0)-1,0,1,1))))</f>
        <v>#N/A</v>
      </c>
      <c r="F525" s="103" t="str">
        <f t="shared" si="80"/>
        <v/>
      </c>
      <c r="G525" s="103" t="str">
        <f t="shared" ca="1" si="81"/>
        <v/>
      </c>
      <c r="H525" s="300"/>
      <c r="I525" s="103" t="str">
        <f t="shared" si="82"/>
        <v/>
      </c>
      <c r="J525" s="1" t="str">
        <f t="shared" si="83"/>
        <v/>
      </c>
      <c r="K525" s="1" t="str">
        <f t="shared" si="84"/>
        <v/>
      </c>
      <c r="L525" s="177"/>
      <c r="M525" s="299" t="str">
        <f t="shared" si="85"/>
        <v/>
      </c>
      <c r="N525" s="177"/>
      <c r="O525" s="177" t="str">
        <f t="shared" si="86"/>
        <v/>
      </c>
      <c r="P525" s="1" t="str">
        <f t="shared" si="87"/>
        <v/>
      </c>
      <c r="Q525" s="199" t="str">
        <f ca="1">IF(B525=0,"",(IF(ISERROR(OFFSET('Specs and Initial PMs'!$E$1,MATCH($B525,'Specs and Initial PMs'!$D:$D,0)-1,0,1,1)),"",OFFSET('Specs and Initial PMs'!$E$1,MATCH($B525,'Specs and Initial PMs'!$D:$D,0)-1,0,1,1))))</f>
        <v/>
      </c>
      <c r="R525" s="103" t="str">
        <f t="shared" ca="1" si="88"/>
        <v/>
      </c>
      <c r="S525" s="241"/>
    </row>
    <row r="526" spans="1:19" x14ac:dyDescent="0.3">
      <c r="A526" s="1">
        <f>'Specs and Initial PMs'!A538</f>
        <v>522</v>
      </c>
      <c r="B526" s="1">
        <f>'Specs and Initial PMs'!D538</f>
        <v>0</v>
      </c>
      <c r="C526" s="103" t="e">
        <f ca="1">IF(B526=0, NA(), (IF(ISERROR(OFFSET('Initial Results'!$U$1,MATCH($B526,'Initial Results'!$R:$R,0)-1,0,1,1)),NA(),OFFSET('Initial Results'!$U$1,MATCH($B526,'Initial Results'!$R:$R,0)-1,0,1,1))))</f>
        <v>#N/A</v>
      </c>
      <c r="D526" s="103" t="str">
        <f t="shared" si="89"/>
        <v/>
      </c>
      <c r="E526" s="199" t="e">
        <f ca="1">IF(B526=0, NA(), (IF(ISERROR(OFFSET('Confirm Results'!$U$1,MATCH($B526,'Confirm Results'!$R:$R,0)-1,0,1,1)),NA(),OFFSET('Confirm Results'!$U$1,MATCH($B526,'Confirm Results'!$R:$R,0)-1,0,1,1))))</f>
        <v>#N/A</v>
      </c>
      <c r="F526" s="103" t="str">
        <f t="shared" si="80"/>
        <v/>
      </c>
      <c r="G526" s="103" t="str">
        <f t="shared" ca="1" si="81"/>
        <v/>
      </c>
      <c r="H526" s="300"/>
      <c r="I526" s="103" t="str">
        <f t="shared" si="82"/>
        <v/>
      </c>
      <c r="J526" s="1" t="str">
        <f t="shared" si="83"/>
        <v/>
      </c>
      <c r="K526" s="1" t="str">
        <f t="shared" si="84"/>
        <v/>
      </c>
      <c r="L526" s="177"/>
      <c r="M526" s="299" t="str">
        <f t="shared" si="85"/>
        <v/>
      </c>
      <c r="N526" s="177"/>
      <c r="O526" s="177" t="str">
        <f t="shared" si="86"/>
        <v/>
      </c>
      <c r="P526" s="1" t="str">
        <f t="shared" si="87"/>
        <v/>
      </c>
      <c r="Q526" s="199" t="str">
        <f ca="1">IF(B526=0,"",(IF(ISERROR(OFFSET('Specs and Initial PMs'!$E$1,MATCH($B526,'Specs and Initial PMs'!$D:$D,0)-1,0,1,1)),"",OFFSET('Specs and Initial PMs'!$E$1,MATCH($B526,'Specs and Initial PMs'!$D:$D,0)-1,0,1,1))))</f>
        <v/>
      </c>
      <c r="R526" s="103" t="str">
        <f t="shared" ca="1" si="88"/>
        <v/>
      </c>
      <c r="S526" s="241"/>
    </row>
    <row r="527" spans="1:19" x14ac:dyDescent="0.3">
      <c r="A527" s="1">
        <f>'Specs and Initial PMs'!A539</f>
        <v>523</v>
      </c>
      <c r="B527" s="1">
        <f>'Specs and Initial PMs'!D539</f>
        <v>0</v>
      </c>
      <c r="C527" s="103" t="e">
        <f ca="1">IF(B527=0, NA(), (IF(ISERROR(OFFSET('Initial Results'!$U$1,MATCH($B527,'Initial Results'!$R:$R,0)-1,0,1,1)),NA(),OFFSET('Initial Results'!$U$1,MATCH($B527,'Initial Results'!$R:$R,0)-1,0,1,1))))</f>
        <v>#N/A</v>
      </c>
      <c r="D527" s="103" t="str">
        <f t="shared" si="89"/>
        <v/>
      </c>
      <c r="E527" s="199" t="e">
        <f ca="1">IF(B527=0, NA(), (IF(ISERROR(OFFSET('Confirm Results'!$U$1,MATCH($B527,'Confirm Results'!$R:$R,0)-1,0,1,1)),NA(),OFFSET('Confirm Results'!$U$1,MATCH($B527,'Confirm Results'!$R:$R,0)-1,0,1,1))))</f>
        <v>#N/A</v>
      </c>
      <c r="F527" s="103" t="str">
        <f t="shared" si="80"/>
        <v/>
      </c>
      <c r="G527" s="103" t="str">
        <f t="shared" ca="1" si="81"/>
        <v/>
      </c>
      <c r="H527" s="300"/>
      <c r="I527" s="103" t="str">
        <f t="shared" si="82"/>
        <v/>
      </c>
      <c r="J527" s="1" t="str">
        <f t="shared" si="83"/>
        <v/>
      </c>
      <c r="K527" s="1" t="str">
        <f t="shared" si="84"/>
        <v/>
      </c>
      <c r="L527" s="177"/>
      <c r="M527" s="299" t="str">
        <f t="shared" si="85"/>
        <v/>
      </c>
      <c r="N527" s="177"/>
      <c r="O527" s="177" t="str">
        <f t="shared" si="86"/>
        <v/>
      </c>
      <c r="P527" s="1" t="str">
        <f t="shared" si="87"/>
        <v/>
      </c>
      <c r="Q527" s="199" t="str">
        <f ca="1">IF(B527=0,"",(IF(ISERROR(OFFSET('Specs and Initial PMs'!$E$1,MATCH($B527,'Specs and Initial PMs'!$D:$D,0)-1,0,1,1)),"",OFFSET('Specs and Initial PMs'!$E$1,MATCH($B527,'Specs and Initial PMs'!$D:$D,0)-1,0,1,1))))</f>
        <v/>
      </c>
      <c r="R527" s="103" t="str">
        <f t="shared" ca="1" si="88"/>
        <v/>
      </c>
      <c r="S527" s="241"/>
    </row>
    <row r="528" spans="1:19" x14ac:dyDescent="0.3">
      <c r="A528" s="1">
        <f>'Specs and Initial PMs'!A540</f>
        <v>524</v>
      </c>
      <c r="B528" s="1">
        <f>'Specs and Initial PMs'!D540</f>
        <v>0</v>
      </c>
      <c r="C528" s="103" t="e">
        <f ca="1">IF(B528=0, NA(), (IF(ISERROR(OFFSET('Initial Results'!$U$1,MATCH($B528,'Initial Results'!$R:$R,0)-1,0,1,1)),NA(),OFFSET('Initial Results'!$U$1,MATCH($B528,'Initial Results'!$R:$R,0)-1,0,1,1))))</f>
        <v>#N/A</v>
      </c>
      <c r="D528" s="103" t="str">
        <f t="shared" si="89"/>
        <v/>
      </c>
      <c r="E528" s="199" t="e">
        <f ca="1">IF(B528=0, NA(), (IF(ISERROR(OFFSET('Confirm Results'!$U$1,MATCH($B528,'Confirm Results'!$R:$R,0)-1,0,1,1)),NA(),OFFSET('Confirm Results'!$U$1,MATCH($B528,'Confirm Results'!$R:$R,0)-1,0,1,1))))</f>
        <v>#N/A</v>
      </c>
      <c r="F528" s="103" t="str">
        <f t="shared" si="80"/>
        <v/>
      </c>
      <c r="G528" s="103" t="str">
        <f t="shared" ca="1" si="81"/>
        <v/>
      </c>
      <c r="H528" s="300"/>
      <c r="I528" s="103" t="str">
        <f t="shared" si="82"/>
        <v/>
      </c>
      <c r="J528" s="1" t="str">
        <f t="shared" si="83"/>
        <v/>
      </c>
      <c r="K528" s="1" t="str">
        <f t="shared" si="84"/>
        <v/>
      </c>
      <c r="L528" s="177"/>
      <c r="M528" s="299" t="str">
        <f t="shared" si="85"/>
        <v/>
      </c>
      <c r="N528" s="177"/>
      <c r="O528" s="177" t="str">
        <f t="shared" si="86"/>
        <v/>
      </c>
      <c r="P528" s="1" t="str">
        <f t="shared" si="87"/>
        <v/>
      </c>
      <c r="Q528" s="199" t="str">
        <f ca="1">IF(B528=0,"",(IF(ISERROR(OFFSET('Specs and Initial PMs'!$E$1,MATCH($B528,'Specs and Initial PMs'!$D:$D,0)-1,0,1,1)),"",OFFSET('Specs and Initial PMs'!$E$1,MATCH($B528,'Specs and Initial PMs'!$D:$D,0)-1,0,1,1))))</f>
        <v/>
      </c>
      <c r="R528" s="103" t="str">
        <f t="shared" ca="1" si="88"/>
        <v/>
      </c>
      <c r="S528" s="241"/>
    </row>
    <row r="529" spans="1:19" x14ac:dyDescent="0.3">
      <c r="A529" s="1">
        <f>'Specs and Initial PMs'!A541</f>
        <v>525</v>
      </c>
      <c r="B529" s="1">
        <f>'Specs and Initial PMs'!D541</f>
        <v>0</v>
      </c>
      <c r="C529" s="103" t="e">
        <f ca="1">IF(B529=0, NA(), (IF(ISERROR(OFFSET('Initial Results'!$U$1,MATCH($B529,'Initial Results'!$R:$R,0)-1,0,1,1)),NA(),OFFSET('Initial Results'!$U$1,MATCH($B529,'Initial Results'!$R:$R,0)-1,0,1,1))))</f>
        <v>#N/A</v>
      </c>
      <c r="D529" s="103" t="str">
        <f t="shared" si="89"/>
        <v/>
      </c>
      <c r="E529" s="199" t="e">
        <f ca="1">IF(B529=0, NA(), (IF(ISERROR(OFFSET('Confirm Results'!$U$1,MATCH($B529,'Confirm Results'!$R:$R,0)-1,0,1,1)),NA(),OFFSET('Confirm Results'!$U$1,MATCH($B529,'Confirm Results'!$R:$R,0)-1,0,1,1))))</f>
        <v>#N/A</v>
      </c>
      <c r="F529" s="103" t="str">
        <f t="shared" si="80"/>
        <v/>
      </c>
      <c r="G529" s="103" t="str">
        <f t="shared" ca="1" si="81"/>
        <v/>
      </c>
      <c r="H529" s="300"/>
      <c r="I529" s="103" t="str">
        <f t="shared" si="82"/>
        <v/>
      </c>
      <c r="J529" s="1" t="str">
        <f t="shared" si="83"/>
        <v/>
      </c>
      <c r="K529" s="1" t="str">
        <f t="shared" si="84"/>
        <v/>
      </c>
      <c r="L529" s="177"/>
      <c r="M529" s="299" t="str">
        <f t="shared" si="85"/>
        <v/>
      </c>
      <c r="N529" s="177"/>
      <c r="O529" s="177" t="str">
        <f t="shared" si="86"/>
        <v/>
      </c>
      <c r="P529" s="1" t="str">
        <f t="shared" si="87"/>
        <v/>
      </c>
      <c r="Q529" s="199" t="str">
        <f ca="1">IF(B529=0,"",(IF(ISERROR(OFFSET('Specs and Initial PMs'!$E$1,MATCH($B529,'Specs and Initial PMs'!$D:$D,0)-1,0,1,1)),"",OFFSET('Specs and Initial PMs'!$E$1,MATCH($B529,'Specs and Initial PMs'!$D:$D,0)-1,0,1,1))))</f>
        <v/>
      </c>
      <c r="R529" s="103" t="str">
        <f t="shared" ca="1" si="88"/>
        <v/>
      </c>
      <c r="S529" s="241"/>
    </row>
    <row r="530" spans="1:19" x14ac:dyDescent="0.3">
      <c r="A530" s="1">
        <f>'Specs and Initial PMs'!A542</f>
        <v>526</v>
      </c>
      <c r="B530" s="1">
        <f>'Specs and Initial PMs'!D542</f>
        <v>0</v>
      </c>
      <c r="C530" s="103" t="e">
        <f ca="1">IF(B530=0, NA(), (IF(ISERROR(OFFSET('Initial Results'!$U$1,MATCH($B530,'Initial Results'!$R:$R,0)-1,0,1,1)),NA(),OFFSET('Initial Results'!$U$1,MATCH($B530,'Initial Results'!$R:$R,0)-1,0,1,1))))</f>
        <v>#N/A</v>
      </c>
      <c r="D530" s="103" t="str">
        <f t="shared" si="89"/>
        <v/>
      </c>
      <c r="E530" s="199" t="e">
        <f ca="1">IF(B530=0, NA(), (IF(ISERROR(OFFSET('Confirm Results'!$U$1,MATCH($B530,'Confirm Results'!$R:$R,0)-1,0,1,1)),NA(),OFFSET('Confirm Results'!$U$1,MATCH($B530,'Confirm Results'!$R:$R,0)-1,0,1,1))))</f>
        <v>#N/A</v>
      </c>
      <c r="F530" s="103" t="str">
        <f t="shared" si="80"/>
        <v/>
      </c>
      <c r="G530" s="103" t="str">
        <f t="shared" ca="1" si="81"/>
        <v/>
      </c>
      <c r="H530" s="300"/>
      <c r="I530" s="103" t="str">
        <f t="shared" si="82"/>
        <v/>
      </c>
      <c r="J530" s="1" t="str">
        <f t="shared" si="83"/>
        <v/>
      </c>
      <c r="K530" s="1" t="str">
        <f t="shared" si="84"/>
        <v/>
      </c>
      <c r="L530" s="177"/>
      <c r="M530" s="299" t="str">
        <f t="shared" si="85"/>
        <v/>
      </c>
      <c r="N530" s="177"/>
      <c r="O530" s="177" t="str">
        <f t="shared" si="86"/>
        <v/>
      </c>
      <c r="P530" s="1" t="str">
        <f t="shared" si="87"/>
        <v/>
      </c>
      <c r="Q530" s="199" t="str">
        <f ca="1">IF(B530=0,"",(IF(ISERROR(OFFSET('Specs and Initial PMs'!$E$1,MATCH($B530,'Specs and Initial PMs'!$D:$D,0)-1,0,1,1)),"",OFFSET('Specs and Initial PMs'!$E$1,MATCH($B530,'Specs and Initial PMs'!$D:$D,0)-1,0,1,1))))</f>
        <v/>
      </c>
      <c r="R530" s="103" t="str">
        <f t="shared" ca="1" si="88"/>
        <v/>
      </c>
      <c r="S530" s="241"/>
    </row>
    <row r="531" spans="1:19" x14ac:dyDescent="0.3">
      <c r="A531" s="1">
        <f>'Specs and Initial PMs'!A543</f>
        <v>527</v>
      </c>
      <c r="B531" s="1">
        <f>'Specs and Initial PMs'!D543</f>
        <v>0</v>
      </c>
      <c r="C531" s="103" t="e">
        <f ca="1">IF(B531=0, NA(), (IF(ISERROR(OFFSET('Initial Results'!$U$1,MATCH($B531,'Initial Results'!$R:$R,0)-1,0,1,1)),NA(),OFFSET('Initial Results'!$U$1,MATCH($B531,'Initial Results'!$R:$R,0)-1,0,1,1))))</f>
        <v>#N/A</v>
      </c>
      <c r="D531" s="103" t="str">
        <f t="shared" si="89"/>
        <v/>
      </c>
      <c r="E531" s="199" t="e">
        <f ca="1">IF(B531=0, NA(), (IF(ISERROR(OFFSET('Confirm Results'!$U$1,MATCH($B531,'Confirm Results'!$R:$R,0)-1,0,1,1)),NA(),OFFSET('Confirm Results'!$U$1,MATCH($B531,'Confirm Results'!$R:$R,0)-1,0,1,1))))</f>
        <v>#N/A</v>
      </c>
      <c r="F531" s="103" t="str">
        <f t="shared" si="80"/>
        <v/>
      </c>
      <c r="G531" s="103" t="str">
        <f t="shared" ca="1" si="81"/>
        <v/>
      </c>
      <c r="H531" s="300"/>
      <c r="I531" s="103" t="str">
        <f t="shared" si="82"/>
        <v/>
      </c>
      <c r="J531" s="1" t="str">
        <f t="shared" si="83"/>
        <v/>
      </c>
      <c r="K531" s="1" t="str">
        <f t="shared" si="84"/>
        <v/>
      </c>
      <c r="L531" s="177"/>
      <c r="M531" s="299" t="str">
        <f t="shared" si="85"/>
        <v/>
      </c>
      <c r="N531" s="177"/>
      <c r="O531" s="177" t="str">
        <f t="shared" si="86"/>
        <v/>
      </c>
      <c r="P531" s="1" t="str">
        <f t="shared" si="87"/>
        <v/>
      </c>
      <c r="Q531" s="199" t="str">
        <f ca="1">IF(B531=0,"",(IF(ISERROR(OFFSET('Specs and Initial PMs'!$E$1,MATCH($B531,'Specs and Initial PMs'!$D:$D,0)-1,0,1,1)),"",OFFSET('Specs and Initial PMs'!$E$1,MATCH($B531,'Specs and Initial PMs'!$D:$D,0)-1,0,1,1))))</f>
        <v/>
      </c>
      <c r="R531" s="103" t="str">
        <f t="shared" ca="1" si="88"/>
        <v/>
      </c>
      <c r="S531" s="241"/>
    </row>
    <row r="532" spans="1:19" x14ac:dyDescent="0.3">
      <c r="A532" s="1">
        <f>'Specs and Initial PMs'!A544</f>
        <v>528</v>
      </c>
      <c r="B532" s="1">
        <f>'Specs and Initial PMs'!D544</f>
        <v>0</v>
      </c>
      <c r="C532" s="103" t="e">
        <f ca="1">IF(B532=0, NA(), (IF(ISERROR(OFFSET('Initial Results'!$U$1,MATCH($B532,'Initial Results'!$R:$R,0)-1,0,1,1)),NA(),OFFSET('Initial Results'!$U$1,MATCH($B532,'Initial Results'!$R:$R,0)-1,0,1,1))))</f>
        <v>#N/A</v>
      </c>
      <c r="D532" s="103" t="str">
        <f t="shared" si="89"/>
        <v/>
      </c>
      <c r="E532" s="199" t="e">
        <f ca="1">IF(B532=0, NA(), (IF(ISERROR(OFFSET('Confirm Results'!$U$1,MATCH($B532,'Confirm Results'!$R:$R,0)-1,0,1,1)),NA(),OFFSET('Confirm Results'!$U$1,MATCH($B532,'Confirm Results'!$R:$R,0)-1,0,1,1))))</f>
        <v>#N/A</v>
      </c>
      <c r="F532" s="103" t="str">
        <f t="shared" si="80"/>
        <v/>
      </c>
      <c r="G532" s="103" t="str">
        <f t="shared" ca="1" si="81"/>
        <v/>
      </c>
      <c r="H532" s="300"/>
      <c r="I532" s="103" t="str">
        <f t="shared" si="82"/>
        <v/>
      </c>
      <c r="J532" s="1" t="str">
        <f t="shared" si="83"/>
        <v/>
      </c>
      <c r="K532" s="1" t="str">
        <f t="shared" si="84"/>
        <v/>
      </c>
      <c r="L532" s="177"/>
      <c r="M532" s="299" t="str">
        <f t="shared" si="85"/>
        <v/>
      </c>
      <c r="N532" s="177"/>
      <c r="O532" s="177" t="str">
        <f t="shared" si="86"/>
        <v/>
      </c>
      <c r="P532" s="1" t="str">
        <f t="shared" si="87"/>
        <v/>
      </c>
      <c r="Q532" s="199" t="str">
        <f ca="1">IF(B532=0,"",(IF(ISERROR(OFFSET('Specs and Initial PMs'!$E$1,MATCH($B532,'Specs and Initial PMs'!$D:$D,0)-1,0,1,1)),"",OFFSET('Specs and Initial PMs'!$E$1,MATCH($B532,'Specs and Initial PMs'!$D:$D,0)-1,0,1,1))))</f>
        <v/>
      </c>
      <c r="R532" s="103" t="str">
        <f t="shared" ca="1" si="88"/>
        <v/>
      </c>
      <c r="S532" s="241"/>
    </row>
    <row r="533" spans="1:19" x14ac:dyDescent="0.3">
      <c r="A533" s="1">
        <f>'Specs and Initial PMs'!A545</f>
        <v>529</v>
      </c>
      <c r="B533" s="1">
        <f>'Specs and Initial PMs'!D545</f>
        <v>0</v>
      </c>
      <c r="C533" s="103" t="e">
        <f ca="1">IF(B533=0, NA(), (IF(ISERROR(OFFSET('Initial Results'!$U$1,MATCH($B533,'Initial Results'!$R:$R,0)-1,0,1,1)),NA(),OFFSET('Initial Results'!$U$1,MATCH($B533,'Initial Results'!$R:$R,0)-1,0,1,1))))</f>
        <v>#N/A</v>
      </c>
      <c r="D533" s="103" t="str">
        <f t="shared" si="89"/>
        <v/>
      </c>
      <c r="E533" s="199" t="e">
        <f ca="1">IF(B533=0, NA(), (IF(ISERROR(OFFSET('Confirm Results'!$U$1,MATCH($B533,'Confirm Results'!$R:$R,0)-1,0,1,1)),NA(),OFFSET('Confirm Results'!$U$1,MATCH($B533,'Confirm Results'!$R:$R,0)-1,0,1,1))))</f>
        <v>#N/A</v>
      </c>
      <c r="F533" s="103" t="str">
        <f t="shared" si="80"/>
        <v/>
      </c>
      <c r="G533" s="103" t="str">
        <f t="shared" ca="1" si="81"/>
        <v/>
      </c>
      <c r="H533" s="300"/>
      <c r="I533" s="103" t="str">
        <f t="shared" si="82"/>
        <v/>
      </c>
      <c r="J533" s="1" t="str">
        <f t="shared" si="83"/>
        <v/>
      </c>
      <c r="K533" s="1" t="str">
        <f t="shared" si="84"/>
        <v/>
      </c>
      <c r="L533" s="177"/>
      <c r="M533" s="299" t="str">
        <f t="shared" si="85"/>
        <v/>
      </c>
      <c r="N533" s="177"/>
      <c r="O533" s="177" t="str">
        <f t="shared" si="86"/>
        <v/>
      </c>
      <c r="P533" s="1" t="str">
        <f t="shared" si="87"/>
        <v/>
      </c>
      <c r="Q533" s="199" t="str">
        <f ca="1">IF(B533=0,"",(IF(ISERROR(OFFSET('Specs and Initial PMs'!$E$1,MATCH($B533,'Specs and Initial PMs'!$D:$D,0)-1,0,1,1)),"",OFFSET('Specs and Initial PMs'!$E$1,MATCH($B533,'Specs and Initial PMs'!$D:$D,0)-1,0,1,1))))</f>
        <v/>
      </c>
      <c r="R533" s="103" t="str">
        <f t="shared" ca="1" si="88"/>
        <v/>
      </c>
      <c r="S533" s="241"/>
    </row>
    <row r="534" spans="1:19" x14ac:dyDescent="0.3">
      <c r="A534" s="1">
        <f>'Specs and Initial PMs'!A546</f>
        <v>530</v>
      </c>
      <c r="B534" s="1">
        <f>'Specs and Initial PMs'!D546</f>
        <v>0</v>
      </c>
      <c r="C534" s="103" t="e">
        <f ca="1">IF(B534=0, NA(), (IF(ISERROR(OFFSET('Initial Results'!$U$1,MATCH($B534,'Initial Results'!$R:$R,0)-1,0,1,1)),NA(),OFFSET('Initial Results'!$U$1,MATCH($B534,'Initial Results'!$R:$R,0)-1,0,1,1))))</f>
        <v>#N/A</v>
      </c>
      <c r="D534" s="103" t="str">
        <f t="shared" si="89"/>
        <v/>
      </c>
      <c r="E534" s="199" t="e">
        <f ca="1">IF(B534=0, NA(), (IF(ISERROR(OFFSET('Confirm Results'!$U$1,MATCH($B534,'Confirm Results'!$R:$R,0)-1,0,1,1)),NA(),OFFSET('Confirm Results'!$U$1,MATCH($B534,'Confirm Results'!$R:$R,0)-1,0,1,1))))</f>
        <v>#N/A</v>
      </c>
      <c r="F534" s="103" t="str">
        <f t="shared" si="80"/>
        <v/>
      </c>
      <c r="G534" s="103" t="str">
        <f t="shared" ca="1" si="81"/>
        <v/>
      </c>
      <c r="H534" s="300"/>
      <c r="I534" s="103" t="str">
        <f t="shared" si="82"/>
        <v/>
      </c>
      <c r="J534" s="1" t="str">
        <f t="shared" si="83"/>
        <v/>
      </c>
      <c r="K534" s="1" t="str">
        <f t="shared" si="84"/>
        <v/>
      </c>
      <c r="L534" s="177"/>
      <c r="M534" s="299" t="str">
        <f t="shared" si="85"/>
        <v/>
      </c>
      <c r="N534" s="177"/>
      <c r="O534" s="177" t="str">
        <f t="shared" si="86"/>
        <v/>
      </c>
      <c r="P534" s="1" t="str">
        <f t="shared" si="87"/>
        <v/>
      </c>
      <c r="Q534" s="199" t="str">
        <f ca="1">IF(B534=0,"",(IF(ISERROR(OFFSET('Specs and Initial PMs'!$E$1,MATCH($B534,'Specs and Initial PMs'!$D:$D,0)-1,0,1,1)),"",OFFSET('Specs and Initial PMs'!$E$1,MATCH($B534,'Specs and Initial PMs'!$D:$D,0)-1,0,1,1))))</f>
        <v/>
      </c>
      <c r="R534" s="103" t="str">
        <f t="shared" ca="1" si="88"/>
        <v/>
      </c>
      <c r="S534" s="241"/>
    </row>
    <row r="535" spans="1:19" x14ac:dyDescent="0.3">
      <c r="A535" s="1">
        <f>'Specs and Initial PMs'!A547</f>
        <v>531</v>
      </c>
      <c r="B535" s="1">
        <f>'Specs and Initial PMs'!D547</f>
        <v>0</v>
      </c>
      <c r="C535" s="103" t="e">
        <f ca="1">IF(B535=0, NA(), (IF(ISERROR(OFFSET('Initial Results'!$U$1,MATCH($B535,'Initial Results'!$R:$R,0)-1,0,1,1)),NA(),OFFSET('Initial Results'!$U$1,MATCH($B535,'Initial Results'!$R:$R,0)-1,0,1,1))))</f>
        <v>#N/A</v>
      </c>
      <c r="D535" s="103" t="str">
        <f t="shared" si="89"/>
        <v/>
      </c>
      <c r="E535" s="199" t="e">
        <f ca="1">IF(B535=0, NA(), (IF(ISERROR(OFFSET('Confirm Results'!$U$1,MATCH($B535,'Confirm Results'!$R:$R,0)-1,0,1,1)),NA(),OFFSET('Confirm Results'!$U$1,MATCH($B535,'Confirm Results'!$R:$R,0)-1,0,1,1))))</f>
        <v>#N/A</v>
      </c>
      <c r="F535" s="103" t="str">
        <f t="shared" si="80"/>
        <v/>
      </c>
      <c r="G535" s="103" t="str">
        <f t="shared" ca="1" si="81"/>
        <v/>
      </c>
      <c r="H535" s="300"/>
      <c r="I535" s="103" t="str">
        <f t="shared" si="82"/>
        <v/>
      </c>
      <c r="J535" s="1" t="str">
        <f t="shared" si="83"/>
        <v/>
      </c>
      <c r="K535" s="1" t="str">
        <f t="shared" si="84"/>
        <v/>
      </c>
      <c r="L535" s="177"/>
      <c r="M535" s="299" t="str">
        <f t="shared" si="85"/>
        <v/>
      </c>
      <c r="N535" s="177"/>
      <c r="O535" s="177" t="str">
        <f t="shared" si="86"/>
        <v/>
      </c>
      <c r="P535" s="1" t="str">
        <f t="shared" si="87"/>
        <v/>
      </c>
      <c r="Q535" s="199" t="str">
        <f ca="1">IF(B535=0,"",(IF(ISERROR(OFFSET('Specs and Initial PMs'!$E$1,MATCH($B535,'Specs and Initial PMs'!$D:$D,0)-1,0,1,1)),"",OFFSET('Specs and Initial PMs'!$E$1,MATCH($B535,'Specs and Initial PMs'!$D:$D,0)-1,0,1,1))))</f>
        <v/>
      </c>
      <c r="R535" s="103" t="str">
        <f t="shared" ca="1" si="88"/>
        <v/>
      </c>
      <c r="S535" s="241"/>
    </row>
    <row r="536" spans="1:19" x14ac:dyDescent="0.3">
      <c r="A536" s="1">
        <f>'Specs and Initial PMs'!A548</f>
        <v>532</v>
      </c>
      <c r="B536" s="1">
        <f>'Specs and Initial PMs'!D548</f>
        <v>0</v>
      </c>
      <c r="C536" s="103" t="e">
        <f ca="1">IF(B536=0, NA(), (IF(ISERROR(OFFSET('Initial Results'!$U$1,MATCH($B536,'Initial Results'!$R:$R,0)-1,0,1,1)),NA(),OFFSET('Initial Results'!$U$1,MATCH($B536,'Initial Results'!$R:$R,0)-1,0,1,1))))</f>
        <v>#N/A</v>
      </c>
      <c r="D536" s="103" t="str">
        <f t="shared" si="89"/>
        <v/>
      </c>
      <c r="E536" s="199" t="e">
        <f ca="1">IF(B536=0, NA(), (IF(ISERROR(OFFSET('Confirm Results'!$U$1,MATCH($B536,'Confirm Results'!$R:$R,0)-1,0,1,1)),NA(),OFFSET('Confirm Results'!$U$1,MATCH($B536,'Confirm Results'!$R:$R,0)-1,0,1,1))))</f>
        <v>#N/A</v>
      </c>
      <c r="F536" s="103" t="str">
        <f t="shared" si="80"/>
        <v/>
      </c>
      <c r="G536" s="103" t="str">
        <f t="shared" ca="1" si="81"/>
        <v/>
      </c>
      <c r="H536" s="300"/>
      <c r="I536" s="103" t="str">
        <f t="shared" si="82"/>
        <v/>
      </c>
      <c r="J536" s="1" t="str">
        <f t="shared" si="83"/>
        <v/>
      </c>
      <c r="K536" s="1" t="str">
        <f t="shared" si="84"/>
        <v/>
      </c>
      <c r="L536" s="177"/>
      <c r="M536" s="299" t="str">
        <f t="shared" si="85"/>
        <v/>
      </c>
      <c r="N536" s="177"/>
      <c r="O536" s="177" t="str">
        <f t="shared" si="86"/>
        <v/>
      </c>
      <c r="P536" s="1" t="str">
        <f t="shared" si="87"/>
        <v/>
      </c>
      <c r="Q536" s="199" t="str">
        <f ca="1">IF(B536=0,"",(IF(ISERROR(OFFSET('Specs and Initial PMs'!$E$1,MATCH($B536,'Specs and Initial PMs'!$D:$D,0)-1,0,1,1)),"",OFFSET('Specs and Initial PMs'!$E$1,MATCH($B536,'Specs and Initial PMs'!$D:$D,0)-1,0,1,1))))</f>
        <v/>
      </c>
      <c r="R536" s="103" t="str">
        <f t="shared" ca="1" si="88"/>
        <v/>
      </c>
      <c r="S536" s="241"/>
    </row>
    <row r="537" spans="1:19" x14ac:dyDescent="0.3">
      <c r="A537" s="1">
        <f>'Specs and Initial PMs'!A549</f>
        <v>533</v>
      </c>
      <c r="B537" s="1">
        <f>'Specs and Initial PMs'!D549</f>
        <v>0</v>
      </c>
      <c r="C537" s="103" t="e">
        <f ca="1">IF(B537=0, NA(), (IF(ISERROR(OFFSET('Initial Results'!$U$1,MATCH($B537,'Initial Results'!$R:$R,0)-1,0,1,1)),NA(),OFFSET('Initial Results'!$U$1,MATCH($B537,'Initial Results'!$R:$R,0)-1,0,1,1))))</f>
        <v>#N/A</v>
      </c>
      <c r="D537" s="103" t="str">
        <f t="shared" si="89"/>
        <v/>
      </c>
      <c r="E537" s="199" t="e">
        <f ca="1">IF(B537=0, NA(), (IF(ISERROR(OFFSET('Confirm Results'!$U$1,MATCH($B537,'Confirm Results'!$R:$R,0)-1,0,1,1)),NA(),OFFSET('Confirm Results'!$U$1,MATCH($B537,'Confirm Results'!$R:$R,0)-1,0,1,1))))</f>
        <v>#N/A</v>
      </c>
      <c r="F537" s="103" t="str">
        <f t="shared" si="80"/>
        <v/>
      </c>
      <c r="G537" s="103" t="str">
        <f t="shared" ca="1" si="81"/>
        <v/>
      </c>
      <c r="H537" s="300"/>
      <c r="I537" s="103" t="str">
        <f t="shared" si="82"/>
        <v/>
      </c>
      <c r="J537" s="1" t="str">
        <f t="shared" si="83"/>
        <v/>
      </c>
      <c r="K537" s="1" t="str">
        <f t="shared" si="84"/>
        <v/>
      </c>
      <c r="L537" s="177"/>
      <c r="M537" s="299" t="str">
        <f t="shared" si="85"/>
        <v/>
      </c>
      <c r="N537" s="177"/>
      <c r="O537" s="177" t="str">
        <f t="shared" si="86"/>
        <v/>
      </c>
      <c r="P537" s="1" t="str">
        <f t="shared" si="87"/>
        <v/>
      </c>
      <c r="Q537" s="199" t="str">
        <f ca="1">IF(B537=0,"",(IF(ISERROR(OFFSET('Specs and Initial PMs'!$E$1,MATCH($B537,'Specs and Initial PMs'!$D:$D,0)-1,0,1,1)),"",OFFSET('Specs and Initial PMs'!$E$1,MATCH($B537,'Specs and Initial PMs'!$D:$D,0)-1,0,1,1))))</f>
        <v/>
      </c>
      <c r="R537" s="103" t="str">
        <f t="shared" ca="1" si="88"/>
        <v/>
      </c>
      <c r="S537" s="241"/>
    </row>
    <row r="538" spans="1:19" x14ac:dyDescent="0.3">
      <c r="A538" s="1">
        <f>'Specs and Initial PMs'!A550</f>
        <v>534</v>
      </c>
      <c r="B538" s="1">
        <f>'Specs and Initial PMs'!D550</f>
        <v>0</v>
      </c>
      <c r="C538" s="103" t="e">
        <f ca="1">IF(B538=0, NA(), (IF(ISERROR(OFFSET('Initial Results'!$U$1,MATCH($B538,'Initial Results'!$R:$R,0)-1,0,1,1)),NA(),OFFSET('Initial Results'!$U$1,MATCH($B538,'Initial Results'!$R:$R,0)-1,0,1,1))))</f>
        <v>#N/A</v>
      </c>
      <c r="D538" s="103" t="str">
        <f t="shared" si="89"/>
        <v/>
      </c>
      <c r="E538" s="199" t="e">
        <f ca="1">IF(B538=0, NA(), (IF(ISERROR(OFFSET('Confirm Results'!$U$1,MATCH($B538,'Confirm Results'!$R:$R,0)-1,0,1,1)),NA(),OFFSET('Confirm Results'!$U$1,MATCH($B538,'Confirm Results'!$R:$R,0)-1,0,1,1))))</f>
        <v>#N/A</v>
      </c>
      <c r="F538" s="103" t="str">
        <f t="shared" si="80"/>
        <v/>
      </c>
      <c r="G538" s="103" t="str">
        <f t="shared" ca="1" si="81"/>
        <v/>
      </c>
      <c r="H538" s="300"/>
      <c r="I538" s="103" t="str">
        <f t="shared" si="82"/>
        <v/>
      </c>
      <c r="J538" s="1" t="str">
        <f t="shared" si="83"/>
        <v/>
      </c>
      <c r="K538" s="1" t="str">
        <f t="shared" si="84"/>
        <v/>
      </c>
      <c r="L538" s="177"/>
      <c r="M538" s="299" t="str">
        <f t="shared" si="85"/>
        <v/>
      </c>
      <c r="N538" s="177"/>
      <c r="O538" s="177" t="str">
        <f t="shared" si="86"/>
        <v/>
      </c>
      <c r="P538" s="1" t="str">
        <f t="shared" si="87"/>
        <v/>
      </c>
      <c r="Q538" s="199" t="str">
        <f ca="1">IF(B538=0,"",(IF(ISERROR(OFFSET('Specs and Initial PMs'!$E$1,MATCH($B538,'Specs and Initial PMs'!$D:$D,0)-1,0,1,1)),"",OFFSET('Specs and Initial PMs'!$E$1,MATCH($B538,'Specs and Initial PMs'!$D:$D,0)-1,0,1,1))))</f>
        <v/>
      </c>
      <c r="R538" s="103" t="str">
        <f t="shared" ca="1" si="88"/>
        <v/>
      </c>
      <c r="S538" s="241"/>
    </row>
    <row r="539" spans="1:19" x14ac:dyDescent="0.3">
      <c r="A539" s="1">
        <f>'Specs and Initial PMs'!A551</f>
        <v>535</v>
      </c>
      <c r="B539" s="1">
        <f>'Specs and Initial PMs'!D551</f>
        <v>0</v>
      </c>
      <c r="C539" s="103" t="e">
        <f ca="1">IF(B539=0, NA(), (IF(ISERROR(OFFSET('Initial Results'!$U$1,MATCH($B539,'Initial Results'!$R:$R,0)-1,0,1,1)),NA(),OFFSET('Initial Results'!$U$1,MATCH($B539,'Initial Results'!$R:$R,0)-1,0,1,1))))</f>
        <v>#N/A</v>
      </c>
      <c r="D539" s="103" t="str">
        <f t="shared" si="89"/>
        <v/>
      </c>
      <c r="E539" s="199" t="e">
        <f ca="1">IF(B539=0, NA(), (IF(ISERROR(OFFSET('Confirm Results'!$U$1,MATCH($B539,'Confirm Results'!$R:$R,0)-1,0,1,1)),NA(),OFFSET('Confirm Results'!$U$1,MATCH($B539,'Confirm Results'!$R:$R,0)-1,0,1,1))))</f>
        <v>#N/A</v>
      </c>
      <c r="F539" s="103" t="str">
        <f t="shared" si="80"/>
        <v/>
      </c>
      <c r="G539" s="103" t="str">
        <f t="shared" ca="1" si="81"/>
        <v/>
      </c>
      <c r="H539" s="300"/>
      <c r="I539" s="103" t="str">
        <f t="shared" si="82"/>
        <v/>
      </c>
      <c r="J539" s="1" t="str">
        <f t="shared" si="83"/>
        <v/>
      </c>
      <c r="K539" s="1" t="str">
        <f t="shared" si="84"/>
        <v/>
      </c>
      <c r="L539" s="177"/>
      <c r="M539" s="299" t="str">
        <f t="shared" si="85"/>
        <v/>
      </c>
      <c r="N539" s="177"/>
      <c r="O539" s="177" t="str">
        <f t="shared" si="86"/>
        <v/>
      </c>
      <c r="P539" s="1" t="str">
        <f t="shared" si="87"/>
        <v/>
      </c>
      <c r="Q539" s="199" t="str">
        <f ca="1">IF(B539=0,"",(IF(ISERROR(OFFSET('Specs and Initial PMs'!$E$1,MATCH($B539,'Specs and Initial PMs'!$D:$D,0)-1,0,1,1)),"",OFFSET('Specs and Initial PMs'!$E$1,MATCH($B539,'Specs and Initial PMs'!$D:$D,0)-1,0,1,1))))</f>
        <v/>
      </c>
      <c r="R539" s="103" t="str">
        <f t="shared" ca="1" si="88"/>
        <v/>
      </c>
      <c r="S539" s="241"/>
    </row>
    <row r="540" spans="1:19" x14ac:dyDescent="0.3">
      <c r="A540" s="1">
        <f>'Specs and Initial PMs'!A552</f>
        <v>536</v>
      </c>
      <c r="B540" s="1">
        <f>'Specs and Initial PMs'!D552</f>
        <v>0</v>
      </c>
      <c r="C540" s="103" t="e">
        <f ca="1">IF(B540=0, NA(), (IF(ISERROR(OFFSET('Initial Results'!$U$1,MATCH($B540,'Initial Results'!$R:$R,0)-1,0,1,1)),NA(),OFFSET('Initial Results'!$U$1,MATCH($B540,'Initial Results'!$R:$R,0)-1,0,1,1))))</f>
        <v>#N/A</v>
      </c>
      <c r="D540" s="103" t="str">
        <f t="shared" si="89"/>
        <v/>
      </c>
      <c r="E540" s="199" t="e">
        <f ca="1">IF(B540=0, NA(), (IF(ISERROR(OFFSET('Confirm Results'!$U$1,MATCH($B540,'Confirm Results'!$R:$R,0)-1,0,1,1)),NA(),OFFSET('Confirm Results'!$U$1,MATCH($B540,'Confirm Results'!$R:$R,0)-1,0,1,1))))</f>
        <v>#N/A</v>
      </c>
      <c r="F540" s="103" t="str">
        <f t="shared" si="80"/>
        <v/>
      </c>
      <c r="G540" s="103" t="str">
        <f t="shared" ca="1" si="81"/>
        <v/>
      </c>
      <c r="H540" s="300"/>
      <c r="I540" s="103" t="str">
        <f t="shared" si="82"/>
        <v/>
      </c>
      <c r="J540" s="1" t="str">
        <f t="shared" si="83"/>
        <v/>
      </c>
      <c r="K540" s="1" t="str">
        <f t="shared" si="84"/>
        <v/>
      </c>
      <c r="L540" s="177"/>
      <c r="M540" s="299" t="str">
        <f t="shared" si="85"/>
        <v/>
      </c>
      <c r="N540" s="177"/>
      <c r="O540" s="177" t="str">
        <f t="shared" si="86"/>
        <v/>
      </c>
      <c r="P540" s="1" t="str">
        <f t="shared" si="87"/>
        <v/>
      </c>
      <c r="Q540" s="199" t="str">
        <f ca="1">IF(B540=0,"",(IF(ISERROR(OFFSET('Specs and Initial PMs'!$E$1,MATCH($B540,'Specs and Initial PMs'!$D:$D,0)-1,0,1,1)),"",OFFSET('Specs and Initial PMs'!$E$1,MATCH($B540,'Specs and Initial PMs'!$D:$D,0)-1,0,1,1))))</f>
        <v/>
      </c>
      <c r="R540" s="103" t="str">
        <f t="shared" ca="1" si="88"/>
        <v/>
      </c>
      <c r="S540" s="241"/>
    </row>
    <row r="541" spans="1:19" x14ac:dyDescent="0.3">
      <c r="A541" s="1">
        <f>'Specs and Initial PMs'!A553</f>
        <v>537</v>
      </c>
      <c r="B541" s="1">
        <f>'Specs and Initial PMs'!D553</f>
        <v>0</v>
      </c>
      <c r="C541" s="103" t="e">
        <f ca="1">IF(B541=0, NA(), (IF(ISERROR(OFFSET('Initial Results'!$U$1,MATCH($B541,'Initial Results'!$R:$R,0)-1,0,1,1)),NA(),OFFSET('Initial Results'!$U$1,MATCH($B541,'Initial Results'!$R:$R,0)-1,0,1,1))))</f>
        <v>#N/A</v>
      </c>
      <c r="D541" s="103" t="str">
        <f t="shared" si="89"/>
        <v/>
      </c>
      <c r="E541" s="199" t="e">
        <f ca="1">IF(B541=0, NA(), (IF(ISERROR(OFFSET('Confirm Results'!$U$1,MATCH($B541,'Confirm Results'!$R:$R,0)-1,0,1,1)),NA(),OFFSET('Confirm Results'!$U$1,MATCH($B541,'Confirm Results'!$R:$R,0)-1,0,1,1))))</f>
        <v>#N/A</v>
      </c>
      <c r="F541" s="103" t="str">
        <f t="shared" si="80"/>
        <v/>
      </c>
      <c r="G541" s="103" t="str">
        <f t="shared" ca="1" si="81"/>
        <v/>
      </c>
      <c r="H541" s="300"/>
      <c r="I541" s="103" t="str">
        <f t="shared" si="82"/>
        <v/>
      </c>
      <c r="J541" s="1" t="str">
        <f t="shared" si="83"/>
        <v/>
      </c>
      <c r="K541" s="1" t="str">
        <f t="shared" si="84"/>
        <v/>
      </c>
      <c r="L541" s="177"/>
      <c r="M541" s="299" t="str">
        <f t="shared" si="85"/>
        <v/>
      </c>
      <c r="N541" s="177"/>
      <c r="O541" s="177" t="str">
        <f t="shared" si="86"/>
        <v/>
      </c>
      <c r="P541" s="1" t="str">
        <f t="shared" si="87"/>
        <v/>
      </c>
      <c r="Q541" s="199" t="str">
        <f ca="1">IF(B541=0,"",(IF(ISERROR(OFFSET('Specs and Initial PMs'!$E$1,MATCH($B541,'Specs and Initial PMs'!$D:$D,0)-1,0,1,1)),"",OFFSET('Specs and Initial PMs'!$E$1,MATCH($B541,'Specs and Initial PMs'!$D:$D,0)-1,0,1,1))))</f>
        <v/>
      </c>
      <c r="R541" s="103" t="str">
        <f t="shared" ca="1" si="88"/>
        <v/>
      </c>
      <c r="S541" s="241"/>
    </row>
    <row r="542" spans="1:19" x14ac:dyDescent="0.3">
      <c r="A542" s="1">
        <f>'Specs and Initial PMs'!A554</f>
        <v>538</v>
      </c>
      <c r="B542" s="1">
        <f>'Specs and Initial PMs'!D554</f>
        <v>0</v>
      </c>
      <c r="C542" s="103" t="e">
        <f ca="1">IF(B542=0, NA(), (IF(ISERROR(OFFSET('Initial Results'!$U$1,MATCH($B542,'Initial Results'!$R:$R,0)-1,0,1,1)),NA(),OFFSET('Initial Results'!$U$1,MATCH($B542,'Initial Results'!$R:$R,0)-1,0,1,1))))</f>
        <v>#N/A</v>
      </c>
      <c r="D542" s="103" t="str">
        <f t="shared" si="89"/>
        <v/>
      </c>
      <c r="E542" s="199" t="e">
        <f ca="1">IF(B542=0, NA(), (IF(ISERROR(OFFSET('Confirm Results'!$U$1,MATCH($B542,'Confirm Results'!$R:$R,0)-1,0,1,1)),NA(),OFFSET('Confirm Results'!$U$1,MATCH($B542,'Confirm Results'!$R:$R,0)-1,0,1,1))))</f>
        <v>#N/A</v>
      </c>
      <c r="F542" s="103" t="str">
        <f t="shared" si="80"/>
        <v/>
      </c>
      <c r="G542" s="103" t="str">
        <f t="shared" ca="1" si="81"/>
        <v/>
      </c>
      <c r="H542" s="300"/>
      <c r="I542" s="103" t="str">
        <f t="shared" si="82"/>
        <v/>
      </c>
      <c r="J542" s="1" t="str">
        <f t="shared" si="83"/>
        <v/>
      </c>
      <c r="K542" s="1" t="str">
        <f t="shared" si="84"/>
        <v/>
      </c>
      <c r="L542" s="177"/>
      <c r="M542" s="299" t="str">
        <f t="shared" si="85"/>
        <v/>
      </c>
      <c r="N542" s="177"/>
      <c r="O542" s="177" t="str">
        <f t="shared" si="86"/>
        <v/>
      </c>
      <c r="P542" s="1" t="str">
        <f t="shared" si="87"/>
        <v/>
      </c>
      <c r="Q542" s="199" t="str">
        <f ca="1">IF(B542=0,"",(IF(ISERROR(OFFSET('Specs and Initial PMs'!$E$1,MATCH($B542,'Specs and Initial PMs'!$D:$D,0)-1,0,1,1)),"",OFFSET('Specs and Initial PMs'!$E$1,MATCH($B542,'Specs and Initial PMs'!$D:$D,0)-1,0,1,1))))</f>
        <v/>
      </c>
      <c r="R542" s="103" t="str">
        <f t="shared" ca="1" si="88"/>
        <v/>
      </c>
      <c r="S542" s="241"/>
    </row>
    <row r="543" spans="1:19" x14ac:dyDescent="0.3">
      <c r="A543" s="1">
        <f>'Specs and Initial PMs'!A555</f>
        <v>539</v>
      </c>
      <c r="B543" s="1">
        <f>'Specs and Initial PMs'!D555</f>
        <v>0</v>
      </c>
      <c r="C543" s="103" t="e">
        <f ca="1">IF(B543=0, NA(), (IF(ISERROR(OFFSET('Initial Results'!$U$1,MATCH($B543,'Initial Results'!$R:$R,0)-1,0,1,1)),NA(),OFFSET('Initial Results'!$U$1,MATCH($B543,'Initial Results'!$R:$R,0)-1,0,1,1))))</f>
        <v>#N/A</v>
      </c>
      <c r="D543" s="103" t="str">
        <f t="shared" si="89"/>
        <v/>
      </c>
      <c r="E543" s="199" t="e">
        <f ca="1">IF(B543=0, NA(), (IF(ISERROR(OFFSET('Confirm Results'!$U$1,MATCH($B543,'Confirm Results'!$R:$R,0)-1,0,1,1)),NA(),OFFSET('Confirm Results'!$U$1,MATCH($B543,'Confirm Results'!$R:$R,0)-1,0,1,1))))</f>
        <v>#N/A</v>
      </c>
      <c r="F543" s="103" t="str">
        <f t="shared" si="80"/>
        <v/>
      </c>
      <c r="G543" s="103" t="str">
        <f t="shared" ca="1" si="81"/>
        <v/>
      </c>
      <c r="H543" s="300"/>
      <c r="I543" s="103" t="str">
        <f t="shared" si="82"/>
        <v/>
      </c>
      <c r="J543" s="1" t="str">
        <f t="shared" si="83"/>
        <v/>
      </c>
      <c r="K543" s="1" t="str">
        <f t="shared" si="84"/>
        <v/>
      </c>
      <c r="L543" s="177"/>
      <c r="M543" s="299" t="str">
        <f t="shared" si="85"/>
        <v/>
      </c>
      <c r="N543" s="177"/>
      <c r="O543" s="177" t="str">
        <f t="shared" si="86"/>
        <v/>
      </c>
      <c r="P543" s="1" t="str">
        <f t="shared" si="87"/>
        <v/>
      </c>
      <c r="Q543" s="199" t="str">
        <f ca="1">IF(B543=0,"",(IF(ISERROR(OFFSET('Specs and Initial PMs'!$E$1,MATCH($B543,'Specs and Initial PMs'!$D:$D,0)-1,0,1,1)),"",OFFSET('Specs and Initial PMs'!$E$1,MATCH($B543,'Specs and Initial PMs'!$D:$D,0)-1,0,1,1))))</f>
        <v/>
      </c>
      <c r="R543" s="103" t="str">
        <f t="shared" ca="1" si="88"/>
        <v/>
      </c>
      <c r="S543" s="241"/>
    </row>
    <row r="544" spans="1:19" x14ac:dyDescent="0.3">
      <c r="A544" s="1">
        <f>'Specs and Initial PMs'!A556</f>
        <v>540</v>
      </c>
      <c r="B544" s="1">
        <f>'Specs and Initial PMs'!D556</f>
        <v>0</v>
      </c>
      <c r="C544" s="103" t="e">
        <f ca="1">IF(B544=0, NA(), (IF(ISERROR(OFFSET('Initial Results'!$U$1,MATCH($B544,'Initial Results'!$R:$R,0)-1,0,1,1)),NA(),OFFSET('Initial Results'!$U$1,MATCH($B544,'Initial Results'!$R:$R,0)-1,0,1,1))))</f>
        <v>#N/A</v>
      </c>
      <c r="D544" s="103" t="str">
        <f t="shared" si="89"/>
        <v/>
      </c>
      <c r="E544" s="199" t="e">
        <f ca="1">IF(B544=0, NA(), (IF(ISERROR(OFFSET('Confirm Results'!$U$1,MATCH($B544,'Confirm Results'!$R:$R,0)-1,0,1,1)),NA(),OFFSET('Confirm Results'!$U$1,MATCH($B544,'Confirm Results'!$R:$R,0)-1,0,1,1))))</f>
        <v>#N/A</v>
      </c>
      <c r="F544" s="103" t="str">
        <f t="shared" si="80"/>
        <v/>
      </c>
      <c r="G544" s="103" t="str">
        <f t="shared" ca="1" si="81"/>
        <v/>
      </c>
      <c r="H544" s="300"/>
      <c r="I544" s="103" t="str">
        <f t="shared" si="82"/>
        <v/>
      </c>
      <c r="J544" s="1" t="str">
        <f t="shared" si="83"/>
        <v/>
      </c>
      <c r="K544" s="1" t="str">
        <f t="shared" si="84"/>
        <v/>
      </c>
      <c r="L544" s="177"/>
      <c r="M544" s="299" t="str">
        <f t="shared" si="85"/>
        <v/>
      </c>
      <c r="N544" s="177"/>
      <c r="O544" s="177" t="str">
        <f t="shared" si="86"/>
        <v/>
      </c>
      <c r="P544" s="1" t="str">
        <f t="shared" si="87"/>
        <v/>
      </c>
      <c r="Q544" s="199" t="str">
        <f ca="1">IF(B544=0,"",(IF(ISERROR(OFFSET('Specs and Initial PMs'!$E$1,MATCH($B544,'Specs and Initial PMs'!$D:$D,0)-1,0,1,1)),"",OFFSET('Specs and Initial PMs'!$E$1,MATCH($B544,'Specs and Initial PMs'!$D:$D,0)-1,0,1,1))))</f>
        <v/>
      </c>
      <c r="R544" s="103" t="str">
        <f t="shared" ca="1" si="88"/>
        <v/>
      </c>
      <c r="S544" s="241"/>
    </row>
    <row r="545" spans="1:19" x14ac:dyDescent="0.3">
      <c r="A545" s="1">
        <f>'Specs and Initial PMs'!A557</f>
        <v>541</v>
      </c>
      <c r="B545" s="1">
        <f>'Specs and Initial PMs'!D557</f>
        <v>0</v>
      </c>
      <c r="C545" s="103" t="e">
        <f ca="1">IF(B545=0, NA(), (IF(ISERROR(OFFSET('Initial Results'!$U$1,MATCH($B545,'Initial Results'!$R:$R,0)-1,0,1,1)),NA(),OFFSET('Initial Results'!$U$1,MATCH($B545,'Initial Results'!$R:$R,0)-1,0,1,1))))</f>
        <v>#N/A</v>
      </c>
      <c r="D545" s="103" t="str">
        <f t="shared" si="89"/>
        <v/>
      </c>
      <c r="E545" s="199" t="e">
        <f ca="1">IF(B545=0, NA(), (IF(ISERROR(OFFSET('Confirm Results'!$U$1,MATCH($B545,'Confirm Results'!$R:$R,0)-1,0,1,1)),NA(),OFFSET('Confirm Results'!$U$1,MATCH($B545,'Confirm Results'!$R:$R,0)-1,0,1,1))))</f>
        <v>#N/A</v>
      </c>
      <c r="F545" s="103" t="str">
        <f t="shared" si="80"/>
        <v/>
      </c>
      <c r="G545" s="103" t="str">
        <f t="shared" ca="1" si="81"/>
        <v/>
      </c>
      <c r="H545" s="300"/>
      <c r="I545" s="103" t="str">
        <f t="shared" si="82"/>
        <v/>
      </c>
      <c r="J545" s="1" t="str">
        <f t="shared" si="83"/>
        <v/>
      </c>
      <c r="K545" s="1" t="str">
        <f t="shared" si="84"/>
        <v/>
      </c>
      <c r="L545" s="177"/>
      <c r="M545" s="299" t="str">
        <f t="shared" si="85"/>
        <v/>
      </c>
      <c r="N545" s="177"/>
      <c r="O545" s="177" t="str">
        <f t="shared" si="86"/>
        <v/>
      </c>
      <c r="P545" s="1" t="str">
        <f t="shared" si="87"/>
        <v/>
      </c>
      <c r="Q545" s="199" t="str">
        <f ca="1">IF(B545=0,"",(IF(ISERROR(OFFSET('Specs and Initial PMs'!$E$1,MATCH($B545,'Specs and Initial PMs'!$D:$D,0)-1,0,1,1)),"",OFFSET('Specs and Initial PMs'!$E$1,MATCH($B545,'Specs and Initial PMs'!$D:$D,0)-1,0,1,1))))</f>
        <v/>
      </c>
      <c r="R545" s="103" t="str">
        <f t="shared" ca="1" si="88"/>
        <v/>
      </c>
      <c r="S545" s="241"/>
    </row>
    <row r="546" spans="1:19" x14ac:dyDescent="0.3">
      <c r="A546" s="1">
        <f>'Specs and Initial PMs'!A558</f>
        <v>542</v>
      </c>
      <c r="B546" s="1">
        <f>'Specs and Initial PMs'!D558</f>
        <v>0</v>
      </c>
      <c r="C546" s="103" t="e">
        <f ca="1">IF(B546=0, NA(), (IF(ISERROR(OFFSET('Initial Results'!$U$1,MATCH($B546,'Initial Results'!$R:$R,0)-1,0,1,1)),NA(),OFFSET('Initial Results'!$U$1,MATCH($B546,'Initial Results'!$R:$R,0)-1,0,1,1))))</f>
        <v>#N/A</v>
      </c>
      <c r="D546" s="103" t="str">
        <f t="shared" si="89"/>
        <v/>
      </c>
      <c r="E546" s="199" t="e">
        <f ca="1">IF(B546=0, NA(), (IF(ISERROR(OFFSET('Confirm Results'!$U$1,MATCH($B546,'Confirm Results'!$R:$R,0)-1,0,1,1)),NA(),OFFSET('Confirm Results'!$U$1,MATCH($B546,'Confirm Results'!$R:$R,0)-1,0,1,1))))</f>
        <v>#N/A</v>
      </c>
      <c r="F546" s="103" t="str">
        <f t="shared" si="80"/>
        <v/>
      </c>
      <c r="G546" s="103" t="str">
        <f t="shared" ca="1" si="81"/>
        <v/>
      </c>
      <c r="H546" s="300"/>
      <c r="I546" s="103" t="str">
        <f t="shared" si="82"/>
        <v/>
      </c>
      <c r="J546" s="1" t="str">
        <f t="shared" si="83"/>
        <v/>
      </c>
      <c r="K546" s="1" t="str">
        <f t="shared" si="84"/>
        <v/>
      </c>
      <c r="L546" s="177"/>
      <c r="M546" s="299" t="str">
        <f t="shared" si="85"/>
        <v/>
      </c>
      <c r="N546" s="177"/>
      <c r="O546" s="177" t="str">
        <f t="shared" si="86"/>
        <v/>
      </c>
      <c r="P546" s="1" t="str">
        <f t="shared" si="87"/>
        <v/>
      </c>
      <c r="Q546" s="199" t="str">
        <f ca="1">IF(B546=0,"",(IF(ISERROR(OFFSET('Specs and Initial PMs'!$E$1,MATCH($B546,'Specs and Initial PMs'!$D:$D,0)-1,0,1,1)),"",OFFSET('Specs and Initial PMs'!$E$1,MATCH($B546,'Specs and Initial PMs'!$D:$D,0)-1,0,1,1))))</f>
        <v/>
      </c>
      <c r="R546" s="103" t="str">
        <f t="shared" ca="1" si="88"/>
        <v/>
      </c>
      <c r="S546" s="241"/>
    </row>
    <row r="547" spans="1:19" x14ac:dyDescent="0.3">
      <c r="A547" s="1">
        <f>'Specs and Initial PMs'!A559</f>
        <v>543</v>
      </c>
      <c r="B547" s="1">
        <f>'Specs and Initial PMs'!D559</f>
        <v>0</v>
      </c>
      <c r="C547" s="103" t="e">
        <f ca="1">IF(B547=0, NA(), (IF(ISERROR(OFFSET('Initial Results'!$U$1,MATCH($B547,'Initial Results'!$R:$R,0)-1,0,1,1)),NA(),OFFSET('Initial Results'!$U$1,MATCH($B547,'Initial Results'!$R:$R,0)-1,0,1,1))))</f>
        <v>#N/A</v>
      </c>
      <c r="D547" s="103" t="str">
        <f t="shared" si="89"/>
        <v/>
      </c>
      <c r="E547" s="199" t="e">
        <f ca="1">IF(B547=0, NA(), (IF(ISERROR(OFFSET('Confirm Results'!$U$1,MATCH($B547,'Confirm Results'!$R:$R,0)-1,0,1,1)),NA(),OFFSET('Confirm Results'!$U$1,MATCH($B547,'Confirm Results'!$R:$R,0)-1,0,1,1))))</f>
        <v>#N/A</v>
      </c>
      <c r="F547" s="103" t="str">
        <f t="shared" si="80"/>
        <v/>
      </c>
      <c r="G547" s="103" t="str">
        <f t="shared" ca="1" si="81"/>
        <v/>
      </c>
      <c r="H547" s="300"/>
      <c r="I547" s="103" t="str">
        <f t="shared" si="82"/>
        <v/>
      </c>
      <c r="J547" s="1" t="str">
        <f t="shared" si="83"/>
        <v/>
      </c>
      <c r="K547" s="1" t="str">
        <f t="shared" si="84"/>
        <v/>
      </c>
      <c r="L547" s="177"/>
      <c r="M547" s="299" t="str">
        <f t="shared" si="85"/>
        <v/>
      </c>
      <c r="N547" s="177"/>
      <c r="O547" s="177" t="str">
        <f t="shared" si="86"/>
        <v/>
      </c>
      <c r="P547" s="1" t="str">
        <f t="shared" si="87"/>
        <v/>
      </c>
      <c r="Q547" s="199" t="str">
        <f ca="1">IF(B547=0,"",(IF(ISERROR(OFFSET('Specs and Initial PMs'!$E$1,MATCH($B547,'Specs and Initial PMs'!$D:$D,0)-1,0,1,1)),"",OFFSET('Specs and Initial PMs'!$E$1,MATCH($B547,'Specs and Initial PMs'!$D:$D,0)-1,0,1,1))))</f>
        <v/>
      </c>
      <c r="R547" s="103" t="str">
        <f t="shared" ca="1" si="88"/>
        <v/>
      </c>
      <c r="S547" s="241"/>
    </row>
    <row r="548" spans="1:19" x14ac:dyDescent="0.3">
      <c r="A548" s="1">
        <f>'Specs and Initial PMs'!A560</f>
        <v>544</v>
      </c>
      <c r="B548" s="1">
        <f>'Specs and Initial PMs'!D560</f>
        <v>0</v>
      </c>
      <c r="C548" s="103" t="e">
        <f ca="1">IF(B548=0, NA(), (IF(ISERROR(OFFSET('Initial Results'!$U$1,MATCH($B548,'Initial Results'!$R:$R,0)-1,0,1,1)),NA(),OFFSET('Initial Results'!$U$1,MATCH($B548,'Initial Results'!$R:$R,0)-1,0,1,1))))</f>
        <v>#N/A</v>
      </c>
      <c r="D548" s="103" t="str">
        <f t="shared" si="89"/>
        <v/>
      </c>
      <c r="E548" s="199" t="e">
        <f ca="1">IF(B548=0, NA(), (IF(ISERROR(OFFSET('Confirm Results'!$U$1,MATCH($B548,'Confirm Results'!$R:$R,0)-1,0,1,1)),NA(),OFFSET('Confirm Results'!$U$1,MATCH($B548,'Confirm Results'!$R:$R,0)-1,0,1,1))))</f>
        <v>#N/A</v>
      </c>
      <c r="F548" s="103" t="str">
        <f t="shared" si="80"/>
        <v/>
      </c>
      <c r="G548" s="103" t="str">
        <f t="shared" ca="1" si="81"/>
        <v/>
      </c>
      <c r="H548" s="300"/>
      <c r="I548" s="103" t="str">
        <f t="shared" si="82"/>
        <v/>
      </c>
      <c r="J548" s="1" t="str">
        <f t="shared" si="83"/>
        <v/>
      </c>
      <c r="K548" s="1" t="str">
        <f t="shared" si="84"/>
        <v/>
      </c>
      <c r="L548" s="177"/>
      <c r="M548" s="299" t="str">
        <f t="shared" si="85"/>
        <v/>
      </c>
      <c r="N548" s="177"/>
      <c r="O548" s="177" t="str">
        <f t="shared" si="86"/>
        <v/>
      </c>
      <c r="P548" s="1" t="str">
        <f t="shared" si="87"/>
        <v/>
      </c>
      <c r="Q548" s="199" t="str">
        <f ca="1">IF(B548=0,"",(IF(ISERROR(OFFSET('Specs and Initial PMs'!$E$1,MATCH($B548,'Specs and Initial PMs'!$D:$D,0)-1,0,1,1)),"",OFFSET('Specs and Initial PMs'!$E$1,MATCH($B548,'Specs and Initial PMs'!$D:$D,0)-1,0,1,1))))</f>
        <v/>
      </c>
      <c r="R548" s="103" t="str">
        <f t="shared" ca="1" si="88"/>
        <v/>
      </c>
      <c r="S548" s="241"/>
    </row>
    <row r="549" spans="1:19" x14ac:dyDescent="0.3">
      <c r="A549" s="1">
        <f>'Specs and Initial PMs'!A561</f>
        <v>545</v>
      </c>
      <c r="B549" s="1">
        <f>'Specs and Initial PMs'!D561</f>
        <v>0</v>
      </c>
      <c r="C549" s="103" t="e">
        <f ca="1">IF(B549=0, NA(), (IF(ISERROR(OFFSET('Initial Results'!$U$1,MATCH($B549,'Initial Results'!$R:$R,0)-1,0,1,1)),NA(),OFFSET('Initial Results'!$U$1,MATCH($B549,'Initial Results'!$R:$R,0)-1,0,1,1))))</f>
        <v>#N/A</v>
      </c>
      <c r="D549" s="103" t="str">
        <f t="shared" si="89"/>
        <v/>
      </c>
      <c r="E549" s="199" t="e">
        <f ca="1">IF(B549=0, NA(), (IF(ISERROR(OFFSET('Confirm Results'!$U$1,MATCH($B549,'Confirm Results'!$R:$R,0)-1,0,1,1)),NA(),OFFSET('Confirm Results'!$U$1,MATCH($B549,'Confirm Results'!$R:$R,0)-1,0,1,1))))</f>
        <v>#N/A</v>
      </c>
      <c r="F549" s="103" t="str">
        <f t="shared" si="80"/>
        <v/>
      </c>
      <c r="G549" s="103" t="str">
        <f t="shared" ca="1" si="81"/>
        <v/>
      </c>
      <c r="H549" s="300"/>
      <c r="I549" s="103" t="str">
        <f t="shared" si="82"/>
        <v/>
      </c>
      <c r="J549" s="1" t="str">
        <f t="shared" si="83"/>
        <v/>
      </c>
      <c r="K549" s="1" t="str">
        <f t="shared" si="84"/>
        <v/>
      </c>
      <c r="L549" s="177"/>
      <c r="M549" s="299" t="str">
        <f t="shared" si="85"/>
        <v/>
      </c>
      <c r="N549" s="177"/>
      <c r="O549" s="177" t="str">
        <f t="shared" si="86"/>
        <v/>
      </c>
      <c r="P549" s="1" t="str">
        <f t="shared" si="87"/>
        <v/>
      </c>
      <c r="Q549" s="199" t="str">
        <f ca="1">IF(B549=0,"",(IF(ISERROR(OFFSET('Specs and Initial PMs'!$E$1,MATCH($B549,'Specs and Initial PMs'!$D:$D,0)-1,0,1,1)),"",OFFSET('Specs and Initial PMs'!$E$1,MATCH($B549,'Specs and Initial PMs'!$D:$D,0)-1,0,1,1))))</f>
        <v/>
      </c>
      <c r="R549" s="103" t="str">
        <f t="shared" ca="1" si="88"/>
        <v/>
      </c>
      <c r="S549" s="241"/>
    </row>
    <row r="550" spans="1:19" x14ac:dyDescent="0.3">
      <c r="A550" s="1">
        <f>'Specs and Initial PMs'!A562</f>
        <v>546</v>
      </c>
      <c r="B550" s="1">
        <f>'Specs and Initial PMs'!D562</f>
        <v>0</v>
      </c>
      <c r="C550" s="103" t="e">
        <f ca="1">IF(B550=0, NA(), (IF(ISERROR(OFFSET('Initial Results'!$U$1,MATCH($B550,'Initial Results'!$R:$R,0)-1,0,1,1)),NA(),OFFSET('Initial Results'!$U$1,MATCH($B550,'Initial Results'!$R:$R,0)-1,0,1,1))))</f>
        <v>#N/A</v>
      </c>
      <c r="D550" s="103" t="str">
        <f t="shared" si="89"/>
        <v/>
      </c>
      <c r="E550" s="199" t="e">
        <f ca="1">IF(B550=0, NA(), (IF(ISERROR(OFFSET('Confirm Results'!$U$1,MATCH($B550,'Confirm Results'!$R:$R,0)-1,0,1,1)),NA(),OFFSET('Confirm Results'!$U$1,MATCH($B550,'Confirm Results'!$R:$R,0)-1,0,1,1))))</f>
        <v>#N/A</v>
      </c>
      <c r="F550" s="103" t="str">
        <f t="shared" si="80"/>
        <v/>
      </c>
      <c r="G550" s="103" t="str">
        <f t="shared" ca="1" si="81"/>
        <v/>
      </c>
      <c r="H550" s="300"/>
      <c r="I550" s="103" t="str">
        <f t="shared" si="82"/>
        <v/>
      </c>
      <c r="J550" s="1" t="str">
        <f t="shared" si="83"/>
        <v/>
      </c>
      <c r="K550" s="1" t="str">
        <f t="shared" si="84"/>
        <v/>
      </c>
      <c r="L550" s="177"/>
      <c r="M550" s="299" t="str">
        <f t="shared" si="85"/>
        <v/>
      </c>
      <c r="N550" s="177"/>
      <c r="O550" s="177" t="str">
        <f t="shared" si="86"/>
        <v/>
      </c>
      <c r="P550" s="1" t="str">
        <f t="shared" si="87"/>
        <v/>
      </c>
      <c r="Q550" s="199" t="str">
        <f ca="1">IF(B550=0,"",(IF(ISERROR(OFFSET('Specs and Initial PMs'!$E$1,MATCH($B550,'Specs and Initial PMs'!$D:$D,0)-1,0,1,1)),"",OFFSET('Specs and Initial PMs'!$E$1,MATCH($B550,'Specs and Initial PMs'!$D:$D,0)-1,0,1,1))))</f>
        <v/>
      </c>
      <c r="R550" s="103" t="str">
        <f t="shared" ca="1" si="88"/>
        <v/>
      </c>
      <c r="S550" s="241"/>
    </row>
    <row r="551" spans="1:19" x14ac:dyDescent="0.3">
      <c r="A551" s="1">
        <f>'Specs and Initial PMs'!A563</f>
        <v>547</v>
      </c>
      <c r="B551" s="1">
        <f>'Specs and Initial PMs'!D563</f>
        <v>0</v>
      </c>
      <c r="C551" s="103" t="e">
        <f ca="1">IF(B551=0, NA(), (IF(ISERROR(OFFSET('Initial Results'!$U$1,MATCH($B551,'Initial Results'!$R:$R,0)-1,0,1,1)),NA(),OFFSET('Initial Results'!$U$1,MATCH($B551,'Initial Results'!$R:$R,0)-1,0,1,1))))</f>
        <v>#N/A</v>
      </c>
      <c r="D551" s="103" t="str">
        <f t="shared" si="89"/>
        <v/>
      </c>
      <c r="E551" s="199" t="e">
        <f ca="1">IF(B551=0, NA(), (IF(ISERROR(OFFSET('Confirm Results'!$U$1,MATCH($B551,'Confirm Results'!$R:$R,0)-1,0,1,1)),NA(),OFFSET('Confirm Results'!$U$1,MATCH($B551,'Confirm Results'!$R:$R,0)-1,0,1,1))))</f>
        <v>#N/A</v>
      </c>
      <c r="F551" s="103" t="str">
        <f t="shared" si="80"/>
        <v/>
      </c>
      <c r="G551" s="103" t="str">
        <f t="shared" ca="1" si="81"/>
        <v/>
      </c>
      <c r="H551" s="300"/>
      <c r="I551" s="103" t="str">
        <f t="shared" si="82"/>
        <v/>
      </c>
      <c r="J551" s="1" t="str">
        <f t="shared" si="83"/>
        <v/>
      </c>
      <c r="K551" s="1" t="str">
        <f t="shared" si="84"/>
        <v/>
      </c>
      <c r="L551" s="177"/>
      <c r="M551" s="299" t="str">
        <f t="shared" si="85"/>
        <v/>
      </c>
      <c r="N551" s="177"/>
      <c r="O551" s="177" t="str">
        <f t="shared" si="86"/>
        <v/>
      </c>
      <c r="P551" s="1" t="str">
        <f t="shared" si="87"/>
        <v/>
      </c>
      <c r="Q551" s="199" t="str">
        <f ca="1">IF(B551=0,"",(IF(ISERROR(OFFSET('Specs and Initial PMs'!$E$1,MATCH($B551,'Specs and Initial PMs'!$D:$D,0)-1,0,1,1)),"",OFFSET('Specs and Initial PMs'!$E$1,MATCH($B551,'Specs and Initial PMs'!$D:$D,0)-1,0,1,1))))</f>
        <v/>
      </c>
      <c r="R551" s="103" t="str">
        <f t="shared" ca="1" si="88"/>
        <v/>
      </c>
      <c r="S551" s="241"/>
    </row>
    <row r="552" spans="1:19" x14ac:dyDescent="0.3">
      <c r="A552" s="1">
        <f>'Specs and Initial PMs'!A564</f>
        <v>548</v>
      </c>
      <c r="B552" s="1">
        <f>'Specs and Initial PMs'!D564</f>
        <v>0</v>
      </c>
      <c r="C552" s="103" t="e">
        <f ca="1">IF(B552=0, NA(), (IF(ISERROR(OFFSET('Initial Results'!$U$1,MATCH($B552,'Initial Results'!$R:$R,0)-1,0,1,1)),NA(),OFFSET('Initial Results'!$U$1,MATCH($B552,'Initial Results'!$R:$R,0)-1,0,1,1))))</f>
        <v>#N/A</v>
      </c>
      <c r="D552" s="103" t="str">
        <f t="shared" si="89"/>
        <v/>
      </c>
      <c r="E552" s="199" t="e">
        <f ca="1">IF(B552=0, NA(), (IF(ISERROR(OFFSET('Confirm Results'!$U$1,MATCH($B552,'Confirm Results'!$R:$R,0)-1,0,1,1)),NA(),OFFSET('Confirm Results'!$U$1,MATCH($B552,'Confirm Results'!$R:$R,0)-1,0,1,1))))</f>
        <v>#N/A</v>
      </c>
      <c r="F552" s="103" t="str">
        <f t="shared" si="80"/>
        <v/>
      </c>
      <c r="G552" s="103" t="str">
        <f t="shared" ca="1" si="81"/>
        <v/>
      </c>
      <c r="H552" s="300"/>
      <c r="I552" s="103" t="str">
        <f t="shared" si="82"/>
        <v/>
      </c>
      <c r="J552" s="1" t="str">
        <f t="shared" si="83"/>
        <v/>
      </c>
      <c r="K552" s="1" t="str">
        <f t="shared" si="84"/>
        <v/>
      </c>
      <c r="L552" s="177"/>
      <c r="M552" s="299" t="str">
        <f t="shared" si="85"/>
        <v/>
      </c>
      <c r="N552" s="177"/>
      <c r="O552" s="177" t="str">
        <f t="shared" si="86"/>
        <v/>
      </c>
      <c r="P552" s="1" t="str">
        <f t="shared" si="87"/>
        <v/>
      </c>
      <c r="Q552" s="199" t="str">
        <f ca="1">IF(B552=0,"",(IF(ISERROR(OFFSET('Specs and Initial PMs'!$E$1,MATCH($B552,'Specs and Initial PMs'!$D:$D,0)-1,0,1,1)),"",OFFSET('Specs and Initial PMs'!$E$1,MATCH($B552,'Specs and Initial PMs'!$D:$D,0)-1,0,1,1))))</f>
        <v/>
      </c>
      <c r="R552" s="103" t="str">
        <f t="shared" ca="1" si="88"/>
        <v/>
      </c>
      <c r="S552" s="241"/>
    </row>
    <row r="553" spans="1:19" x14ac:dyDescent="0.3">
      <c r="A553" s="1">
        <f>'Specs and Initial PMs'!A565</f>
        <v>549</v>
      </c>
      <c r="B553" s="1">
        <f>'Specs and Initial PMs'!D565</f>
        <v>0</v>
      </c>
      <c r="C553" s="103" t="e">
        <f ca="1">IF(B553=0, NA(), (IF(ISERROR(OFFSET('Initial Results'!$U$1,MATCH($B553,'Initial Results'!$R:$R,0)-1,0,1,1)),NA(),OFFSET('Initial Results'!$U$1,MATCH($B553,'Initial Results'!$R:$R,0)-1,0,1,1))))</f>
        <v>#N/A</v>
      </c>
      <c r="D553" s="103" t="str">
        <f t="shared" si="89"/>
        <v/>
      </c>
      <c r="E553" s="199" t="e">
        <f ca="1">IF(B553=0, NA(), (IF(ISERROR(OFFSET('Confirm Results'!$U$1,MATCH($B553,'Confirm Results'!$R:$R,0)-1,0,1,1)),NA(),OFFSET('Confirm Results'!$U$1,MATCH($B553,'Confirm Results'!$R:$R,0)-1,0,1,1))))</f>
        <v>#N/A</v>
      </c>
      <c r="F553" s="103" t="str">
        <f t="shared" si="80"/>
        <v/>
      </c>
      <c r="G553" s="103" t="str">
        <f t="shared" ca="1" si="81"/>
        <v/>
      </c>
      <c r="H553" s="300"/>
      <c r="I553" s="103" t="str">
        <f t="shared" si="82"/>
        <v/>
      </c>
      <c r="J553" s="1" t="str">
        <f t="shared" si="83"/>
        <v/>
      </c>
      <c r="K553" s="1" t="str">
        <f t="shared" si="84"/>
        <v/>
      </c>
      <c r="L553" s="177"/>
      <c r="M553" s="299" t="str">
        <f t="shared" si="85"/>
        <v/>
      </c>
      <c r="N553" s="177"/>
      <c r="O553" s="177" t="str">
        <f t="shared" si="86"/>
        <v/>
      </c>
      <c r="P553" s="1" t="str">
        <f t="shared" si="87"/>
        <v/>
      </c>
      <c r="Q553" s="199" t="str">
        <f ca="1">IF(B553=0,"",(IF(ISERROR(OFFSET('Specs and Initial PMs'!$E$1,MATCH($B553,'Specs and Initial PMs'!$D:$D,0)-1,0,1,1)),"",OFFSET('Specs and Initial PMs'!$E$1,MATCH($B553,'Specs and Initial PMs'!$D:$D,0)-1,0,1,1))))</f>
        <v/>
      </c>
      <c r="R553" s="103" t="str">
        <f t="shared" ca="1" si="88"/>
        <v/>
      </c>
      <c r="S553" s="241"/>
    </row>
    <row r="554" spans="1:19" x14ac:dyDescent="0.3">
      <c r="A554" s="1">
        <f>'Specs and Initial PMs'!A566</f>
        <v>550</v>
      </c>
      <c r="B554" s="1">
        <f>'Specs and Initial PMs'!D566</f>
        <v>0</v>
      </c>
      <c r="C554" s="103" t="e">
        <f ca="1">IF(B554=0, NA(), (IF(ISERROR(OFFSET('Initial Results'!$U$1,MATCH($B554,'Initial Results'!$R:$R,0)-1,0,1,1)),NA(),OFFSET('Initial Results'!$U$1,MATCH($B554,'Initial Results'!$R:$R,0)-1,0,1,1))))</f>
        <v>#N/A</v>
      </c>
      <c r="D554" s="103" t="str">
        <f t="shared" si="89"/>
        <v/>
      </c>
      <c r="E554" s="199" t="e">
        <f ca="1">IF(B554=0, NA(), (IF(ISERROR(OFFSET('Confirm Results'!$U$1,MATCH($B554,'Confirm Results'!$R:$R,0)-1,0,1,1)),NA(),OFFSET('Confirm Results'!$U$1,MATCH($B554,'Confirm Results'!$R:$R,0)-1,0,1,1))))</f>
        <v>#N/A</v>
      </c>
      <c r="F554" s="103" t="str">
        <f t="shared" si="80"/>
        <v/>
      </c>
      <c r="G554" s="103" t="str">
        <f t="shared" ca="1" si="81"/>
        <v/>
      </c>
      <c r="H554" s="300"/>
      <c r="I554" s="103" t="str">
        <f t="shared" si="82"/>
        <v/>
      </c>
      <c r="J554" s="1" t="str">
        <f t="shared" si="83"/>
        <v/>
      </c>
      <c r="K554" s="1" t="str">
        <f t="shared" si="84"/>
        <v/>
      </c>
      <c r="L554" s="177"/>
      <c r="M554" s="299" t="str">
        <f t="shared" si="85"/>
        <v/>
      </c>
      <c r="N554" s="177"/>
      <c r="O554" s="177" t="str">
        <f t="shared" si="86"/>
        <v/>
      </c>
      <c r="P554" s="1" t="str">
        <f t="shared" si="87"/>
        <v/>
      </c>
      <c r="Q554" s="199" t="str">
        <f ca="1">IF(B554=0,"",(IF(ISERROR(OFFSET('Specs and Initial PMs'!$E$1,MATCH($B554,'Specs and Initial PMs'!$D:$D,0)-1,0,1,1)),"",OFFSET('Specs and Initial PMs'!$E$1,MATCH($B554,'Specs and Initial PMs'!$D:$D,0)-1,0,1,1))))</f>
        <v/>
      </c>
      <c r="R554" s="103" t="str">
        <f t="shared" ca="1" si="88"/>
        <v/>
      </c>
      <c r="S554" s="241"/>
    </row>
    <row r="555" spans="1:19" x14ac:dyDescent="0.3">
      <c r="A555" s="1">
        <f>'Specs and Initial PMs'!A567</f>
        <v>551</v>
      </c>
      <c r="B555" s="1">
        <f>'Specs and Initial PMs'!D567</f>
        <v>0</v>
      </c>
      <c r="C555" s="103" t="e">
        <f ca="1">IF(B555=0, NA(), (IF(ISERROR(OFFSET('Initial Results'!$U$1,MATCH($B555,'Initial Results'!$R:$R,0)-1,0,1,1)),NA(),OFFSET('Initial Results'!$U$1,MATCH($B555,'Initial Results'!$R:$R,0)-1,0,1,1))))</f>
        <v>#N/A</v>
      </c>
      <c r="D555" s="103" t="str">
        <f t="shared" si="89"/>
        <v/>
      </c>
      <c r="E555" s="199" t="e">
        <f ca="1">IF(B555=0, NA(), (IF(ISERROR(OFFSET('Confirm Results'!$U$1,MATCH($B555,'Confirm Results'!$R:$R,0)-1,0,1,1)),NA(),OFFSET('Confirm Results'!$U$1,MATCH($B555,'Confirm Results'!$R:$R,0)-1,0,1,1))))</f>
        <v>#N/A</v>
      </c>
      <c r="F555" s="103" t="str">
        <f t="shared" si="80"/>
        <v/>
      </c>
      <c r="G555" s="103" t="str">
        <f t="shared" ca="1" si="81"/>
        <v/>
      </c>
      <c r="H555" s="300"/>
      <c r="I555" s="103" t="str">
        <f t="shared" si="82"/>
        <v/>
      </c>
      <c r="J555" s="1" t="str">
        <f t="shared" si="83"/>
        <v/>
      </c>
      <c r="K555" s="1" t="str">
        <f t="shared" si="84"/>
        <v/>
      </c>
      <c r="L555" s="177"/>
      <c r="M555" s="299" t="str">
        <f t="shared" si="85"/>
        <v/>
      </c>
      <c r="N555" s="177"/>
      <c r="O555" s="177" t="str">
        <f t="shared" si="86"/>
        <v/>
      </c>
      <c r="P555" s="1" t="str">
        <f t="shared" si="87"/>
        <v/>
      </c>
      <c r="Q555" s="199" t="str">
        <f ca="1">IF(B555=0,"",(IF(ISERROR(OFFSET('Specs and Initial PMs'!$E$1,MATCH($B555,'Specs and Initial PMs'!$D:$D,0)-1,0,1,1)),"",OFFSET('Specs and Initial PMs'!$E$1,MATCH($B555,'Specs and Initial PMs'!$D:$D,0)-1,0,1,1))))</f>
        <v/>
      </c>
      <c r="R555" s="103" t="str">
        <f t="shared" ca="1" si="88"/>
        <v/>
      </c>
      <c r="S555" s="241"/>
    </row>
    <row r="556" spans="1:19" x14ac:dyDescent="0.3">
      <c r="A556" s="1">
        <f>'Specs and Initial PMs'!A568</f>
        <v>552</v>
      </c>
      <c r="B556" s="1">
        <f>'Specs and Initial PMs'!D568</f>
        <v>0</v>
      </c>
      <c r="C556" s="103" t="e">
        <f ca="1">IF(B556=0, NA(), (IF(ISERROR(OFFSET('Initial Results'!$U$1,MATCH($B556,'Initial Results'!$R:$R,0)-1,0,1,1)),NA(),OFFSET('Initial Results'!$U$1,MATCH($B556,'Initial Results'!$R:$R,0)-1,0,1,1))))</f>
        <v>#N/A</v>
      </c>
      <c r="D556" s="103" t="str">
        <f t="shared" si="89"/>
        <v/>
      </c>
      <c r="E556" s="199" t="e">
        <f ca="1">IF(B556=0, NA(), (IF(ISERROR(OFFSET('Confirm Results'!$U$1,MATCH($B556,'Confirm Results'!$R:$R,0)-1,0,1,1)),NA(),OFFSET('Confirm Results'!$U$1,MATCH($B556,'Confirm Results'!$R:$R,0)-1,0,1,1))))</f>
        <v>#N/A</v>
      </c>
      <c r="F556" s="103" t="str">
        <f t="shared" si="80"/>
        <v/>
      </c>
      <c r="G556" s="103" t="str">
        <f t="shared" ca="1" si="81"/>
        <v/>
      </c>
      <c r="H556" s="300"/>
      <c r="I556" s="103" t="str">
        <f t="shared" si="82"/>
        <v/>
      </c>
      <c r="J556" s="1" t="str">
        <f t="shared" si="83"/>
        <v/>
      </c>
      <c r="K556" s="1" t="str">
        <f t="shared" si="84"/>
        <v/>
      </c>
      <c r="L556" s="177"/>
      <c r="M556" s="299" t="str">
        <f t="shared" si="85"/>
        <v/>
      </c>
      <c r="N556" s="177"/>
      <c r="O556" s="177" t="str">
        <f t="shared" si="86"/>
        <v/>
      </c>
      <c r="P556" s="1" t="str">
        <f t="shared" si="87"/>
        <v/>
      </c>
      <c r="Q556" s="199" t="str">
        <f ca="1">IF(B556=0,"",(IF(ISERROR(OFFSET('Specs and Initial PMs'!$E$1,MATCH($B556,'Specs and Initial PMs'!$D:$D,0)-1,0,1,1)),"",OFFSET('Specs and Initial PMs'!$E$1,MATCH($B556,'Specs and Initial PMs'!$D:$D,0)-1,0,1,1))))</f>
        <v/>
      </c>
      <c r="R556" s="103" t="str">
        <f t="shared" ca="1" si="88"/>
        <v/>
      </c>
      <c r="S556" s="241"/>
    </row>
    <row r="557" spans="1:19" x14ac:dyDescent="0.3">
      <c r="A557" s="1">
        <f>'Specs and Initial PMs'!A569</f>
        <v>553</v>
      </c>
      <c r="B557" s="1">
        <f>'Specs and Initial PMs'!D569</f>
        <v>0</v>
      </c>
      <c r="C557" s="103" t="e">
        <f ca="1">IF(B557=0, NA(), (IF(ISERROR(OFFSET('Initial Results'!$U$1,MATCH($B557,'Initial Results'!$R:$R,0)-1,0,1,1)),NA(),OFFSET('Initial Results'!$U$1,MATCH($B557,'Initial Results'!$R:$R,0)-1,0,1,1))))</f>
        <v>#N/A</v>
      </c>
      <c r="D557" s="103" t="str">
        <f t="shared" si="89"/>
        <v/>
      </c>
      <c r="E557" s="199" t="e">
        <f ca="1">IF(B557=0, NA(), (IF(ISERROR(OFFSET('Confirm Results'!$U$1,MATCH($B557,'Confirm Results'!$R:$R,0)-1,0,1,1)),NA(),OFFSET('Confirm Results'!$U$1,MATCH($B557,'Confirm Results'!$R:$R,0)-1,0,1,1))))</f>
        <v>#N/A</v>
      </c>
      <c r="F557" s="103" t="str">
        <f t="shared" si="80"/>
        <v/>
      </c>
      <c r="G557" s="103" t="str">
        <f t="shared" ca="1" si="81"/>
        <v/>
      </c>
      <c r="H557" s="300"/>
      <c r="I557" s="103" t="str">
        <f t="shared" si="82"/>
        <v/>
      </c>
      <c r="J557" s="1" t="str">
        <f t="shared" si="83"/>
        <v/>
      </c>
      <c r="K557" s="1" t="str">
        <f t="shared" si="84"/>
        <v/>
      </c>
      <c r="L557" s="177"/>
      <c r="M557" s="299" t="str">
        <f t="shared" si="85"/>
        <v/>
      </c>
      <c r="N557" s="177"/>
      <c r="O557" s="177" t="str">
        <f t="shared" si="86"/>
        <v/>
      </c>
      <c r="P557" s="1" t="str">
        <f t="shared" si="87"/>
        <v/>
      </c>
      <c r="Q557" s="199" t="str">
        <f ca="1">IF(B557=0,"",(IF(ISERROR(OFFSET('Specs and Initial PMs'!$E$1,MATCH($B557,'Specs and Initial PMs'!$D:$D,0)-1,0,1,1)),"",OFFSET('Specs and Initial PMs'!$E$1,MATCH($B557,'Specs and Initial PMs'!$D:$D,0)-1,0,1,1))))</f>
        <v/>
      </c>
      <c r="R557" s="103" t="str">
        <f t="shared" ca="1" si="88"/>
        <v/>
      </c>
      <c r="S557" s="241"/>
    </row>
    <row r="558" spans="1:19" x14ac:dyDescent="0.3">
      <c r="A558" s="1">
        <f>'Specs and Initial PMs'!A570</f>
        <v>554</v>
      </c>
      <c r="B558" s="1">
        <f>'Specs and Initial PMs'!D570</f>
        <v>0</v>
      </c>
      <c r="C558" s="103" t="e">
        <f ca="1">IF(B558=0, NA(), (IF(ISERROR(OFFSET('Initial Results'!$U$1,MATCH($B558,'Initial Results'!$R:$R,0)-1,0,1,1)),NA(),OFFSET('Initial Results'!$U$1,MATCH($B558,'Initial Results'!$R:$R,0)-1,0,1,1))))</f>
        <v>#N/A</v>
      </c>
      <c r="D558" s="103" t="str">
        <f t="shared" si="89"/>
        <v/>
      </c>
      <c r="E558" s="199" t="e">
        <f ca="1">IF(B558=0, NA(), (IF(ISERROR(OFFSET('Confirm Results'!$U$1,MATCH($B558,'Confirm Results'!$R:$R,0)-1,0,1,1)),NA(),OFFSET('Confirm Results'!$U$1,MATCH($B558,'Confirm Results'!$R:$R,0)-1,0,1,1))))</f>
        <v>#N/A</v>
      </c>
      <c r="F558" s="103" t="str">
        <f t="shared" si="80"/>
        <v/>
      </c>
      <c r="G558" s="103" t="str">
        <f t="shared" ca="1" si="81"/>
        <v/>
      </c>
      <c r="H558" s="300"/>
      <c r="I558" s="103" t="str">
        <f t="shared" si="82"/>
        <v/>
      </c>
      <c r="J558" s="1" t="str">
        <f t="shared" si="83"/>
        <v/>
      </c>
      <c r="K558" s="1" t="str">
        <f t="shared" si="84"/>
        <v/>
      </c>
      <c r="L558" s="177"/>
      <c r="M558" s="299" t="str">
        <f t="shared" si="85"/>
        <v/>
      </c>
      <c r="N558" s="177"/>
      <c r="O558" s="177" t="str">
        <f t="shared" si="86"/>
        <v/>
      </c>
      <c r="P558" s="1" t="str">
        <f t="shared" si="87"/>
        <v/>
      </c>
      <c r="Q558" s="199" t="str">
        <f ca="1">IF(B558=0,"",(IF(ISERROR(OFFSET('Specs and Initial PMs'!$E$1,MATCH($B558,'Specs and Initial PMs'!$D:$D,0)-1,0,1,1)),"",OFFSET('Specs and Initial PMs'!$E$1,MATCH($B558,'Specs and Initial PMs'!$D:$D,0)-1,0,1,1))))</f>
        <v/>
      </c>
      <c r="R558" s="103" t="str">
        <f t="shared" ca="1" si="88"/>
        <v/>
      </c>
      <c r="S558" s="241"/>
    </row>
    <row r="559" spans="1:19" x14ac:dyDescent="0.3">
      <c r="A559" s="1">
        <f>'Specs and Initial PMs'!A571</f>
        <v>555</v>
      </c>
      <c r="B559" s="1">
        <f>'Specs and Initial PMs'!D571</f>
        <v>0</v>
      </c>
      <c r="C559" s="103" t="e">
        <f ca="1">IF(B559=0, NA(), (IF(ISERROR(OFFSET('Initial Results'!$U$1,MATCH($B559,'Initial Results'!$R:$R,0)-1,0,1,1)),NA(),OFFSET('Initial Results'!$U$1,MATCH($B559,'Initial Results'!$R:$R,0)-1,0,1,1))))</f>
        <v>#N/A</v>
      </c>
      <c r="D559" s="103" t="str">
        <f t="shared" si="89"/>
        <v/>
      </c>
      <c r="E559" s="199" t="e">
        <f ca="1">IF(B559=0, NA(), (IF(ISERROR(OFFSET('Confirm Results'!$U$1,MATCH($B559,'Confirm Results'!$R:$R,0)-1,0,1,1)),NA(),OFFSET('Confirm Results'!$U$1,MATCH($B559,'Confirm Results'!$R:$R,0)-1,0,1,1))))</f>
        <v>#N/A</v>
      </c>
      <c r="F559" s="103" t="str">
        <f t="shared" si="80"/>
        <v/>
      </c>
      <c r="G559" s="103" t="str">
        <f t="shared" ca="1" si="81"/>
        <v/>
      </c>
      <c r="H559" s="300"/>
      <c r="I559" s="103" t="str">
        <f t="shared" si="82"/>
        <v/>
      </c>
      <c r="J559" s="1" t="str">
        <f t="shared" si="83"/>
        <v/>
      </c>
      <c r="K559" s="1" t="str">
        <f t="shared" si="84"/>
        <v/>
      </c>
      <c r="L559" s="177"/>
      <c r="M559" s="299" t="str">
        <f t="shared" si="85"/>
        <v/>
      </c>
      <c r="N559" s="177"/>
      <c r="O559" s="177" t="str">
        <f t="shared" si="86"/>
        <v/>
      </c>
      <c r="P559" s="1" t="str">
        <f t="shared" si="87"/>
        <v/>
      </c>
      <c r="Q559" s="199" t="str">
        <f ca="1">IF(B559=0,"",(IF(ISERROR(OFFSET('Specs and Initial PMs'!$E$1,MATCH($B559,'Specs and Initial PMs'!$D:$D,0)-1,0,1,1)),"",OFFSET('Specs and Initial PMs'!$E$1,MATCH($B559,'Specs and Initial PMs'!$D:$D,0)-1,0,1,1))))</f>
        <v/>
      </c>
      <c r="R559" s="103" t="str">
        <f t="shared" ca="1" si="88"/>
        <v/>
      </c>
      <c r="S559" s="241"/>
    </row>
    <row r="560" spans="1:19" x14ac:dyDescent="0.3">
      <c r="A560" s="1">
        <f>'Specs and Initial PMs'!A572</f>
        <v>556</v>
      </c>
      <c r="B560" s="1">
        <f>'Specs and Initial PMs'!D572</f>
        <v>0</v>
      </c>
      <c r="C560" s="103" t="e">
        <f ca="1">IF(B560=0, NA(), (IF(ISERROR(OFFSET('Initial Results'!$U$1,MATCH($B560,'Initial Results'!$R:$R,0)-1,0,1,1)),NA(),OFFSET('Initial Results'!$U$1,MATCH($B560,'Initial Results'!$R:$R,0)-1,0,1,1))))</f>
        <v>#N/A</v>
      </c>
      <c r="D560" s="103" t="str">
        <f t="shared" si="89"/>
        <v/>
      </c>
      <c r="E560" s="199" t="e">
        <f ca="1">IF(B560=0, NA(), (IF(ISERROR(OFFSET('Confirm Results'!$U$1,MATCH($B560,'Confirm Results'!$R:$R,0)-1,0,1,1)),NA(),OFFSET('Confirm Results'!$U$1,MATCH($B560,'Confirm Results'!$R:$R,0)-1,0,1,1))))</f>
        <v>#N/A</v>
      </c>
      <c r="F560" s="103" t="str">
        <f t="shared" si="80"/>
        <v/>
      </c>
      <c r="G560" s="103" t="str">
        <f t="shared" ca="1" si="81"/>
        <v/>
      </c>
      <c r="H560" s="300"/>
      <c r="I560" s="103" t="str">
        <f t="shared" si="82"/>
        <v/>
      </c>
      <c r="J560" s="1" t="str">
        <f t="shared" si="83"/>
        <v/>
      </c>
      <c r="K560" s="1" t="str">
        <f t="shared" si="84"/>
        <v/>
      </c>
      <c r="L560" s="177"/>
      <c r="M560" s="299" t="str">
        <f t="shared" si="85"/>
        <v/>
      </c>
      <c r="N560" s="177"/>
      <c r="O560" s="177" t="str">
        <f t="shared" si="86"/>
        <v/>
      </c>
      <c r="P560" s="1" t="str">
        <f t="shared" si="87"/>
        <v/>
      </c>
      <c r="Q560" s="199" t="str">
        <f ca="1">IF(B560=0,"",(IF(ISERROR(OFFSET('Specs and Initial PMs'!$E$1,MATCH($B560,'Specs and Initial PMs'!$D:$D,0)-1,0,1,1)),"",OFFSET('Specs and Initial PMs'!$E$1,MATCH($B560,'Specs and Initial PMs'!$D:$D,0)-1,0,1,1))))</f>
        <v/>
      </c>
      <c r="R560" s="103" t="str">
        <f t="shared" ca="1" si="88"/>
        <v/>
      </c>
      <c r="S560" s="241"/>
    </row>
    <row r="561" spans="1:19" x14ac:dyDescent="0.3">
      <c r="A561" s="1">
        <f>'Specs and Initial PMs'!A573</f>
        <v>557</v>
      </c>
      <c r="B561" s="1">
        <f>'Specs and Initial PMs'!D573</f>
        <v>0</v>
      </c>
      <c r="C561" s="103" t="e">
        <f ca="1">IF(B561=0, NA(), (IF(ISERROR(OFFSET('Initial Results'!$U$1,MATCH($B561,'Initial Results'!$R:$R,0)-1,0,1,1)),NA(),OFFSET('Initial Results'!$U$1,MATCH($B561,'Initial Results'!$R:$R,0)-1,0,1,1))))</f>
        <v>#N/A</v>
      </c>
      <c r="D561" s="103" t="str">
        <f t="shared" si="89"/>
        <v/>
      </c>
      <c r="E561" s="199" t="e">
        <f ca="1">IF(B561=0, NA(), (IF(ISERROR(OFFSET('Confirm Results'!$U$1,MATCH($B561,'Confirm Results'!$R:$R,0)-1,0,1,1)),NA(),OFFSET('Confirm Results'!$U$1,MATCH($B561,'Confirm Results'!$R:$R,0)-1,0,1,1))))</f>
        <v>#N/A</v>
      </c>
      <c r="F561" s="103" t="str">
        <f t="shared" si="80"/>
        <v/>
      </c>
      <c r="G561" s="103" t="str">
        <f t="shared" ca="1" si="81"/>
        <v/>
      </c>
      <c r="H561" s="300"/>
      <c r="I561" s="103" t="str">
        <f t="shared" si="82"/>
        <v/>
      </c>
      <c r="J561" s="1" t="str">
        <f t="shared" si="83"/>
        <v/>
      </c>
      <c r="K561" s="1" t="str">
        <f t="shared" si="84"/>
        <v/>
      </c>
      <c r="L561" s="177"/>
      <c r="M561" s="299" t="str">
        <f t="shared" si="85"/>
        <v/>
      </c>
      <c r="N561" s="177"/>
      <c r="O561" s="177" t="str">
        <f t="shared" si="86"/>
        <v/>
      </c>
      <c r="P561" s="1" t="str">
        <f t="shared" si="87"/>
        <v/>
      </c>
      <c r="Q561" s="199" t="str">
        <f ca="1">IF(B561=0,"",(IF(ISERROR(OFFSET('Specs and Initial PMs'!$E$1,MATCH($B561,'Specs and Initial PMs'!$D:$D,0)-1,0,1,1)),"",OFFSET('Specs and Initial PMs'!$E$1,MATCH($B561,'Specs and Initial PMs'!$D:$D,0)-1,0,1,1))))</f>
        <v/>
      </c>
      <c r="R561" s="103" t="str">
        <f t="shared" ca="1" si="88"/>
        <v/>
      </c>
      <c r="S561" s="241"/>
    </row>
    <row r="562" spans="1:19" x14ac:dyDescent="0.3">
      <c r="A562" s="1">
        <f>'Specs and Initial PMs'!A574</f>
        <v>558</v>
      </c>
      <c r="B562" s="1">
        <f>'Specs and Initial PMs'!D574</f>
        <v>0</v>
      </c>
      <c r="C562" s="103" t="e">
        <f ca="1">IF(B562=0, NA(), (IF(ISERROR(OFFSET('Initial Results'!$U$1,MATCH($B562,'Initial Results'!$R:$R,0)-1,0,1,1)),NA(),OFFSET('Initial Results'!$U$1,MATCH($B562,'Initial Results'!$R:$R,0)-1,0,1,1))))</f>
        <v>#N/A</v>
      </c>
      <c r="D562" s="103" t="str">
        <f t="shared" si="89"/>
        <v/>
      </c>
      <c r="E562" s="199" t="e">
        <f ca="1">IF(B562=0, NA(), (IF(ISERROR(OFFSET('Confirm Results'!$U$1,MATCH($B562,'Confirm Results'!$R:$R,0)-1,0,1,1)),NA(),OFFSET('Confirm Results'!$U$1,MATCH($B562,'Confirm Results'!$R:$R,0)-1,0,1,1))))</f>
        <v>#N/A</v>
      </c>
      <c r="F562" s="103" t="str">
        <f t="shared" si="80"/>
        <v/>
      </c>
      <c r="G562" s="103" t="str">
        <f t="shared" ca="1" si="81"/>
        <v/>
      </c>
      <c r="H562" s="300"/>
      <c r="I562" s="103" t="str">
        <f t="shared" si="82"/>
        <v/>
      </c>
      <c r="J562" s="1" t="str">
        <f t="shared" si="83"/>
        <v/>
      </c>
      <c r="K562" s="1" t="str">
        <f t="shared" si="84"/>
        <v/>
      </c>
      <c r="L562" s="177"/>
      <c r="M562" s="299" t="str">
        <f t="shared" si="85"/>
        <v/>
      </c>
      <c r="N562" s="177"/>
      <c r="O562" s="177" t="str">
        <f t="shared" si="86"/>
        <v/>
      </c>
      <c r="P562" s="1" t="str">
        <f t="shared" si="87"/>
        <v/>
      </c>
      <c r="Q562" s="199" t="str">
        <f ca="1">IF(B562=0,"",(IF(ISERROR(OFFSET('Specs and Initial PMs'!$E$1,MATCH($B562,'Specs and Initial PMs'!$D:$D,0)-1,0,1,1)),"",OFFSET('Specs and Initial PMs'!$E$1,MATCH($B562,'Specs and Initial PMs'!$D:$D,0)-1,0,1,1))))</f>
        <v/>
      </c>
      <c r="R562" s="103" t="str">
        <f t="shared" ca="1" si="88"/>
        <v/>
      </c>
      <c r="S562" s="241"/>
    </row>
    <row r="563" spans="1:19" x14ac:dyDescent="0.3">
      <c r="A563" s="1">
        <f>'Specs and Initial PMs'!A575</f>
        <v>559</v>
      </c>
      <c r="B563" s="1">
        <f>'Specs and Initial PMs'!D575</f>
        <v>0</v>
      </c>
      <c r="C563" s="103" t="e">
        <f ca="1">IF(B563=0, NA(), (IF(ISERROR(OFFSET('Initial Results'!$U$1,MATCH($B563,'Initial Results'!$R:$R,0)-1,0,1,1)),NA(),OFFSET('Initial Results'!$U$1,MATCH($B563,'Initial Results'!$R:$R,0)-1,0,1,1))))</f>
        <v>#N/A</v>
      </c>
      <c r="D563" s="103" t="str">
        <f t="shared" si="89"/>
        <v/>
      </c>
      <c r="E563" s="199" t="e">
        <f ca="1">IF(B563=0, NA(), (IF(ISERROR(OFFSET('Confirm Results'!$U$1,MATCH($B563,'Confirm Results'!$R:$R,0)-1,0,1,1)),NA(),OFFSET('Confirm Results'!$U$1,MATCH($B563,'Confirm Results'!$R:$R,0)-1,0,1,1))))</f>
        <v>#N/A</v>
      </c>
      <c r="F563" s="103" t="str">
        <f t="shared" si="80"/>
        <v/>
      </c>
      <c r="G563" s="103" t="str">
        <f t="shared" ca="1" si="81"/>
        <v/>
      </c>
      <c r="H563" s="300"/>
      <c r="I563" s="103" t="str">
        <f t="shared" si="82"/>
        <v/>
      </c>
      <c r="J563" s="1" t="str">
        <f t="shared" si="83"/>
        <v/>
      </c>
      <c r="K563" s="1" t="str">
        <f t="shared" si="84"/>
        <v/>
      </c>
      <c r="L563" s="177"/>
      <c r="M563" s="299" t="str">
        <f t="shared" si="85"/>
        <v/>
      </c>
      <c r="N563" s="177"/>
      <c r="O563" s="177" t="str">
        <f t="shared" si="86"/>
        <v/>
      </c>
      <c r="P563" s="1" t="str">
        <f t="shared" si="87"/>
        <v/>
      </c>
      <c r="Q563" s="199" t="str">
        <f ca="1">IF(B563=0,"",(IF(ISERROR(OFFSET('Specs and Initial PMs'!$E$1,MATCH($B563,'Specs and Initial PMs'!$D:$D,0)-1,0,1,1)),"",OFFSET('Specs and Initial PMs'!$E$1,MATCH($B563,'Specs and Initial PMs'!$D:$D,0)-1,0,1,1))))</f>
        <v/>
      </c>
      <c r="R563" s="103" t="str">
        <f t="shared" ca="1" si="88"/>
        <v/>
      </c>
      <c r="S563" s="241"/>
    </row>
    <row r="564" spans="1:19" x14ac:dyDescent="0.3">
      <c r="A564" s="1">
        <f>'Specs and Initial PMs'!A576</f>
        <v>560</v>
      </c>
      <c r="B564" s="1">
        <f>'Specs and Initial PMs'!D576</f>
        <v>0</v>
      </c>
      <c r="C564" s="103" t="e">
        <f ca="1">IF(B564=0, NA(), (IF(ISERROR(OFFSET('Initial Results'!$U$1,MATCH($B564,'Initial Results'!$R:$R,0)-1,0,1,1)),NA(),OFFSET('Initial Results'!$U$1,MATCH($B564,'Initial Results'!$R:$R,0)-1,0,1,1))))</f>
        <v>#N/A</v>
      </c>
      <c r="D564" s="103" t="str">
        <f t="shared" si="89"/>
        <v/>
      </c>
      <c r="E564" s="199" t="e">
        <f ca="1">IF(B564=0, NA(), (IF(ISERROR(OFFSET('Confirm Results'!$U$1,MATCH($B564,'Confirm Results'!$R:$R,0)-1,0,1,1)),NA(),OFFSET('Confirm Results'!$U$1,MATCH($B564,'Confirm Results'!$R:$R,0)-1,0,1,1))))</f>
        <v>#N/A</v>
      </c>
      <c r="F564" s="103" t="str">
        <f t="shared" si="80"/>
        <v/>
      </c>
      <c r="G564" s="103" t="str">
        <f t="shared" ca="1" si="81"/>
        <v/>
      </c>
      <c r="H564" s="300"/>
      <c r="I564" s="103" t="str">
        <f t="shared" si="82"/>
        <v/>
      </c>
      <c r="J564" s="1" t="str">
        <f t="shared" si="83"/>
        <v/>
      </c>
      <c r="K564" s="1" t="str">
        <f t="shared" si="84"/>
        <v/>
      </c>
      <c r="L564" s="177"/>
      <c r="M564" s="299" t="str">
        <f t="shared" si="85"/>
        <v/>
      </c>
      <c r="N564" s="177"/>
      <c r="O564" s="177" t="str">
        <f t="shared" si="86"/>
        <v/>
      </c>
      <c r="P564" s="1" t="str">
        <f t="shared" si="87"/>
        <v/>
      </c>
      <c r="Q564" s="199" t="str">
        <f ca="1">IF(B564=0,"",(IF(ISERROR(OFFSET('Specs and Initial PMs'!$E$1,MATCH($B564,'Specs and Initial PMs'!$D:$D,0)-1,0,1,1)),"",OFFSET('Specs and Initial PMs'!$E$1,MATCH($B564,'Specs and Initial PMs'!$D:$D,0)-1,0,1,1))))</f>
        <v/>
      </c>
      <c r="R564" s="103" t="str">
        <f t="shared" ca="1" si="88"/>
        <v/>
      </c>
      <c r="S564" s="241"/>
    </row>
    <row r="565" spans="1:19" x14ac:dyDescent="0.3">
      <c r="A565" s="1">
        <f>'Specs and Initial PMs'!A577</f>
        <v>561</v>
      </c>
      <c r="B565" s="1">
        <f>'Specs and Initial PMs'!D577</f>
        <v>0</v>
      </c>
      <c r="C565" s="103" t="e">
        <f ca="1">IF(B565=0, NA(), (IF(ISERROR(OFFSET('Initial Results'!$U$1,MATCH($B565,'Initial Results'!$R:$R,0)-1,0,1,1)),NA(),OFFSET('Initial Results'!$U$1,MATCH($B565,'Initial Results'!$R:$R,0)-1,0,1,1))))</f>
        <v>#N/A</v>
      </c>
      <c r="D565" s="103" t="str">
        <f t="shared" si="89"/>
        <v/>
      </c>
      <c r="E565" s="199" t="e">
        <f ca="1">IF(B565=0, NA(), (IF(ISERROR(OFFSET('Confirm Results'!$U$1,MATCH($B565,'Confirm Results'!$R:$R,0)-1,0,1,1)),NA(),OFFSET('Confirm Results'!$U$1,MATCH($B565,'Confirm Results'!$R:$R,0)-1,0,1,1))))</f>
        <v>#N/A</v>
      </c>
      <c r="F565" s="103" t="str">
        <f t="shared" si="80"/>
        <v/>
      </c>
      <c r="G565" s="103" t="str">
        <f t="shared" ca="1" si="81"/>
        <v/>
      </c>
      <c r="H565" s="300"/>
      <c r="I565" s="103" t="str">
        <f t="shared" si="82"/>
        <v/>
      </c>
      <c r="J565" s="1" t="str">
        <f t="shared" si="83"/>
        <v/>
      </c>
      <c r="K565" s="1" t="str">
        <f t="shared" si="84"/>
        <v/>
      </c>
      <c r="L565" s="177"/>
      <c r="M565" s="299" t="str">
        <f t="shared" si="85"/>
        <v/>
      </c>
      <c r="N565" s="177"/>
      <c r="O565" s="177" t="str">
        <f t="shared" si="86"/>
        <v/>
      </c>
      <c r="P565" s="1" t="str">
        <f t="shared" si="87"/>
        <v/>
      </c>
      <c r="Q565" s="199" t="str">
        <f ca="1">IF(B565=0,"",(IF(ISERROR(OFFSET('Specs and Initial PMs'!$E$1,MATCH($B565,'Specs and Initial PMs'!$D:$D,0)-1,0,1,1)),"",OFFSET('Specs and Initial PMs'!$E$1,MATCH($B565,'Specs and Initial PMs'!$D:$D,0)-1,0,1,1))))</f>
        <v/>
      </c>
      <c r="R565" s="103" t="str">
        <f t="shared" ca="1" si="88"/>
        <v/>
      </c>
      <c r="S565" s="241"/>
    </row>
    <row r="566" spans="1:19" x14ac:dyDescent="0.3">
      <c r="A566" s="1">
        <f>'Specs and Initial PMs'!A578</f>
        <v>562</v>
      </c>
      <c r="B566" s="1">
        <f>'Specs and Initial PMs'!D578</f>
        <v>0</v>
      </c>
      <c r="C566" s="103" t="e">
        <f ca="1">IF(B566=0, NA(), (IF(ISERROR(OFFSET('Initial Results'!$U$1,MATCH($B566,'Initial Results'!$R:$R,0)-1,0,1,1)),NA(),OFFSET('Initial Results'!$U$1,MATCH($B566,'Initial Results'!$R:$R,0)-1,0,1,1))))</f>
        <v>#N/A</v>
      </c>
      <c r="D566" s="103" t="str">
        <f t="shared" si="89"/>
        <v/>
      </c>
      <c r="E566" s="199" t="e">
        <f ca="1">IF(B566=0, NA(), (IF(ISERROR(OFFSET('Confirm Results'!$U$1,MATCH($B566,'Confirm Results'!$R:$R,0)-1,0,1,1)),NA(),OFFSET('Confirm Results'!$U$1,MATCH($B566,'Confirm Results'!$R:$R,0)-1,0,1,1))))</f>
        <v>#N/A</v>
      </c>
      <c r="F566" s="103" t="str">
        <f t="shared" si="80"/>
        <v/>
      </c>
      <c r="G566" s="103" t="str">
        <f t="shared" ca="1" si="81"/>
        <v/>
      </c>
      <c r="H566" s="300"/>
      <c r="I566" s="103" t="str">
        <f t="shared" si="82"/>
        <v/>
      </c>
      <c r="J566" s="1" t="str">
        <f t="shared" si="83"/>
        <v/>
      </c>
      <c r="K566" s="1" t="str">
        <f t="shared" si="84"/>
        <v/>
      </c>
      <c r="L566" s="177"/>
      <c r="M566" s="299" t="str">
        <f t="shared" si="85"/>
        <v/>
      </c>
      <c r="N566" s="177"/>
      <c r="O566" s="177" t="str">
        <f t="shared" si="86"/>
        <v/>
      </c>
      <c r="P566" s="1" t="str">
        <f t="shared" si="87"/>
        <v/>
      </c>
      <c r="Q566" s="199" t="str">
        <f ca="1">IF(B566=0,"",(IF(ISERROR(OFFSET('Specs and Initial PMs'!$E$1,MATCH($B566,'Specs and Initial PMs'!$D:$D,0)-1,0,1,1)),"",OFFSET('Specs and Initial PMs'!$E$1,MATCH($B566,'Specs and Initial PMs'!$D:$D,0)-1,0,1,1))))</f>
        <v/>
      </c>
      <c r="R566" s="103" t="str">
        <f t="shared" ca="1" si="88"/>
        <v/>
      </c>
      <c r="S566" s="241"/>
    </row>
    <row r="567" spans="1:19" x14ac:dyDescent="0.3">
      <c r="A567" s="1">
        <f>'Specs and Initial PMs'!A579</f>
        <v>563</v>
      </c>
      <c r="B567" s="1">
        <f>'Specs and Initial PMs'!D579</f>
        <v>0</v>
      </c>
      <c r="C567" s="103" t="e">
        <f ca="1">IF(B567=0, NA(), (IF(ISERROR(OFFSET('Initial Results'!$U$1,MATCH($B567,'Initial Results'!$R:$R,0)-1,0,1,1)),NA(),OFFSET('Initial Results'!$U$1,MATCH($B567,'Initial Results'!$R:$R,0)-1,0,1,1))))</f>
        <v>#N/A</v>
      </c>
      <c r="D567" s="103" t="str">
        <f t="shared" si="89"/>
        <v/>
      </c>
      <c r="E567" s="199" t="e">
        <f ca="1">IF(B567=0, NA(), (IF(ISERROR(OFFSET('Confirm Results'!$U$1,MATCH($B567,'Confirm Results'!$R:$R,0)-1,0,1,1)),NA(),OFFSET('Confirm Results'!$U$1,MATCH($B567,'Confirm Results'!$R:$R,0)-1,0,1,1))))</f>
        <v>#N/A</v>
      </c>
      <c r="F567" s="103" t="str">
        <f t="shared" si="80"/>
        <v/>
      </c>
      <c r="G567" s="103" t="str">
        <f t="shared" ca="1" si="81"/>
        <v/>
      </c>
      <c r="H567" s="300"/>
      <c r="I567" s="103" t="str">
        <f t="shared" si="82"/>
        <v/>
      </c>
      <c r="J567" s="1" t="str">
        <f t="shared" si="83"/>
        <v/>
      </c>
      <c r="K567" s="1" t="str">
        <f t="shared" si="84"/>
        <v/>
      </c>
      <c r="L567" s="177"/>
      <c r="M567" s="299" t="str">
        <f t="shared" si="85"/>
        <v/>
      </c>
      <c r="N567" s="177"/>
      <c r="O567" s="177" t="str">
        <f t="shared" si="86"/>
        <v/>
      </c>
      <c r="P567" s="1" t="str">
        <f t="shared" si="87"/>
        <v/>
      </c>
      <c r="Q567" s="199" t="str">
        <f ca="1">IF(B567=0,"",(IF(ISERROR(OFFSET('Specs and Initial PMs'!$E$1,MATCH($B567,'Specs and Initial PMs'!$D:$D,0)-1,0,1,1)),"",OFFSET('Specs and Initial PMs'!$E$1,MATCH($B567,'Specs and Initial PMs'!$D:$D,0)-1,0,1,1))))</f>
        <v/>
      </c>
      <c r="R567" s="103" t="str">
        <f t="shared" ca="1" si="88"/>
        <v/>
      </c>
      <c r="S567" s="241"/>
    </row>
    <row r="568" spans="1:19" x14ac:dyDescent="0.3">
      <c r="A568" s="1">
        <f>'Specs and Initial PMs'!A580</f>
        <v>564</v>
      </c>
      <c r="B568" s="1">
        <f>'Specs and Initial PMs'!D580</f>
        <v>0</v>
      </c>
      <c r="C568" s="103" t="e">
        <f ca="1">IF(B568=0, NA(), (IF(ISERROR(OFFSET('Initial Results'!$U$1,MATCH($B568,'Initial Results'!$R:$R,0)-1,0,1,1)),NA(),OFFSET('Initial Results'!$U$1,MATCH($B568,'Initial Results'!$R:$R,0)-1,0,1,1))))</f>
        <v>#N/A</v>
      </c>
      <c r="D568" s="103" t="str">
        <f t="shared" si="89"/>
        <v/>
      </c>
      <c r="E568" s="199" t="e">
        <f ca="1">IF(B568=0, NA(), (IF(ISERROR(OFFSET('Confirm Results'!$U$1,MATCH($B568,'Confirm Results'!$R:$R,0)-1,0,1,1)),NA(),OFFSET('Confirm Results'!$U$1,MATCH($B568,'Confirm Results'!$R:$R,0)-1,0,1,1))))</f>
        <v>#N/A</v>
      </c>
      <c r="F568" s="103" t="str">
        <f t="shared" si="80"/>
        <v/>
      </c>
      <c r="G568" s="103" t="str">
        <f t="shared" ca="1" si="81"/>
        <v/>
      </c>
      <c r="H568" s="300"/>
      <c r="I568" s="103" t="str">
        <f t="shared" si="82"/>
        <v/>
      </c>
      <c r="J568" s="1" t="str">
        <f t="shared" si="83"/>
        <v/>
      </c>
      <c r="K568" s="1" t="str">
        <f t="shared" si="84"/>
        <v/>
      </c>
      <c r="L568" s="177"/>
      <c r="M568" s="299" t="str">
        <f t="shared" si="85"/>
        <v/>
      </c>
      <c r="N568" s="177"/>
      <c r="O568" s="177" t="str">
        <f t="shared" si="86"/>
        <v/>
      </c>
      <c r="P568" s="1" t="str">
        <f t="shared" si="87"/>
        <v/>
      </c>
      <c r="Q568" s="199" t="str">
        <f ca="1">IF(B568=0,"",(IF(ISERROR(OFFSET('Specs and Initial PMs'!$E$1,MATCH($B568,'Specs and Initial PMs'!$D:$D,0)-1,0,1,1)),"",OFFSET('Specs and Initial PMs'!$E$1,MATCH($B568,'Specs and Initial PMs'!$D:$D,0)-1,0,1,1))))</f>
        <v/>
      </c>
      <c r="R568" s="103" t="str">
        <f t="shared" ca="1" si="88"/>
        <v/>
      </c>
      <c r="S568" s="241"/>
    </row>
    <row r="569" spans="1:19" x14ac:dyDescent="0.3">
      <c r="A569" s="1">
        <f>'Specs and Initial PMs'!A581</f>
        <v>565</v>
      </c>
      <c r="B569" s="1">
        <f>'Specs and Initial PMs'!D581</f>
        <v>0</v>
      </c>
      <c r="C569" s="103" t="e">
        <f ca="1">IF(B569=0, NA(), (IF(ISERROR(OFFSET('Initial Results'!$U$1,MATCH($B569,'Initial Results'!$R:$R,0)-1,0,1,1)),NA(),OFFSET('Initial Results'!$U$1,MATCH($B569,'Initial Results'!$R:$R,0)-1,0,1,1))))</f>
        <v>#N/A</v>
      </c>
      <c r="D569" s="103" t="str">
        <f t="shared" si="89"/>
        <v/>
      </c>
      <c r="E569" s="199" t="e">
        <f ca="1">IF(B569=0, NA(), (IF(ISERROR(OFFSET('Confirm Results'!$U$1,MATCH($B569,'Confirm Results'!$R:$R,0)-1,0,1,1)),NA(),OFFSET('Confirm Results'!$U$1,MATCH($B569,'Confirm Results'!$R:$R,0)-1,0,1,1))))</f>
        <v>#N/A</v>
      </c>
      <c r="F569" s="103" t="str">
        <f t="shared" si="80"/>
        <v/>
      </c>
      <c r="G569" s="103" t="str">
        <f t="shared" ca="1" si="81"/>
        <v/>
      </c>
      <c r="H569" s="300"/>
      <c r="I569" s="103" t="str">
        <f t="shared" si="82"/>
        <v/>
      </c>
      <c r="J569" s="1" t="str">
        <f t="shared" si="83"/>
        <v/>
      </c>
      <c r="K569" s="1" t="str">
        <f t="shared" si="84"/>
        <v/>
      </c>
      <c r="L569" s="177"/>
      <c r="M569" s="299" t="str">
        <f t="shared" si="85"/>
        <v/>
      </c>
      <c r="N569" s="177"/>
      <c r="O569" s="177" t="str">
        <f t="shared" si="86"/>
        <v/>
      </c>
      <c r="P569" s="1" t="str">
        <f t="shared" si="87"/>
        <v/>
      </c>
      <c r="Q569" s="199" t="str">
        <f ca="1">IF(B569=0,"",(IF(ISERROR(OFFSET('Specs and Initial PMs'!$E$1,MATCH($B569,'Specs and Initial PMs'!$D:$D,0)-1,0,1,1)),"",OFFSET('Specs and Initial PMs'!$E$1,MATCH($B569,'Specs and Initial PMs'!$D:$D,0)-1,0,1,1))))</f>
        <v/>
      </c>
      <c r="R569" s="103" t="str">
        <f t="shared" ca="1" si="88"/>
        <v/>
      </c>
      <c r="S569" s="241"/>
    </row>
    <row r="570" spans="1:19" x14ac:dyDescent="0.3">
      <c r="A570" s="1">
        <f>'Specs and Initial PMs'!A582</f>
        <v>566</v>
      </c>
      <c r="B570" s="1">
        <f>'Specs and Initial PMs'!D582</f>
        <v>0</v>
      </c>
      <c r="C570" s="103" t="e">
        <f ca="1">IF(B570=0, NA(), (IF(ISERROR(OFFSET('Initial Results'!$U$1,MATCH($B570,'Initial Results'!$R:$R,0)-1,0,1,1)),NA(),OFFSET('Initial Results'!$U$1,MATCH($B570,'Initial Results'!$R:$R,0)-1,0,1,1))))</f>
        <v>#N/A</v>
      </c>
      <c r="D570" s="103" t="str">
        <f t="shared" si="89"/>
        <v/>
      </c>
      <c r="E570" s="199" t="e">
        <f ca="1">IF(B570=0, NA(), (IF(ISERROR(OFFSET('Confirm Results'!$U$1,MATCH($B570,'Confirm Results'!$R:$R,0)-1,0,1,1)),NA(),OFFSET('Confirm Results'!$U$1,MATCH($B570,'Confirm Results'!$R:$R,0)-1,0,1,1))))</f>
        <v>#N/A</v>
      </c>
      <c r="F570" s="103" t="str">
        <f t="shared" si="80"/>
        <v/>
      </c>
      <c r="G570" s="103" t="str">
        <f t="shared" ca="1" si="81"/>
        <v/>
      </c>
      <c r="H570" s="300"/>
      <c r="I570" s="103" t="str">
        <f t="shared" si="82"/>
        <v/>
      </c>
      <c r="J570" s="1" t="str">
        <f t="shared" si="83"/>
        <v/>
      </c>
      <c r="K570" s="1" t="str">
        <f t="shared" si="84"/>
        <v/>
      </c>
      <c r="L570" s="177"/>
      <c r="M570" s="299" t="str">
        <f t="shared" si="85"/>
        <v/>
      </c>
      <c r="N570" s="177"/>
      <c r="O570" s="177" t="str">
        <f t="shared" si="86"/>
        <v/>
      </c>
      <c r="P570" s="1" t="str">
        <f t="shared" si="87"/>
        <v/>
      </c>
      <c r="Q570" s="199" t="str">
        <f ca="1">IF(B570=0,"",(IF(ISERROR(OFFSET('Specs and Initial PMs'!$E$1,MATCH($B570,'Specs and Initial PMs'!$D:$D,0)-1,0,1,1)),"",OFFSET('Specs and Initial PMs'!$E$1,MATCH($B570,'Specs and Initial PMs'!$D:$D,0)-1,0,1,1))))</f>
        <v/>
      </c>
      <c r="R570" s="103" t="str">
        <f t="shared" ca="1" si="88"/>
        <v/>
      </c>
      <c r="S570" s="241"/>
    </row>
    <row r="571" spans="1:19" x14ac:dyDescent="0.3">
      <c r="A571" s="1">
        <f>'Specs and Initial PMs'!A583</f>
        <v>567</v>
      </c>
      <c r="B571" s="1">
        <f>'Specs and Initial PMs'!D583</f>
        <v>0</v>
      </c>
      <c r="C571" s="103" t="e">
        <f ca="1">IF(B571=0, NA(), (IF(ISERROR(OFFSET('Initial Results'!$U$1,MATCH($B571,'Initial Results'!$R:$R,0)-1,0,1,1)),NA(),OFFSET('Initial Results'!$U$1,MATCH($B571,'Initial Results'!$R:$R,0)-1,0,1,1))))</f>
        <v>#N/A</v>
      </c>
      <c r="D571" s="103" t="str">
        <f t="shared" si="89"/>
        <v/>
      </c>
      <c r="E571" s="199" t="e">
        <f ca="1">IF(B571=0, NA(), (IF(ISERROR(OFFSET('Confirm Results'!$U$1,MATCH($B571,'Confirm Results'!$R:$R,0)-1,0,1,1)),NA(),OFFSET('Confirm Results'!$U$1,MATCH($B571,'Confirm Results'!$R:$R,0)-1,0,1,1))))</f>
        <v>#N/A</v>
      </c>
      <c r="F571" s="103" t="str">
        <f t="shared" si="80"/>
        <v/>
      </c>
      <c r="G571" s="103" t="str">
        <f t="shared" ca="1" si="81"/>
        <v/>
      </c>
      <c r="H571" s="300"/>
      <c r="I571" s="103" t="str">
        <f t="shared" si="82"/>
        <v/>
      </c>
      <c r="J571" s="1" t="str">
        <f t="shared" si="83"/>
        <v/>
      </c>
      <c r="K571" s="1" t="str">
        <f t="shared" si="84"/>
        <v/>
      </c>
      <c r="L571" s="177"/>
      <c r="M571" s="299" t="str">
        <f t="shared" si="85"/>
        <v/>
      </c>
      <c r="N571" s="177"/>
      <c r="O571" s="177" t="str">
        <f t="shared" si="86"/>
        <v/>
      </c>
      <c r="P571" s="1" t="str">
        <f t="shared" si="87"/>
        <v/>
      </c>
      <c r="Q571" s="199" t="str">
        <f ca="1">IF(B571=0,"",(IF(ISERROR(OFFSET('Specs and Initial PMs'!$E$1,MATCH($B571,'Specs and Initial PMs'!$D:$D,0)-1,0,1,1)),"",OFFSET('Specs and Initial PMs'!$E$1,MATCH($B571,'Specs and Initial PMs'!$D:$D,0)-1,0,1,1))))</f>
        <v/>
      </c>
      <c r="R571" s="103" t="str">
        <f t="shared" ca="1" si="88"/>
        <v/>
      </c>
      <c r="S571" s="241"/>
    </row>
    <row r="572" spans="1:19" x14ac:dyDescent="0.3">
      <c r="A572" s="1">
        <f>'Specs and Initial PMs'!A584</f>
        <v>568</v>
      </c>
      <c r="B572" s="1">
        <f>'Specs and Initial PMs'!D584</f>
        <v>0</v>
      </c>
      <c r="C572" s="103" t="e">
        <f ca="1">IF(B572=0, NA(), (IF(ISERROR(OFFSET('Initial Results'!$U$1,MATCH($B572,'Initial Results'!$R:$R,0)-1,0,1,1)),NA(),OFFSET('Initial Results'!$U$1,MATCH($B572,'Initial Results'!$R:$R,0)-1,0,1,1))))</f>
        <v>#N/A</v>
      </c>
      <c r="D572" s="103" t="str">
        <f t="shared" si="89"/>
        <v/>
      </c>
      <c r="E572" s="199" t="e">
        <f ca="1">IF(B572=0, NA(), (IF(ISERROR(OFFSET('Confirm Results'!$U$1,MATCH($B572,'Confirm Results'!$R:$R,0)-1,0,1,1)),NA(),OFFSET('Confirm Results'!$U$1,MATCH($B572,'Confirm Results'!$R:$R,0)-1,0,1,1))))</f>
        <v>#N/A</v>
      </c>
      <c r="F572" s="103" t="str">
        <f t="shared" si="80"/>
        <v/>
      </c>
      <c r="G572" s="103" t="str">
        <f t="shared" ca="1" si="81"/>
        <v/>
      </c>
      <c r="H572" s="300"/>
      <c r="I572" s="103" t="str">
        <f t="shared" si="82"/>
        <v/>
      </c>
      <c r="J572" s="1" t="str">
        <f t="shared" si="83"/>
        <v/>
      </c>
      <c r="K572" s="1" t="str">
        <f t="shared" si="84"/>
        <v/>
      </c>
      <c r="L572" s="177"/>
      <c r="M572" s="299" t="str">
        <f t="shared" si="85"/>
        <v/>
      </c>
      <c r="N572" s="177"/>
      <c r="O572" s="177" t="str">
        <f t="shared" si="86"/>
        <v/>
      </c>
      <c r="P572" s="1" t="str">
        <f t="shared" si="87"/>
        <v/>
      </c>
      <c r="Q572" s="199" t="str">
        <f ca="1">IF(B572=0,"",(IF(ISERROR(OFFSET('Specs and Initial PMs'!$E$1,MATCH($B572,'Specs and Initial PMs'!$D:$D,0)-1,0,1,1)),"",OFFSET('Specs and Initial PMs'!$E$1,MATCH($B572,'Specs and Initial PMs'!$D:$D,0)-1,0,1,1))))</f>
        <v/>
      </c>
      <c r="R572" s="103" t="str">
        <f t="shared" ca="1" si="88"/>
        <v/>
      </c>
      <c r="S572" s="241"/>
    </row>
    <row r="573" spans="1:19" x14ac:dyDescent="0.3">
      <c r="A573" s="1">
        <f>'Specs and Initial PMs'!A585</f>
        <v>569</v>
      </c>
      <c r="B573" s="1">
        <f>'Specs and Initial PMs'!D585</f>
        <v>0</v>
      </c>
      <c r="C573" s="103" t="e">
        <f ca="1">IF(B573=0, NA(), (IF(ISERROR(OFFSET('Initial Results'!$U$1,MATCH($B573,'Initial Results'!$R:$R,0)-1,0,1,1)),NA(),OFFSET('Initial Results'!$U$1,MATCH($B573,'Initial Results'!$R:$R,0)-1,0,1,1))))</f>
        <v>#N/A</v>
      </c>
      <c r="D573" s="103" t="str">
        <f t="shared" si="89"/>
        <v/>
      </c>
      <c r="E573" s="199" t="e">
        <f ca="1">IF(B573=0, NA(), (IF(ISERROR(OFFSET('Confirm Results'!$U$1,MATCH($B573,'Confirm Results'!$R:$R,0)-1,0,1,1)),NA(),OFFSET('Confirm Results'!$U$1,MATCH($B573,'Confirm Results'!$R:$R,0)-1,0,1,1))))</f>
        <v>#N/A</v>
      </c>
      <c r="F573" s="103" t="str">
        <f t="shared" si="80"/>
        <v/>
      </c>
      <c r="G573" s="103" t="str">
        <f t="shared" ca="1" si="81"/>
        <v/>
      </c>
      <c r="H573" s="300"/>
      <c r="I573" s="103" t="str">
        <f t="shared" si="82"/>
        <v/>
      </c>
      <c r="J573" s="1" t="str">
        <f t="shared" si="83"/>
        <v/>
      </c>
      <c r="K573" s="1" t="str">
        <f t="shared" si="84"/>
        <v/>
      </c>
      <c r="L573" s="177"/>
      <c r="M573" s="299" t="str">
        <f t="shared" si="85"/>
        <v/>
      </c>
      <c r="N573" s="177"/>
      <c r="O573" s="177" t="str">
        <f t="shared" si="86"/>
        <v/>
      </c>
      <c r="P573" s="1" t="str">
        <f t="shared" si="87"/>
        <v/>
      </c>
      <c r="Q573" s="199" t="str">
        <f ca="1">IF(B573=0,"",(IF(ISERROR(OFFSET('Specs and Initial PMs'!$E$1,MATCH($B573,'Specs and Initial PMs'!$D:$D,0)-1,0,1,1)),"",OFFSET('Specs and Initial PMs'!$E$1,MATCH($B573,'Specs and Initial PMs'!$D:$D,0)-1,0,1,1))))</f>
        <v/>
      </c>
      <c r="R573" s="103" t="str">
        <f t="shared" ca="1" si="88"/>
        <v/>
      </c>
      <c r="S573" s="241"/>
    </row>
    <row r="574" spans="1:19" x14ac:dyDescent="0.3">
      <c r="A574" s="1">
        <f>'Specs and Initial PMs'!A586</f>
        <v>570</v>
      </c>
      <c r="B574" s="1">
        <f>'Specs and Initial PMs'!D586</f>
        <v>0</v>
      </c>
      <c r="C574" s="103" t="e">
        <f ca="1">IF(B574=0, NA(), (IF(ISERROR(OFFSET('Initial Results'!$U$1,MATCH($B574,'Initial Results'!$R:$R,0)-1,0,1,1)),NA(),OFFSET('Initial Results'!$U$1,MATCH($B574,'Initial Results'!$R:$R,0)-1,0,1,1))))</f>
        <v>#N/A</v>
      </c>
      <c r="D574" s="103" t="str">
        <f t="shared" si="89"/>
        <v/>
      </c>
      <c r="E574" s="199" t="e">
        <f ca="1">IF(B574=0, NA(), (IF(ISERROR(OFFSET('Confirm Results'!$U$1,MATCH($B574,'Confirm Results'!$R:$R,0)-1,0,1,1)),NA(),OFFSET('Confirm Results'!$U$1,MATCH($B574,'Confirm Results'!$R:$R,0)-1,0,1,1))))</f>
        <v>#N/A</v>
      </c>
      <c r="F574" s="103" t="str">
        <f t="shared" si="80"/>
        <v/>
      </c>
      <c r="G574" s="103" t="str">
        <f t="shared" ca="1" si="81"/>
        <v/>
      </c>
      <c r="H574" s="300"/>
      <c r="I574" s="103" t="str">
        <f t="shared" si="82"/>
        <v/>
      </c>
      <c r="J574" s="1" t="str">
        <f t="shared" si="83"/>
        <v/>
      </c>
      <c r="K574" s="1" t="str">
        <f t="shared" si="84"/>
        <v/>
      </c>
      <c r="L574" s="177"/>
      <c r="M574" s="299" t="str">
        <f t="shared" si="85"/>
        <v/>
      </c>
      <c r="N574" s="177"/>
      <c r="O574" s="177" t="str">
        <f t="shared" si="86"/>
        <v/>
      </c>
      <c r="P574" s="1" t="str">
        <f t="shared" si="87"/>
        <v/>
      </c>
      <c r="Q574" s="199" t="str">
        <f ca="1">IF(B574=0,"",(IF(ISERROR(OFFSET('Specs and Initial PMs'!$E$1,MATCH($B574,'Specs and Initial PMs'!$D:$D,0)-1,0,1,1)),"",OFFSET('Specs and Initial PMs'!$E$1,MATCH($B574,'Specs and Initial PMs'!$D:$D,0)-1,0,1,1))))</f>
        <v/>
      </c>
      <c r="R574" s="103" t="str">
        <f t="shared" ca="1" si="88"/>
        <v/>
      </c>
      <c r="S574" s="241"/>
    </row>
    <row r="575" spans="1:19" x14ac:dyDescent="0.3">
      <c r="A575" s="1">
        <f>'Specs and Initial PMs'!A587</f>
        <v>571</v>
      </c>
      <c r="B575" s="1">
        <f>'Specs and Initial PMs'!D587</f>
        <v>0</v>
      </c>
      <c r="C575" s="103" t="e">
        <f ca="1">IF(B575=0, NA(), (IF(ISERROR(OFFSET('Initial Results'!$U$1,MATCH($B575,'Initial Results'!$R:$R,0)-1,0,1,1)),NA(),OFFSET('Initial Results'!$U$1,MATCH($B575,'Initial Results'!$R:$R,0)-1,0,1,1))))</f>
        <v>#N/A</v>
      </c>
      <c r="D575" s="103" t="str">
        <f t="shared" si="89"/>
        <v/>
      </c>
      <c r="E575" s="199" t="e">
        <f ca="1">IF(B575=0, NA(), (IF(ISERROR(OFFSET('Confirm Results'!$U$1,MATCH($B575,'Confirm Results'!$R:$R,0)-1,0,1,1)),NA(),OFFSET('Confirm Results'!$U$1,MATCH($B575,'Confirm Results'!$R:$R,0)-1,0,1,1))))</f>
        <v>#N/A</v>
      </c>
      <c r="F575" s="103" t="str">
        <f t="shared" si="80"/>
        <v/>
      </c>
      <c r="G575" s="103" t="str">
        <f t="shared" ca="1" si="81"/>
        <v/>
      </c>
      <c r="H575" s="300"/>
      <c r="I575" s="103" t="str">
        <f t="shared" si="82"/>
        <v/>
      </c>
      <c r="J575" s="1" t="str">
        <f t="shared" si="83"/>
        <v/>
      </c>
      <c r="K575" s="1" t="str">
        <f t="shared" si="84"/>
        <v/>
      </c>
      <c r="L575" s="177"/>
      <c r="M575" s="299" t="str">
        <f t="shared" si="85"/>
        <v/>
      </c>
      <c r="N575" s="177"/>
      <c r="O575" s="177" t="str">
        <f t="shared" si="86"/>
        <v/>
      </c>
      <c r="P575" s="1" t="str">
        <f t="shared" si="87"/>
        <v/>
      </c>
      <c r="Q575" s="199" t="str">
        <f ca="1">IF(B575=0,"",(IF(ISERROR(OFFSET('Specs and Initial PMs'!$E$1,MATCH($B575,'Specs and Initial PMs'!$D:$D,0)-1,0,1,1)),"",OFFSET('Specs and Initial PMs'!$E$1,MATCH($B575,'Specs and Initial PMs'!$D:$D,0)-1,0,1,1))))</f>
        <v/>
      </c>
      <c r="R575" s="103" t="str">
        <f t="shared" ca="1" si="88"/>
        <v/>
      </c>
      <c r="S575" s="241"/>
    </row>
    <row r="576" spans="1:19" x14ac:dyDescent="0.3">
      <c r="A576" s="1">
        <f>'Specs and Initial PMs'!A588</f>
        <v>572</v>
      </c>
      <c r="B576" s="1">
        <f>'Specs and Initial PMs'!D588</f>
        <v>0</v>
      </c>
      <c r="C576" s="103" t="e">
        <f ca="1">IF(B576=0, NA(), (IF(ISERROR(OFFSET('Initial Results'!$U$1,MATCH($B576,'Initial Results'!$R:$R,0)-1,0,1,1)),NA(),OFFSET('Initial Results'!$U$1,MATCH($B576,'Initial Results'!$R:$R,0)-1,0,1,1))))</f>
        <v>#N/A</v>
      </c>
      <c r="D576" s="103" t="str">
        <f t="shared" si="89"/>
        <v/>
      </c>
      <c r="E576" s="199" t="e">
        <f ca="1">IF(B576=0, NA(), (IF(ISERROR(OFFSET('Confirm Results'!$U$1,MATCH($B576,'Confirm Results'!$R:$R,0)-1,0,1,1)),NA(),OFFSET('Confirm Results'!$U$1,MATCH($B576,'Confirm Results'!$R:$R,0)-1,0,1,1))))</f>
        <v>#N/A</v>
      </c>
      <c r="F576" s="103" t="str">
        <f t="shared" si="80"/>
        <v/>
      </c>
      <c r="G576" s="103" t="str">
        <f t="shared" ca="1" si="81"/>
        <v/>
      </c>
      <c r="H576" s="300"/>
      <c r="I576" s="103" t="str">
        <f t="shared" si="82"/>
        <v/>
      </c>
      <c r="J576" s="1" t="str">
        <f t="shared" si="83"/>
        <v/>
      </c>
      <c r="K576" s="1" t="str">
        <f t="shared" si="84"/>
        <v/>
      </c>
      <c r="L576" s="177"/>
      <c r="M576" s="299" t="str">
        <f t="shared" si="85"/>
        <v/>
      </c>
      <c r="N576" s="177"/>
      <c r="O576" s="177" t="str">
        <f t="shared" si="86"/>
        <v/>
      </c>
      <c r="P576" s="1" t="str">
        <f t="shared" si="87"/>
        <v/>
      </c>
      <c r="Q576" s="199" t="str">
        <f ca="1">IF(B576=0,"",(IF(ISERROR(OFFSET('Specs and Initial PMs'!$E$1,MATCH($B576,'Specs and Initial PMs'!$D:$D,0)-1,0,1,1)),"",OFFSET('Specs and Initial PMs'!$E$1,MATCH($B576,'Specs and Initial PMs'!$D:$D,0)-1,0,1,1))))</f>
        <v/>
      </c>
      <c r="R576" s="103" t="str">
        <f t="shared" ca="1" si="88"/>
        <v/>
      </c>
      <c r="S576" s="241"/>
    </row>
    <row r="577" spans="1:19" x14ac:dyDescent="0.3">
      <c r="A577" s="1">
        <f>'Specs and Initial PMs'!A589</f>
        <v>573</v>
      </c>
      <c r="B577" s="1">
        <f>'Specs and Initial PMs'!D589</f>
        <v>0</v>
      </c>
      <c r="C577" s="103" t="e">
        <f ca="1">IF(B577=0, NA(), (IF(ISERROR(OFFSET('Initial Results'!$U$1,MATCH($B577,'Initial Results'!$R:$R,0)-1,0,1,1)),NA(),OFFSET('Initial Results'!$U$1,MATCH($B577,'Initial Results'!$R:$R,0)-1,0,1,1))))</f>
        <v>#N/A</v>
      </c>
      <c r="D577" s="103" t="str">
        <f t="shared" si="89"/>
        <v/>
      </c>
      <c r="E577" s="199" t="e">
        <f ca="1">IF(B577=0, NA(), (IF(ISERROR(OFFSET('Confirm Results'!$U$1,MATCH($B577,'Confirm Results'!$R:$R,0)-1,0,1,1)),NA(),OFFSET('Confirm Results'!$U$1,MATCH($B577,'Confirm Results'!$R:$R,0)-1,0,1,1))))</f>
        <v>#N/A</v>
      </c>
      <c r="F577" s="103" t="str">
        <f t="shared" si="80"/>
        <v/>
      </c>
      <c r="G577" s="103" t="str">
        <f t="shared" ca="1" si="81"/>
        <v/>
      </c>
      <c r="H577" s="300"/>
      <c r="I577" s="103" t="str">
        <f t="shared" si="82"/>
        <v/>
      </c>
      <c r="J577" s="1" t="str">
        <f t="shared" si="83"/>
        <v/>
      </c>
      <c r="K577" s="1" t="str">
        <f t="shared" si="84"/>
        <v/>
      </c>
      <c r="L577" s="177"/>
      <c r="M577" s="299" t="str">
        <f t="shared" si="85"/>
        <v/>
      </c>
      <c r="N577" s="177"/>
      <c r="O577" s="177" t="str">
        <f t="shared" si="86"/>
        <v/>
      </c>
      <c r="P577" s="1" t="str">
        <f t="shared" si="87"/>
        <v/>
      </c>
      <c r="Q577" s="199" t="str">
        <f ca="1">IF(B577=0,"",(IF(ISERROR(OFFSET('Specs and Initial PMs'!$E$1,MATCH($B577,'Specs and Initial PMs'!$D:$D,0)-1,0,1,1)),"",OFFSET('Specs and Initial PMs'!$E$1,MATCH($B577,'Specs and Initial PMs'!$D:$D,0)-1,0,1,1))))</f>
        <v/>
      </c>
      <c r="R577" s="103" t="str">
        <f t="shared" ca="1" si="88"/>
        <v/>
      </c>
      <c r="S577" s="241"/>
    </row>
    <row r="578" spans="1:19" x14ac:dyDescent="0.3">
      <c r="A578" s="1">
        <f>'Specs and Initial PMs'!A590</f>
        <v>574</v>
      </c>
      <c r="B578" s="1">
        <f>'Specs and Initial PMs'!D590</f>
        <v>0</v>
      </c>
      <c r="C578" s="103" t="e">
        <f ca="1">IF(B578=0, NA(), (IF(ISERROR(OFFSET('Initial Results'!$U$1,MATCH($B578,'Initial Results'!$R:$R,0)-1,0,1,1)),NA(),OFFSET('Initial Results'!$U$1,MATCH($B578,'Initial Results'!$R:$R,0)-1,0,1,1))))</f>
        <v>#N/A</v>
      </c>
      <c r="D578" s="103" t="str">
        <f t="shared" si="89"/>
        <v/>
      </c>
      <c r="E578" s="199" t="e">
        <f ca="1">IF(B578=0, NA(), (IF(ISERROR(OFFSET('Confirm Results'!$U$1,MATCH($B578,'Confirm Results'!$R:$R,0)-1,0,1,1)),NA(),OFFSET('Confirm Results'!$U$1,MATCH($B578,'Confirm Results'!$R:$R,0)-1,0,1,1))))</f>
        <v>#N/A</v>
      </c>
      <c r="F578" s="103" t="str">
        <f t="shared" si="80"/>
        <v/>
      </c>
      <c r="G578" s="103" t="str">
        <f t="shared" ca="1" si="81"/>
        <v/>
      </c>
      <c r="H578" s="300"/>
      <c r="I578" s="103" t="str">
        <f t="shared" si="82"/>
        <v/>
      </c>
      <c r="J578" s="1" t="str">
        <f t="shared" si="83"/>
        <v/>
      </c>
      <c r="K578" s="1" t="str">
        <f t="shared" si="84"/>
        <v/>
      </c>
      <c r="L578" s="177"/>
      <c r="M578" s="299" t="str">
        <f t="shared" si="85"/>
        <v/>
      </c>
      <c r="N578" s="177"/>
      <c r="O578" s="177" t="str">
        <f t="shared" si="86"/>
        <v/>
      </c>
      <c r="P578" s="1" t="str">
        <f t="shared" si="87"/>
        <v/>
      </c>
      <c r="Q578" s="199" t="str">
        <f ca="1">IF(B578=0,"",(IF(ISERROR(OFFSET('Specs and Initial PMs'!$E$1,MATCH($B578,'Specs and Initial PMs'!$D:$D,0)-1,0,1,1)),"",OFFSET('Specs and Initial PMs'!$E$1,MATCH($B578,'Specs and Initial PMs'!$D:$D,0)-1,0,1,1))))</f>
        <v/>
      </c>
      <c r="R578" s="103" t="str">
        <f t="shared" ca="1" si="88"/>
        <v/>
      </c>
      <c r="S578" s="241"/>
    </row>
    <row r="579" spans="1:19" x14ac:dyDescent="0.3">
      <c r="A579" s="1">
        <f>'Specs and Initial PMs'!A591</f>
        <v>575</v>
      </c>
      <c r="B579" s="1">
        <f>'Specs and Initial PMs'!D591</f>
        <v>0</v>
      </c>
      <c r="C579" s="103" t="e">
        <f ca="1">IF(B579=0, NA(), (IF(ISERROR(OFFSET('Initial Results'!$U$1,MATCH($B579,'Initial Results'!$R:$R,0)-1,0,1,1)),NA(),OFFSET('Initial Results'!$U$1,MATCH($B579,'Initial Results'!$R:$R,0)-1,0,1,1))))</f>
        <v>#N/A</v>
      </c>
      <c r="D579" s="103" t="str">
        <f t="shared" si="89"/>
        <v/>
      </c>
      <c r="E579" s="199" t="e">
        <f ca="1">IF(B579=0, NA(), (IF(ISERROR(OFFSET('Confirm Results'!$U$1,MATCH($B579,'Confirm Results'!$R:$R,0)-1,0,1,1)),NA(),OFFSET('Confirm Results'!$U$1,MATCH($B579,'Confirm Results'!$R:$R,0)-1,0,1,1))))</f>
        <v>#N/A</v>
      </c>
      <c r="F579" s="103" t="str">
        <f t="shared" si="80"/>
        <v/>
      </c>
      <c r="G579" s="103" t="str">
        <f t="shared" ca="1" si="81"/>
        <v/>
      </c>
      <c r="H579" s="300"/>
      <c r="I579" s="103" t="str">
        <f t="shared" si="82"/>
        <v/>
      </c>
      <c r="J579" s="1" t="str">
        <f t="shared" si="83"/>
        <v/>
      </c>
      <c r="K579" s="1" t="str">
        <f t="shared" si="84"/>
        <v/>
      </c>
      <c r="L579" s="177"/>
      <c r="M579" s="299" t="str">
        <f t="shared" si="85"/>
        <v/>
      </c>
      <c r="N579" s="177"/>
      <c r="O579" s="177" t="str">
        <f t="shared" si="86"/>
        <v/>
      </c>
      <c r="P579" s="1" t="str">
        <f t="shared" si="87"/>
        <v/>
      </c>
      <c r="Q579" s="199" t="str">
        <f ca="1">IF(B579=0,"",(IF(ISERROR(OFFSET('Specs and Initial PMs'!$E$1,MATCH($B579,'Specs and Initial PMs'!$D:$D,0)-1,0,1,1)),"",OFFSET('Specs and Initial PMs'!$E$1,MATCH($B579,'Specs and Initial PMs'!$D:$D,0)-1,0,1,1))))</f>
        <v/>
      </c>
      <c r="R579" s="103" t="str">
        <f t="shared" ca="1" si="88"/>
        <v/>
      </c>
      <c r="S579" s="241"/>
    </row>
    <row r="580" spans="1:19" x14ac:dyDescent="0.3">
      <c r="A580" s="1">
        <f>'Specs and Initial PMs'!A592</f>
        <v>576</v>
      </c>
      <c r="B580" s="1">
        <f>'Specs and Initial PMs'!D592</f>
        <v>0</v>
      </c>
      <c r="C580" s="103" t="e">
        <f ca="1">IF(B580=0, NA(), (IF(ISERROR(OFFSET('Initial Results'!$U$1,MATCH($B580,'Initial Results'!$R:$R,0)-1,0,1,1)),NA(),OFFSET('Initial Results'!$U$1,MATCH($B580,'Initial Results'!$R:$R,0)-1,0,1,1))))</f>
        <v>#N/A</v>
      </c>
      <c r="D580" s="103" t="str">
        <f t="shared" si="89"/>
        <v/>
      </c>
      <c r="E580" s="199" t="e">
        <f ca="1">IF(B580=0, NA(), (IF(ISERROR(OFFSET('Confirm Results'!$U$1,MATCH($B580,'Confirm Results'!$R:$R,0)-1,0,1,1)),NA(),OFFSET('Confirm Results'!$U$1,MATCH($B580,'Confirm Results'!$R:$R,0)-1,0,1,1))))</f>
        <v>#N/A</v>
      </c>
      <c r="F580" s="103" t="str">
        <f t="shared" si="80"/>
        <v/>
      </c>
      <c r="G580" s="103" t="str">
        <f t="shared" ca="1" si="81"/>
        <v/>
      </c>
      <c r="H580" s="300"/>
      <c r="I580" s="103" t="str">
        <f t="shared" si="82"/>
        <v/>
      </c>
      <c r="J580" s="1" t="str">
        <f t="shared" si="83"/>
        <v/>
      </c>
      <c r="K580" s="1" t="str">
        <f t="shared" si="84"/>
        <v/>
      </c>
      <c r="L580" s="177"/>
      <c r="M580" s="299" t="str">
        <f t="shared" si="85"/>
        <v/>
      </c>
      <c r="N580" s="177"/>
      <c r="O580" s="177" t="str">
        <f t="shared" si="86"/>
        <v/>
      </c>
      <c r="P580" s="1" t="str">
        <f t="shared" si="87"/>
        <v/>
      </c>
      <c r="Q580" s="199" t="str">
        <f ca="1">IF(B580=0,"",(IF(ISERROR(OFFSET('Specs and Initial PMs'!$E$1,MATCH($B580,'Specs and Initial PMs'!$D:$D,0)-1,0,1,1)),"",OFFSET('Specs and Initial PMs'!$E$1,MATCH($B580,'Specs and Initial PMs'!$D:$D,0)-1,0,1,1))))</f>
        <v/>
      </c>
      <c r="R580" s="103" t="str">
        <f t="shared" ca="1" si="88"/>
        <v/>
      </c>
      <c r="S580" s="241"/>
    </row>
    <row r="581" spans="1:19" x14ac:dyDescent="0.3">
      <c r="A581" s="1">
        <f>'Specs and Initial PMs'!A593</f>
        <v>577</v>
      </c>
      <c r="B581" s="1">
        <f>'Specs and Initial PMs'!D593</f>
        <v>0</v>
      </c>
      <c r="C581" s="103" t="e">
        <f ca="1">IF(B581=0, NA(), (IF(ISERROR(OFFSET('Initial Results'!$U$1,MATCH($B581,'Initial Results'!$R:$R,0)-1,0,1,1)),NA(),OFFSET('Initial Results'!$U$1,MATCH($B581,'Initial Results'!$R:$R,0)-1,0,1,1))))</f>
        <v>#N/A</v>
      </c>
      <c r="D581" s="103" t="str">
        <f t="shared" si="89"/>
        <v/>
      </c>
      <c r="E581" s="199" t="e">
        <f ca="1">IF(B581=0, NA(), (IF(ISERROR(OFFSET('Confirm Results'!$U$1,MATCH($B581,'Confirm Results'!$R:$R,0)-1,0,1,1)),NA(),OFFSET('Confirm Results'!$U$1,MATCH($B581,'Confirm Results'!$R:$R,0)-1,0,1,1))))</f>
        <v>#N/A</v>
      </c>
      <c r="F581" s="103" t="str">
        <f t="shared" ref="F581:F644" si="90">IF($B581=0,"",IF(ISERROR($E581),"",$E581))</f>
        <v/>
      </c>
      <c r="G581" s="103" t="str">
        <f t="shared" ca="1" si="81"/>
        <v/>
      </c>
      <c r="H581" s="300"/>
      <c r="I581" s="103" t="str">
        <f t="shared" si="82"/>
        <v/>
      </c>
      <c r="J581" s="1" t="str">
        <f t="shared" si="83"/>
        <v/>
      </c>
      <c r="K581" s="1" t="str">
        <f t="shared" si="84"/>
        <v/>
      </c>
      <c r="L581" s="177"/>
      <c r="M581" s="299" t="str">
        <f t="shared" si="85"/>
        <v/>
      </c>
      <c r="N581" s="177"/>
      <c r="O581" s="177" t="str">
        <f t="shared" si="86"/>
        <v/>
      </c>
      <c r="P581" s="1" t="str">
        <f t="shared" si="87"/>
        <v/>
      </c>
      <c r="Q581" s="199" t="str">
        <f ca="1">IF(B581=0,"",(IF(ISERROR(OFFSET('Specs and Initial PMs'!$E$1,MATCH($B581,'Specs and Initial PMs'!$D:$D,0)-1,0,1,1)),"",OFFSET('Specs and Initial PMs'!$E$1,MATCH($B581,'Specs and Initial PMs'!$D:$D,0)-1,0,1,1))))</f>
        <v/>
      </c>
      <c r="R581" s="103" t="str">
        <f t="shared" ca="1" si="88"/>
        <v/>
      </c>
      <c r="S581" s="241"/>
    </row>
    <row r="582" spans="1:19" x14ac:dyDescent="0.3">
      <c r="A582" s="1">
        <f>'Specs and Initial PMs'!A594</f>
        <v>578</v>
      </c>
      <c r="B582" s="1">
        <f>'Specs and Initial PMs'!D594</f>
        <v>0</v>
      </c>
      <c r="C582" s="103" t="e">
        <f ca="1">IF(B582=0, NA(), (IF(ISERROR(OFFSET('Initial Results'!$U$1,MATCH($B582,'Initial Results'!$R:$R,0)-1,0,1,1)),NA(),OFFSET('Initial Results'!$U$1,MATCH($B582,'Initial Results'!$R:$R,0)-1,0,1,1))))</f>
        <v>#N/A</v>
      </c>
      <c r="D582" s="103" t="str">
        <f t="shared" si="89"/>
        <v/>
      </c>
      <c r="E582" s="199" t="e">
        <f ca="1">IF(B582=0, NA(), (IF(ISERROR(OFFSET('Confirm Results'!$U$1,MATCH($B582,'Confirm Results'!$R:$R,0)-1,0,1,1)),NA(),OFFSET('Confirm Results'!$U$1,MATCH($B582,'Confirm Results'!$R:$R,0)-1,0,1,1))))</f>
        <v>#N/A</v>
      </c>
      <c r="F582" s="103" t="str">
        <f t="shared" si="90"/>
        <v/>
      </c>
      <c r="G582" s="103" t="str">
        <f t="shared" ref="G582:G645" ca="1" si="91">IFERROR(IF(OR(AND(C582&lt;1.5,F582&gt;1.5),AND(C582&gt;1.5,F582&lt;1.5)),IF((STDEV(C582:F582)/AVERAGE(C582:F582))*100&gt;20,"Repeat",""),""),"")</f>
        <v/>
      </c>
      <c r="H582" s="300"/>
      <c r="I582" s="103" t="str">
        <f t="shared" ref="I582:I645" si="92">IF($B582=0,"",IF(ISERROR(IF(ISNUMBER($H582),$H582,IF(ISNUMBER($E582),$E582,$C582))),"FAILURE",IF(ISNUMBER($H582),$H582,IF(ISNUMBER($E582),$E582,$C582))))</f>
        <v/>
      </c>
      <c r="J582" s="1" t="str">
        <f t="shared" ref="J582:J645" si="93">IF(B582=0, "", (IF(ISNUMBER($I582),IF($I582&gt;1.5,"LT","RECENT"),"FAILURE")))</f>
        <v/>
      </c>
      <c r="K582" s="1" t="str">
        <f t="shared" ref="K582:K645" si="94">IF(I582&lt;0.4, "Perform Serology", "")</f>
        <v/>
      </c>
      <c r="L582" s="177"/>
      <c r="M582" s="299" t="str">
        <f t="shared" ref="M582:M645" si="95">IF(AND(J582="Recent",L582="Pos"),"Perform VL","")</f>
        <v/>
      </c>
      <c r="N582" s="177"/>
      <c r="O582" s="177" t="str">
        <f t="shared" ref="O582:O645" si="96">IF($B582=0,"",IF($I582&gt;0.4,$J582,IF($L582="Neg",$L582,IF($L582="HIV-2",$L582,IF($L582="Indeterminate", $L582,IF($L582="", "Pending Serology",$J582))))))</f>
        <v/>
      </c>
      <c r="P582" s="1" t="str">
        <f t="shared" ref="P582:P645" si="97">IF($B582=0,"",IF(AND($O582="RECENT",$N582="≥ 1000 copies/ml"),"RECENT",IF(AND($O582="RECENT",$N582="&lt; 1000 copies/ml"),"ART/EC (LT)",IF(AND($O582="RECENT",$N582=""),"Pending VL",$O582))))</f>
        <v/>
      </c>
      <c r="Q582" s="199" t="str">
        <f ca="1">IF(B582=0,"",(IF(ISERROR(OFFSET('Specs and Initial PMs'!$E$1,MATCH($B582,'Specs and Initial PMs'!$D:$D,0)-1,0,1,1)),"",OFFSET('Specs and Initial PMs'!$E$1,MATCH($B582,'Specs and Initial PMs'!$D:$D,0)-1,0,1,1))))</f>
        <v/>
      </c>
      <c r="R582" s="103" t="str">
        <f t="shared" ref="R582:R645" ca="1" si="98">IF($Q582=0,"",IF(ISERROR($Q582),"",$Q582))</f>
        <v/>
      </c>
      <c r="S582" s="241"/>
    </row>
    <row r="583" spans="1:19" x14ac:dyDescent="0.3">
      <c r="A583" s="1">
        <f>'Specs and Initial PMs'!A595</f>
        <v>579</v>
      </c>
      <c r="B583" s="1">
        <f>'Specs and Initial PMs'!D595</f>
        <v>0</v>
      </c>
      <c r="C583" s="103" t="e">
        <f ca="1">IF(B583=0, NA(), (IF(ISERROR(OFFSET('Initial Results'!$U$1,MATCH($B583,'Initial Results'!$R:$R,0)-1,0,1,1)),NA(),OFFSET('Initial Results'!$U$1,MATCH($B583,'Initial Results'!$R:$R,0)-1,0,1,1))))</f>
        <v>#N/A</v>
      </c>
      <c r="D583" s="103" t="str">
        <f t="shared" ref="D583:D646" si="99">IF($B583=0,"",IF(ISERROR($C583),"",$C583))</f>
        <v/>
      </c>
      <c r="E583" s="199" t="e">
        <f ca="1">IF(B583=0, NA(), (IF(ISERROR(OFFSET('Confirm Results'!$U$1,MATCH($B583,'Confirm Results'!$R:$R,0)-1,0,1,1)),NA(),OFFSET('Confirm Results'!$U$1,MATCH($B583,'Confirm Results'!$R:$R,0)-1,0,1,1))))</f>
        <v>#N/A</v>
      </c>
      <c r="F583" s="103" t="str">
        <f t="shared" si="90"/>
        <v/>
      </c>
      <c r="G583" s="103" t="str">
        <f t="shared" ca="1" si="91"/>
        <v/>
      </c>
      <c r="H583" s="300"/>
      <c r="I583" s="103" t="str">
        <f t="shared" si="92"/>
        <v/>
      </c>
      <c r="J583" s="1" t="str">
        <f t="shared" si="93"/>
        <v/>
      </c>
      <c r="K583" s="1" t="str">
        <f t="shared" si="94"/>
        <v/>
      </c>
      <c r="L583" s="177"/>
      <c r="M583" s="299" t="str">
        <f t="shared" si="95"/>
        <v/>
      </c>
      <c r="N583" s="177"/>
      <c r="O583" s="177" t="str">
        <f t="shared" si="96"/>
        <v/>
      </c>
      <c r="P583" s="1" t="str">
        <f t="shared" si="97"/>
        <v/>
      </c>
      <c r="Q583" s="199" t="str">
        <f ca="1">IF(B583=0,"",(IF(ISERROR(OFFSET('Specs and Initial PMs'!$E$1,MATCH($B583,'Specs and Initial PMs'!$D:$D,0)-1,0,1,1)),"",OFFSET('Specs and Initial PMs'!$E$1,MATCH($B583,'Specs and Initial PMs'!$D:$D,0)-1,0,1,1))))</f>
        <v/>
      </c>
      <c r="R583" s="103" t="str">
        <f t="shared" ca="1" si="98"/>
        <v/>
      </c>
      <c r="S583" s="241"/>
    </row>
    <row r="584" spans="1:19" x14ac:dyDescent="0.3">
      <c r="A584" s="1">
        <f>'Specs and Initial PMs'!A596</f>
        <v>580</v>
      </c>
      <c r="B584" s="1">
        <f>'Specs and Initial PMs'!D596</f>
        <v>0</v>
      </c>
      <c r="C584" s="103" t="e">
        <f ca="1">IF(B584=0, NA(), (IF(ISERROR(OFFSET('Initial Results'!$U$1,MATCH($B584,'Initial Results'!$R:$R,0)-1,0,1,1)),NA(),OFFSET('Initial Results'!$U$1,MATCH($B584,'Initial Results'!$R:$R,0)-1,0,1,1))))</f>
        <v>#N/A</v>
      </c>
      <c r="D584" s="103" t="str">
        <f t="shared" si="99"/>
        <v/>
      </c>
      <c r="E584" s="199" t="e">
        <f ca="1">IF(B584=0, NA(), (IF(ISERROR(OFFSET('Confirm Results'!$U$1,MATCH($B584,'Confirm Results'!$R:$R,0)-1,0,1,1)),NA(),OFFSET('Confirm Results'!$U$1,MATCH($B584,'Confirm Results'!$R:$R,0)-1,0,1,1))))</f>
        <v>#N/A</v>
      </c>
      <c r="F584" s="103" t="str">
        <f t="shared" si="90"/>
        <v/>
      </c>
      <c r="G584" s="103" t="str">
        <f t="shared" ca="1" si="91"/>
        <v/>
      </c>
      <c r="H584" s="300"/>
      <c r="I584" s="103" t="str">
        <f t="shared" si="92"/>
        <v/>
      </c>
      <c r="J584" s="1" t="str">
        <f t="shared" si="93"/>
        <v/>
      </c>
      <c r="K584" s="1" t="str">
        <f t="shared" si="94"/>
        <v/>
      </c>
      <c r="L584" s="177"/>
      <c r="M584" s="299" t="str">
        <f t="shared" si="95"/>
        <v/>
      </c>
      <c r="N584" s="177"/>
      <c r="O584" s="177" t="str">
        <f t="shared" si="96"/>
        <v/>
      </c>
      <c r="P584" s="1" t="str">
        <f t="shared" si="97"/>
        <v/>
      </c>
      <c r="Q584" s="199" t="str">
        <f ca="1">IF(B584=0,"",(IF(ISERROR(OFFSET('Specs and Initial PMs'!$E$1,MATCH($B584,'Specs and Initial PMs'!$D:$D,0)-1,0,1,1)),"",OFFSET('Specs and Initial PMs'!$E$1,MATCH($B584,'Specs and Initial PMs'!$D:$D,0)-1,0,1,1))))</f>
        <v/>
      </c>
      <c r="R584" s="103" t="str">
        <f t="shared" ca="1" si="98"/>
        <v/>
      </c>
      <c r="S584" s="241"/>
    </row>
    <row r="585" spans="1:19" x14ac:dyDescent="0.3">
      <c r="A585" s="1">
        <f>'Specs and Initial PMs'!A597</f>
        <v>581</v>
      </c>
      <c r="B585" s="1">
        <f>'Specs and Initial PMs'!D597</f>
        <v>0</v>
      </c>
      <c r="C585" s="103" t="e">
        <f ca="1">IF(B585=0, NA(), (IF(ISERROR(OFFSET('Initial Results'!$U$1,MATCH($B585,'Initial Results'!$R:$R,0)-1,0,1,1)),NA(),OFFSET('Initial Results'!$U$1,MATCH($B585,'Initial Results'!$R:$R,0)-1,0,1,1))))</f>
        <v>#N/A</v>
      </c>
      <c r="D585" s="103" t="str">
        <f t="shared" si="99"/>
        <v/>
      </c>
      <c r="E585" s="199" t="e">
        <f ca="1">IF(B585=0, NA(), (IF(ISERROR(OFFSET('Confirm Results'!$U$1,MATCH($B585,'Confirm Results'!$R:$R,0)-1,0,1,1)),NA(),OFFSET('Confirm Results'!$U$1,MATCH($B585,'Confirm Results'!$R:$R,0)-1,0,1,1))))</f>
        <v>#N/A</v>
      </c>
      <c r="F585" s="103" t="str">
        <f t="shared" si="90"/>
        <v/>
      </c>
      <c r="G585" s="103" t="str">
        <f t="shared" ca="1" si="91"/>
        <v/>
      </c>
      <c r="H585" s="300"/>
      <c r="I585" s="103" t="str">
        <f t="shared" si="92"/>
        <v/>
      </c>
      <c r="J585" s="1" t="str">
        <f t="shared" si="93"/>
        <v/>
      </c>
      <c r="K585" s="1" t="str">
        <f t="shared" si="94"/>
        <v/>
      </c>
      <c r="L585" s="177"/>
      <c r="M585" s="299" t="str">
        <f t="shared" si="95"/>
        <v/>
      </c>
      <c r="N585" s="177"/>
      <c r="O585" s="177" t="str">
        <f t="shared" si="96"/>
        <v/>
      </c>
      <c r="P585" s="1" t="str">
        <f t="shared" si="97"/>
        <v/>
      </c>
      <c r="Q585" s="199" t="str">
        <f ca="1">IF(B585=0,"",(IF(ISERROR(OFFSET('Specs and Initial PMs'!$E$1,MATCH($B585,'Specs and Initial PMs'!$D:$D,0)-1,0,1,1)),"",OFFSET('Specs and Initial PMs'!$E$1,MATCH($B585,'Specs and Initial PMs'!$D:$D,0)-1,0,1,1))))</f>
        <v/>
      </c>
      <c r="R585" s="103" t="str">
        <f t="shared" ca="1" si="98"/>
        <v/>
      </c>
      <c r="S585" s="241"/>
    </row>
    <row r="586" spans="1:19" x14ac:dyDescent="0.3">
      <c r="A586" s="1">
        <f>'Specs and Initial PMs'!A598</f>
        <v>582</v>
      </c>
      <c r="B586" s="1">
        <f>'Specs and Initial PMs'!D598</f>
        <v>0</v>
      </c>
      <c r="C586" s="103" t="e">
        <f ca="1">IF(B586=0, NA(), (IF(ISERROR(OFFSET('Initial Results'!$U$1,MATCH($B586,'Initial Results'!$R:$R,0)-1,0,1,1)),NA(),OFFSET('Initial Results'!$U$1,MATCH($B586,'Initial Results'!$R:$R,0)-1,0,1,1))))</f>
        <v>#N/A</v>
      </c>
      <c r="D586" s="103" t="str">
        <f t="shared" si="99"/>
        <v/>
      </c>
      <c r="E586" s="199" t="e">
        <f ca="1">IF(B586=0, NA(), (IF(ISERROR(OFFSET('Confirm Results'!$U$1,MATCH($B586,'Confirm Results'!$R:$R,0)-1,0,1,1)),NA(),OFFSET('Confirm Results'!$U$1,MATCH($B586,'Confirm Results'!$R:$R,0)-1,0,1,1))))</f>
        <v>#N/A</v>
      </c>
      <c r="F586" s="103" t="str">
        <f t="shared" si="90"/>
        <v/>
      </c>
      <c r="G586" s="103" t="str">
        <f t="shared" ca="1" si="91"/>
        <v/>
      </c>
      <c r="H586" s="300"/>
      <c r="I586" s="103" t="str">
        <f t="shared" si="92"/>
        <v/>
      </c>
      <c r="J586" s="1" t="str">
        <f t="shared" si="93"/>
        <v/>
      </c>
      <c r="K586" s="1" t="str">
        <f t="shared" si="94"/>
        <v/>
      </c>
      <c r="L586" s="177"/>
      <c r="M586" s="299" t="str">
        <f t="shared" si="95"/>
        <v/>
      </c>
      <c r="N586" s="177"/>
      <c r="O586" s="177" t="str">
        <f t="shared" si="96"/>
        <v/>
      </c>
      <c r="P586" s="1" t="str">
        <f t="shared" si="97"/>
        <v/>
      </c>
      <c r="Q586" s="199" t="str">
        <f ca="1">IF(B586=0,"",(IF(ISERROR(OFFSET('Specs and Initial PMs'!$E$1,MATCH($B586,'Specs and Initial PMs'!$D:$D,0)-1,0,1,1)),"",OFFSET('Specs and Initial PMs'!$E$1,MATCH($B586,'Specs and Initial PMs'!$D:$D,0)-1,0,1,1))))</f>
        <v/>
      </c>
      <c r="R586" s="103" t="str">
        <f t="shared" ca="1" si="98"/>
        <v/>
      </c>
      <c r="S586" s="241"/>
    </row>
    <row r="587" spans="1:19" x14ac:dyDescent="0.3">
      <c r="A587" s="1">
        <f>'Specs and Initial PMs'!A599</f>
        <v>583</v>
      </c>
      <c r="B587" s="1">
        <f>'Specs and Initial PMs'!D599</f>
        <v>0</v>
      </c>
      <c r="C587" s="103" t="e">
        <f ca="1">IF(B587=0, NA(), (IF(ISERROR(OFFSET('Initial Results'!$U$1,MATCH($B587,'Initial Results'!$R:$R,0)-1,0,1,1)),NA(),OFFSET('Initial Results'!$U$1,MATCH($B587,'Initial Results'!$R:$R,0)-1,0,1,1))))</f>
        <v>#N/A</v>
      </c>
      <c r="D587" s="103" t="str">
        <f t="shared" si="99"/>
        <v/>
      </c>
      <c r="E587" s="199" t="e">
        <f ca="1">IF(B587=0, NA(), (IF(ISERROR(OFFSET('Confirm Results'!$U$1,MATCH($B587,'Confirm Results'!$R:$R,0)-1,0,1,1)),NA(),OFFSET('Confirm Results'!$U$1,MATCH($B587,'Confirm Results'!$R:$R,0)-1,0,1,1))))</f>
        <v>#N/A</v>
      </c>
      <c r="F587" s="103" t="str">
        <f t="shared" si="90"/>
        <v/>
      </c>
      <c r="G587" s="103" t="str">
        <f t="shared" ca="1" si="91"/>
        <v/>
      </c>
      <c r="H587" s="300"/>
      <c r="I587" s="103" t="str">
        <f t="shared" si="92"/>
        <v/>
      </c>
      <c r="J587" s="1" t="str">
        <f t="shared" si="93"/>
        <v/>
      </c>
      <c r="K587" s="1" t="str">
        <f t="shared" si="94"/>
        <v/>
      </c>
      <c r="L587" s="177"/>
      <c r="M587" s="299" t="str">
        <f t="shared" si="95"/>
        <v/>
      </c>
      <c r="N587" s="177"/>
      <c r="O587" s="177" t="str">
        <f t="shared" si="96"/>
        <v/>
      </c>
      <c r="P587" s="1" t="str">
        <f t="shared" si="97"/>
        <v/>
      </c>
      <c r="Q587" s="199" t="str">
        <f ca="1">IF(B587=0,"",(IF(ISERROR(OFFSET('Specs and Initial PMs'!$E$1,MATCH($B587,'Specs and Initial PMs'!$D:$D,0)-1,0,1,1)),"",OFFSET('Specs and Initial PMs'!$E$1,MATCH($B587,'Specs and Initial PMs'!$D:$D,0)-1,0,1,1))))</f>
        <v/>
      </c>
      <c r="R587" s="103" t="str">
        <f t="shared" ca="1" si="98"/>
        <v/>
      </c>
      <c r="S587" s="241"/>
    </row>
    <row r="588" spans="1:19" x14ac:dyDescent="0.3">
      <c r="A588" s="1">
        <f>'Specs and Initial PMs'!A600</f>
        <v>584</v>
      </c>
      <c r="B588" s="1">
        <f>'Specs and Initial PMs'!D600</f>
        <v>0</v>
      </c>
      <c r="C588" s="103" t="e">
        <f ca="1">IF(B588=0, NA(), (IF(ISERROR(OFFSET('Initial Results'!$U$1,MATCH($B588,'Initial Results'!$R:$R,0)-1,0,1,1)),NA(),OFFSET('Initial Results'!$U$1,MATCH($B588,'Initial Results'!$R:$R,0)-1,0,1,1))))</f>
        <v>#N/A</v>
      </c>
      <c r="D588" s="103" t="str">
        <f t="shared" si="99"/>
        <v/>
      </c>
      <c r="E588" s="199" t="e">
        <f ca="1">IF(B588=0, NA(), (IF(ISERROR(OFFSET('Confirm Results'!$U$1,MATCH($B588,'Confirm Results'!$R:$R,0)-1,0,1,1)),NA(),OFFSET('Confirm Results'!$U$1,MATCH($B588,'Confirm Results'!$R:$R,0)-1,0,1,1))))</f>
        <v>#N/A</v>
      </c>
      <c r="F588" s="103" t="str">
        <f t="shared" si="90"/>
        <v/>
      </c>
      <c r="G588" s="103" t="str">
        <f t="shared" ca="1" si="91"/>
        <v/>
      </c>
      <c r="H588" s="300"/>
      <c r="I588" s="103" t="str">
        <f t="shared" si="92"/>
        <v/>
      </c>
      <c r="J588" s="1" t="str">
        <f t="shared" si="93"/>
        <v/>
      </c>
      <c r="K588" s="1" t="str">
        <f t="shared" si="94"/>
        <v/>
      </c>
      <c r="L588" s="177"/>
      <c r="M588" s="299" t="str">
        <f t="shared" si="95"/>
        <v/>
      </c>
      <c r="N588" s="177"/>
      <c r="O588" s="177" t="str">
        <f t="shared" si="96"/>
        <v/>
      </c>
      <c r="P588" s="1" t="str">
        <f t="shared" si="97"/>
        <v/>
      </c>
      <c r="Q588" s="199" t="str">
        <f ca="1">IF(B588=0,"",(IF(ISERROR(OFFSET('Specs and Initial PMs'!$E$1,MATCH($B588,'Specs and Initial PMs'!$D:$D,0)-1,0,1,1)),"",OFFSET('Specs and Initial PMs'!$E$1,MATCH($B588,'Specs and Initial PMs'!$D:$D,0)-1,0,1,1))))</f>
        <v/>
      </c>
      <c r="R588" s="103" t="str">
        <f t="shared" ca="1" si="98"/>
        <v/>
      </c>
      <c r="S588" s="241"/>
    </row>
    <row r="589" spans="1:19" x14ac:dyDescent="0.3">
      <c r="A589" s="1">
        <f>'Specs and Initial PMs'!A601</f>
        <v>585</v>
      </c>
      <c r="B589" s="1">
        <f>'Specs and Initial PMs'!D601</f>
        <v>0</v>
      </c>
      <c r="C589" s="103" t="e">
        <f ca="1">IF(B589=0, NA(), (IF(ISERROR(OFFSET('Initial Results'!$U$1,MATCH($B589,'Initial Results'!$R:$R,0)-1,0,1,1)),NA(),OFFSET('Initial Results'!$U$1,MATCH($B589,'Initial Results'!$R:$R,0)-1,0,1,1))))</f>
        <v>#N/A</v>
      </c>
      <c r="D589" s="103" t="str">
        <f t="shared" si="99"/>
        <v/>
      </c>
      <c r="E589" s="199" t="e">
        <f ca="1">IF(B589=0, NA(), (IF(ISERROR(OFFSET('Confirm Results'!$U$1,MATCH($B589,'Confirm Results'!$R:$R,0)-1,0,1,1)),NA(),OFFSET('Confirm Results'!$U$1,MATCH($B589,'Confirm Results'!$R:$R,0)-1,0,1,1))))</f>
        <v>#N/A</v>
      </c>
      <c r="F589" s="103" t="str">
        <f t="shared" si="90"/>
        <v/>
      </c>
      <c r="G589" s="103" t="str">
        <f t="shared" ca="1" si="91"/>
        <v/>
      </c>
      <c r="H589" s="300"/>
      <c r="I589" s="103" t="str">
        <f t="shared" si="92"/>
        <v/>
      </c>
      <c r="J589" s="1" t="str">
        <f t="shared" si="93"/>
        <v/>
      </c>
      <c r="K589" s="1" t="str">
        <f t="shared" si="94"/>
        <v/>
      </c>
      <c r="L589" s="177"/>
      <c r="M589" s="299" t="str">
        <f t="shared" si="95"/>
        <v/>
      </c>
      <c r="N589" s="177"/>
      <c r="O589" s="177" t="str">
        <f t="shared" si="96"/>
        <v/>
      </c>
      <c r="P589" s="1" t="str">
        <f t="shared" si="97"/>
        <v/>
      </c>
      <c r="Q589" s="199" t="str">
        <f ca="1">IF(B589=0,"",(IF(ISERROR(OFFSET('Specs and Initial PMs'!$E$1,MATCH($B589,'Specs and Initial PMs'!$D:$D,0)-1,0,1,1)),"",OFFSET('Specs and Initial PMs'!$E$1,MATCH($B589,'Specs and Initial PMs'!$D:$D,0)-1,0,1,1))))</f>
        <v/>
      </c>
      <c r="R589" s="103" t="str">
        <f t="shared" ca="1" si="98"/>
        <v/>
      </c>
      <c r="S589" s="241"/>
    </row>
    <row r="590" spans="1:19" x14ac:dyDescent="0.3">
      <c r="A590" s="1">
        <f>'Specs and Initial PMs'!A602</f>
        <v>586</v>
      </c>
      <c r="B590" s="1">
        <f>'Specs and Initial PMs'!D602</f>
        <v>0</v>
      </c>
      <c r="C590" s="103" t="e">
        <f ca="1">IF(B590=0, NA(), (IF(ISERROR(OFFSET('Initial Results'!$U$1,MATCH($B590,'Initial Results'!$R:$R,0)-1,0,1,1)),NA(),OFFSET('Initial Results'!$U$1,MATCH($B590,'Initial Results'!$R:$R,0)-1,0,1,1))))</f>
        <v>#N/A</v>
      </c>
      <c r="D590" s="103" t="str">
        <f t="shared" si="99"/>
        <v/>
      </c>
      <c r="E590" s="199" t="e">
        <f ca="1">IF(B590=0, NA(), (IF(ISERROR(OFFSET('Confirm Results'!$U$1,MATCH($B590,'Confirm Results'!$R:$R,0)-1,0,1,1)),NA(),OFFSET('Confirm Results'!$U$1,MATCH($B590,'Confirm Results'!$R:$R,0)-1,0,1,1))))</f>
        <v>#N/A</v>
      </c>
      <c r="F590" s="103" t="str">
        <f t="shared" si="90"/>
        <v/>
      </c>
      <c r="G590" s="103" t="str">
        <f t="shared" ca="1" si="91"/>
        <v/>
      </c>
      <c r="H590" s="300"/>
      <c r="I590" s="103" t="str">
        <f t="shared" si="92"/>
        <v/>
      </c>
      <c r="J590" s="1" t="str">
        <f t="shared" si="93"/>
        <v/>
      </c>
      <c r="K590" s="1" t="str">
        <f t="shared" si="94"/>
        <v/>
      </c>
      <c r="L590" s="177"/>
      <c r="M590" s="299" t="str">
        <f t="shared" si="95"/>
        <v/>
      </c>
      <c r="N590" s="177"/>
      <c r="O590" s="177" t="str">
        <f t="shared" si="96"/>
        <v/>
      </c>
      <c r="P590" s="1" t="str">
        <f t="shared" si="97"/>
        <v/>
      </c>
      <c r="Q590" s="199" t="str">
        <f ca="1">IF(B590=0,"",(IF(ISERROR(OFFSET('Specs and Initial PMs'!$E$1,MATCH($B590,'Specs and Initial PMs'!$D:$D,0)-1,0,1,1)),"",OFFSET('Specs and Initial PMs'!$E$1,MATCH($B590,'Specs and Initial PMs'!$D:$D,0)-1,0,1,1))))</f>
        <v/>
      </c>
      <c r="R590" s="103" t="str">
        <f t="shared" ca="1" si="98"/>
        <v/>
      </c>
      <c r="S590" s="241"/>
    </row>
    <row r="591" spans="1:19" x14ac:dyDescent="0.3">
      <c r="A591" s="1">
        <f>'Specs and Initial PMs'!A603</f>
        <v>587</v>
      </c>
      <c r="B591" s="1">
        <f>'Specs and Initial PMs'!D603</f>
        <v>0</v>
      </c>
      <c r="C591" s="103" t="e">
        <f ca="1">IF(B591=0, NA(), (IF(ISERROR(OFFSET('Initial Results'!$U$1,MATCH($B591,'Initial Results'!$R:$R,0)-1,0,1,1)),NA(),OFFSET('Initial Results'!$U$1,MATCH($B591,'Initial Results'!$R:$R,0)-1,0,1,1))))</f>
        <v>#N/A</v>
      </c>
      <c r="D591" s="103" t="str">
        <f t="shared" si="99"/>
        <v/>
      </c>
      <c r="E591" s="199" t="e">
        <f ca="1">IF(B591=0, NA(), (IF(ISERROR(OFFSET('Confirm Results'!$U$1,MATCH($B591,'Confirm Results'!$R:$R,0)-1,0,1,1)),NA(),OFFSET('Confirm Results'!$U$1,MATCH($B591,'Confirm Results'!$R:$R,0)-1,0,1,1))))</f>
        <v>#N/A</v>
      </c>
      <c r="F591" s="103" t="str">
        <f t="shared" si="90"/>
        <v/>
      </c>
      <c r="G591" s="103" t="str">
        <f t="shared" ca="1" si="91"/>
        <v/>
      </c>
      <c r="H591" s="300"/>
      <c r="I591" s="103" t="str">
        <f t="shared" si="92"/>
        <v/>
      </c>
      <c r="J591" s="1" t="str">
        <f t="shared" si="93"/>
        <v/>
      </c>
      <c r="K591" s="1" t="str">
        <f t="shared" si="94"/>
        <v/>
      </c>
      <c r="L591" s="177"/>
      <c r="M591" s="299" t="str">
        <f t="shared" si="95"/>
        <v/>
      </c>
      <c r="N591" s="177"/>
      <c r="O591" s="177" t="str">
        <f t="shared" si="96"/>
        <v/>
      </c>
      <c r="P591" s="1" t="str">
        <f t="shared" si="97"/>
        <v/>
      </c>
      <c r="Q591" s="199" t="str">
        <f ca="1">IF(B591=0,"",(IF(ISERROR(OFFSET('Specs and Initial PMs'!$E$1,MATCH($B591,'Specs and Initial PMs'!$D:$D,0)-1,0,1,1)),"",OFFSET('Specs and Initial PMs'!$E$1,MATCH($B591,'Specs and Initial PMs'!$D:$D,0)-1,0,1,1))))</f>
        <v/>
      </c>
      <c r="R591" s="103" t="str">
        <f t="shared" ca="1" si="98"/>
        <v/>
      </c>
      <c r="S591" s="241"/>
    </row>
    <row r="592" spans="1:19" x14ac:dyDescent="0.3">
      <c r="A592" s="1">
        <f>'Specs and Initial PMs'!A604</f>
        <v>588</v>
      </c>
      <c r="B592" s="1">
        <f>'Specs and Initial PMs'!D604</f>
        <v>0</v>
      </c>
      <c r="C592" s="103" t="e">
        <f ca="1">IF(B592=0, NA(), (IF(ISERROR(OFFSET('Initial Results'!$U$1,MATCH($B592,'Initial Results'!$R:$R,0)-1,0,1,1)),NA(),OFFSET('Initial Results'!$U$1,MATCH($B592,'Initial Results'!$R:$R,0)-1,0,1,1))))</f>
        <v>#N/A</v>
      </c>
      <c r="D592" s="103" t="str">
        <f t="shared" si="99"/>
        <v/>
      </c>
      <c r="E592" s="199" t="e">
        <f ca="1">IF(B592=0, NA(), (IF(ISERROR(OFFSET('Confirm Results'!$U$1,MATCH($B592,'Confirm Results'!$R:$R,0)-1,0,1,1)),NA(),OFFSET('Confirm Results'!$U$1,MATCH($B592,'Confirm Results'!$R:$R,0)-1,0,1,1))))</f>
        <v>#N/A</v>
      </c>
      <c r="F592" s="103" t="str">
        <f t="shared" si="90"/>
        <v/>
      </c>
      <c r="G592" s="103" t="str">
        <f t="shared" ca="1" si="91"/>
        <v/>
      </c>
      <c r="H592" s="300"/>
      <c r="I592" s="103" t="str">
        <f t="shared" si="92"/>
        <v/>
      </c>
      <c r="J592" s="1" t="str">
        <f t="shared" si="93"/>
        <v/>
      </c>
      <c r="K592" s="1" t="str">
        <f t="shared" si="94"/>
        <v/>
      </c>
      <c r="L592" s="177"/>
      <c r="M592" s="299" t="str">
        <f t="shared" si="95"/>
        <v/>
      </c>
      <c r="N592" s="177"/>
      <c r="O592" s="177" t="str">
        <f t="shared" si="96"/>
        <v/>
      </c>
      <c r="P592" s="1" t="str">
        <f t="shared" si="97"/>
        <v/>
      </c>
      <c r="Q592" s="199" t="str">
        <f ca="1">IF(B592=0,"",(IF(ISERROR(OFFSET('Specs and Initial PMs'!$E$1,MATCH($B592,'Specs and Initial PMs'!$D:$D,0)-1,0,1,1)),"",OFFSET('Specs and Initial PMs'!$E$1,MATCH($B592,'Specs and Initial PMs'!$D:$D,0)-1,0,1,1))))</f>
        <v/>
      </c>
      <c r="R592" s="103" t="str">
        <f t="shared" ca="1" si="98"/>
        <v/>
      </c>
      <c r="S592" s="241"/>
    </row>
    <row r="593" spans="1:19" x14ac:dyDescent="0.3">
      <c r="A593" s="1">
        <f>'Specs and Initial PMs'!A605</f>
        <v>589</v>
      </c>
      <c r="B593" s="1">
        <f>'Specs and Initial PMs'!D605</f>
        <v>0</v>
      </c>
      <c r="C593" s="103" t="e">
        <f ca="1">IF(B593=0, NA(), (IF(ISERROR(OFFSET('Initial Results'!$U$1,MATCH($B593,'Initial Results'!$R:$R,0)-1,0,1,1)),NA(),OFFSET('Initial Results'!$U$1,MATCH($B593,'Initial Results'!$R:$R,0)-1,0,1,1))))</f>
        <v>#N/A</v>
      </c>
      <c r="D593" s="103" t="str">
        <f t="shared" si="99"/>
        <v/>
      </c>
      <c r="E593" s="199" t="e">
        <f ca="1">IF(B593=0, NA(), (IF(ISERROR(OFFSET('Confirm Results'!$U$1,MATCH($B593,'Confirm Results'!$R:$R,0)-1,0,1,1)),NA(),OFFSET('Confirm Results'!$U$1,MATCH($B593,'Confirm Results'!$R:$R,0)-1,0,1,1))))</f>
        <v>#N/A</v>
      </c>
      <c r="F593" s="103" t="str">
        <f t="shared" si="90"/>
        <v/>
      </c>
      <c r="G593" s="103" t="str">
        <f t="shared" ca="1" si="91"/>
        <v/>
      </c>
      <c r="H593" s="300"/>
      <c r="I593" s="103" t="str">
        <f t="shared" si="92"/>
        <v/>
      </c>
      <c r="J593" s="1" t="str">
        <f t="shared" si="93"/>
        <v/>
      </c>
      <c r="K593" s="1" t="str">
        <f t="shared" si="94"/>
        <v/>
      </c>
      <c r="L593" s="177"/>
      <c r="M593" s="299" t="str">
        <f t="shared" si="95"/>
        <v/>
      </c>
      <c r="N593" s="177"/>
      <c r="O593" s="177" t="str">
        <f t="shared" si="96"/>
        <v/>
      </c>
      <c r="P593" s="1" t="str">
        <f t="shared" si="97"/>
        <v/>
      </c>
      <c r="Q593" s="199" t="str">
        <f ca="1">IF(B593=0,"",(IF(ISERROR(OFFSET('Specs and Initial PMs'!$E$1,MATCH($B593,'Specs and Initial PMs'!$D:$D,0)-1,0,1,1)),"",OFFSET('Specs and Initial PMs'!$E$1,MATCH($B593,'Specs and Initial PMs'!$D:$D,0)-1,0,1,1))))</f>
        <v/>
      </c>
      <c r="R593" s="103" t="str">
        <f t="shared" ca="1" si="98"/>
        <v/>
      </c>
      <c r="S593" s="241"/>
    </row>
    <row r="594" spans="1:19" x14ac:dyDescent="0.3">
      <c r="A594" s="1">
        <f>'Specs and Initial PMs'!A606</f>
        <v>590</v>
      </c>
      <c r="B594" s="1">
        <f>'Specs and Initial PMs'!D606</f>
        <v>0</v>
      </c>
      <c r="C594" s="103" t="e">
        <f ca="1">IF(B594=0, NA(), (IF(ISERROR(OFFSET('Initial Results'!$U$1,MATCH($B594,'Initial Results'!$R:$R,0)-1,0,1,1)),NA(),OFFSET('Initial Results'!$U$1,MATCH($B594,'Initial Results'!$R:$R,0)-1,0,1,1))))</f>
        <v>#N/A</v>
      </c>
      <c r="D594" s="103" t="str">
        <f t="shared" si="99"/>
        <v/>
      </c>
      <c r="E594" s="199" t="e">
        <f ca="1">IF(B594=0, NA(), (IF(ISERROR(OFFSET('Confirm Results'!$U$1,MATCH($B594,'Confirm Results'!$R:$R,0)-1,0,1,1)),NA(),OFFSET('Confirm Results'!$U$1,MATCH($B594,'Confirm Results'!$R:$R,0)-1,0,1,1))))</f>
        <v>#N/A</v>
      </c>
      <c r="F594" s="103" t="str">
        <f t="shared" si="90"/>
        <v/>
      </c>
      <c r="G594" s="103" t="str">
        <f t="shared" ca="1" si="91"/>
        <v/>
      </c>
      <c r="H594" s="300"/>
      <c r="I594" s="103" t="str">
        <f t="shared" si="92"/>
        <v/>
      </c>
      <c r="J594" s="1" t="str">
        <f t="shared" si="93"/>
        <v/>
      </c>
      <c r="K594" s="1" t="str">
        <f t="shared" si="94"/>
        <v/>
      </c>
      <c r="L594" s="177"/>
      <c r="M594" s="299" t="str">
        <f t="shared" si="95"/>
        <v/>
      </c>
      <c r="N594" s="177"/>
      <c r="O594" s="177" t="str">
        <f t="shared" si="96"/>
        <v/>
      </c>
      <c r="P594" s="1" t="str">
        <f t="shared" si="97"/>
        <v/>
      </c>
      <c r="Q594" s="199" t="str">
        <f ca="1">IF(B594=0,"",(IF(ISERROR(OFFSET('Specs and Initial PMs'!$E$1,MATCH($B594,'Specs and Initial PMs'!$D:$D,0)-1,0,1,1)),"",OFFSET('Specs and Initial PMs'!$E$1,MATCH($B594,'Specs and Initial PMs'!$D:$D,0)-1,0,1,1))))</f>
        <v/>
      </c>
      <c r="R594" s="103" t="str">
        <f t="shared" ca="1" si="98"/>
        <v/>
      </c>
      <c r="S594" s="241"/>
    </row>
    <row r="595" spans="1:19" x14ac:dyDescent="0.3">
      <c r="A595" s="1">
        <f>'Specs and Initial PMs'!A607</f>
        <v>591</v>
      </c>
      <c r="B595" s="1">
        <f>'Specs and Initial PMs'!D607</f>
        <v>0</v>
      </c>
      <c r="C595" s="103" t="e">
        <f ca="1">IF(B595=0, NA(), (IF(ISERROR(OFFSET('Initial Results'!$U$1,MATCH($B595,'Initial Results'!$R:$R,0)-1,0,1,1)),NA(),OFFSET('Initial Results'!$U$1,MATCH($B595,'Initial Results'!$R:$R,0)-1,0,1,1))))</f>
        <v>#N/A</v>
      </c>
      <c r="D595" s="103" t="str">
        <f t="shared" si="99"/>
        <v/>
      </c>
      <c r="E595" s="199" t="e">
        <f ca="1">IF(B595=0, NA(), (IF(ISERROR(OFFSET('Confirm Results'!$U$1,MATCH($B595,'Confirm Results'!$R:$R,0)-1,0,1,1)),NA(),OFFSET('Confirm Results'!$U$1,MATCH($B595,'Confirm Results'!$R:$R,0)-1,0,1,1))))</f>
        <v>#N/A</v>
      </c>
      <c r="F595" s="103" t="str">
        <f t="shared" si="90"/>
        <v/>
      </c>
      <c r="G595" s="103" t="str">
        <f t="shared" ca="1" si="91"/>
        <v/>
      </c>
      <c r="H595" s="300"/>
      <c r="I595" s="103" t="str">
        <f t="shared" si="92"/>
        <v/>
      </c>
      <c r="J595" s="1" t="str">
        <f t="shared" si="93"/>
        <v/>
      </c>
      <c r="K595" s="1" t="str">
        <f t="shared" si="94"/>
        <v/>
      </c>
      <c r="L595" s="177"/>
      <c r="M595" s="299" t="str">
        <f t="shared" si="95"/>
        <v/>
      </c>
      <c r="N595" s="177"/>
      <c r="O595" s="177" t="str">
        <f t="shared" si="96"/>
        <v/>
      </c>
      <c r="P595" s="1" t="str">
        <f t="shared" si="97"/>
        <v/>
      </c>
      <c r="Q595" s="199" t="str">
        <f ca="1">IF(B595=0,"",(IF(ISERROR(OFFSET('Specs and Initial PMs'!$E$1,MATCH($B595,'Specs and Initial PMs'!$D:$D,0)-1,0,1,1)),"",OFFSET('Specs and Initial PMs'!$E$1,MATCH($B595,'Specs and Initial PMs'!$D:$D,0)-1,0,1,1))))</f>
        <v/>
      </c>
      <c r="R595" s="103" t="str">
        <f t="shared" ca="1" si="98"/>
        <v/>
      </c>
      <c r="S595" s="241"/>
    </row>
    <row r="596" spans="1:19" x14ac:dyDescent="0.3">
      <c r="A596" s="1">
        <f>'Specs and Initial PMs'!A608</f>
        <v>592</v>
      </c>
      <c r="B596" s="1">
        <f>'Specs and Initial PMs'!D608</f>
        <v>0</v>
      </c>
      <c r="C596" s="103" t="e">
        <f ca="1">IF(B596=0, NA(), (IF(ISERROR(OFFSET('Initial Results'!$U$1,MATCH($B596,'Initial Results'!$R:$R,0)-1,0,1,1)),NA(),OFFSET('Initial Results'!$U$1,MATCH($B596,'Initial Results'!$R:$R,0)-1,0,1,1))))</f>
        <v>#N/A</v>
      </c>
      <c r="D596" s="103" t="str">
        <f t="shared" si="99"/>
        <v/>
      </c>
      <c r="E596" s="199" t="e">
        <f ca="1">IF(B596=0, NA(), (IF(ISERROR(OFFSET('Confirm Results'!$U$1,MATCH($B596,'Confirm Results'!$R:$R,0)-1,0,1,1)),NA(),OFFSET('Confirm Results'!$U$1,MATCH($B596,'Confirm Results'!$R:$R,0)-1,0,1,1))))</f>
        <v>#N/A</v>
      </c>
      <c r="F596" s="103" t="str">
        <f t="shared" si="90"/>
        <v/>
      </c>
      <c r="G596" s="103" t="str">
        <f t="shared" ca="1" si="91"/>
        <v/>
      </c>
      <c r="H596" s="300"/>
      <c r="I596" s="103" t="str">
        <f t="shared" si="92"/>
        <v/>
      </c>
      <c r="J596" s="1" t="str">
        <f t="shared" si="93"/>
        <v/>
      </c>
      <c r="K596" s="1" t="str">
        <f t="shared" si="94"/>
        <v/>
      </c>
      <c r="L596" s="177"/>
      <c r="M596" s="299" t="str">
        <f t="shared" si="95"/>
        <v/>
      </c>
      <c r="N596" s="177"/>
      <c r="O596" s="177" t="str">
        <f t="shared" si="96"/>
        <v/>
      </c>
      <c r="P596" s="1" t="str">
        <f t="shared" si="97"/>
        <v/>
      </c>
      <c r="Q596" s="199" t="str">
        <f ca="1">IF(B596=0,"",(IF(ISERROR(OFFSET('Specs and Initial PMs'!$E$1,MATCH($B596,'Specs and Initial PMs'!$D:$D,0)-1,0,1,1)),"",OFFSET('Specs and Initial PMs'!$E$1,MATCH($B596,'Specs and Initial PMs'!$D:$D,0)-1,0,1,1))))</f>
        <v/>
      </c>
      <c r="R596" s="103" t="str">
        <f t="shared" ca="1" si="98"/>
        <v/>
      </c>
      <c r="S596" s="241"/>
    </row>
    <row r="597" spans="1:19" x14ac:dyDescent="0.3">
      <c r="A597" s="1">
        <f>'Specs and Initial PMs'!A609</f>
        <v>593</v>
      </c>
      <c r="B597" s="1">
        <f>'Specs and Initial PMs'!D609</f>
        <v>0</v>
      </c>
      <c r="C597" s="103" t="e">
        <f ca="1">IF(B597=0, NA(), (IF(ISERROR(OFFSET('Initial Results'!$U$1,MATCH($B597,'Initial Results'!$R:$R,0)-1,0,1,1)),NA(),OFFSET('Initial Results'!$U$1,MATCH($B597,'Initial Results'!$R:$R,0)-1,0,1,1))))</f>
        <v>#N/A</v>
      </c>
      <c r="D597" s="103" t="str">
        <f t="shared" si="99"/>
        <v/>
      </c>
      <c r="E597" s="199" t="e">
        <f ca="1">IF(B597=0, NA(), (IF(ISERROR(OFFSET('Confirm Results'!$U$1,MATCH($B597,'Confirm Results'!$R:$R,0)-1,0,1,1)),NA(),OFFSET('Confirm Results'!$U$1,MATCH($B597,'Confirm Results'!$R:$R,0)-1,0,1,1))))</f>
        <v>#N/A</v>
      </c>
      <c r="F597" s="103" t="str">
        <f t="shared" si="90"/>
        <v/>
      </c>
      <c r="G597" s="103" t="str">
        <f t="shared" ca="1" si="91"/>
        <v/>
      </c>
      <c r="H597" s="300"/>
      <c r="I597" s="103" t="str">
        <f t="shared" si="92"/>
        <v/>
      </c>
      <c r="J597" s="1" t="str">
        <f t="shared" si="93"/>
        <v/>
      </c>
      <c r="K597" s="1" t="str">
        <f t="shared" si="94"/>
        <v/>
      </c>
      <c r="L597" s="177"/>
      <c r="M597" s="299" t="str">
        <f t="shared" si="95"/>
        <v/>
      </c>
      <c r="N597" s="177"/>
      <c r="O597" s="177" t="str">
        <f t="shared" si="96"/>
        <v/>
      </c>
      <c r="P597" s="1" t="str">
        <f t="shared" si="97"/>
        <v/>
      </c>
      <c r="Q597" s="199" t="str">
        <f ca="1">IF(B597=0,"",(IF(ISERROR(OFFSET('Specs and Initial PMs'!$E$1,MATCH($B597,'Specs and Initial PMs'!$D:$D,0)-1,0,1,1)),"",OFFSET('Specs and Initial PMs'!$E$1,MATCH($B597,'Specs and Initial PMs'!$D:$D,0)-1,0,1,1))))</f>
        <v/>
      </c>
      <c r="R597" s="103" t="str">
        <f t="shared" ca="1" si="98"/>
        <v/>
      </c>
      <c r="S597" s="241"/>
    </row>
    <row r="598" spans="1:19" x14ac:dyDescent="0.3">
      <c r="A598" s="1">
        <f>'Specs and Initial PMs'!A610</f>
        <v>594</v>
      </c>
      <c r="B598" s="1">
        <f>'Specs and Initial PMs'!D610</f>
        <v>0</v>
      </c>
      <c r="C598" s="103" t="e">
        <f ca="1">IF(B598=0, NA(), (IF(ISERROR(OFFSET('Initial Results'!$U$1,MATCH($B598,'Initial Results'!$R:$R,0)-1,0,1,1)),NA(),OFFSET('Initial Results'!$U$1,MATCH($B598,'Initial Results'!$R:$R,0)-1,0,1,1))))</f>
        <v>#N/A</v>
      </c>
      <c r="D598" s="103" t="str">
        <f t="shared" si="99"/>
        <v/>
      </c>
      <c r="E598" s="199" t="e">
        <f ca="1">IF(B598=0, NA(), (IF(ISERROR(OFFSET('Confirm Results'!$U$1,MATCH($B598,'Confirm Results'!$R:$R,0)-1,0,1,1)),NA(),OFFSET('Confirm Results'!$U$1,MATCH($B598,'Confirm Results'!$R:$R,0)-1,0,1,1))))</f>
        <v>#N/A</v>
      </c>
      <c r="F598" s="103" t="str">
        <f t="shared" si="90"/>
        <v/>
      </c>
      <c r="G598" s="103" t="str">
        <f t="shared" ca="1" si="91"/>
        <v/>
      </c>
      <c r="H598" s="300"/>
      <c r="I598" s="103" t="str">
        <f t="shared" si="92"/>
        <v/>
      </c>
      <c r="J598" s="1" t="str">
        <f t="shared" si="93"/>
        <v/>
      </c>
      <c r="K598" s="1" t="str">
        <f t="shared" si="94"/>
        <v/>
      </c>
      <c r="L598" s="177"/>
      <c r="M598" s="299" t="str">
        <f t="shared" si="95"/>
        <v/>
      </c>
      <c r="N598" s="177"/>
      <c r="O598" s="177" t="str">
        <f t="shared" si="96"/>
        <v/>
      </c>
      <c r="P598" s="1" t="str">
        <f t="shared" si="97"/>
        <v/>
      </c>
      <c r="Q598" s="199" t="str">
        <f ca="1">IF(B598=0,"",(IF(ISERROR(OFFSET('Specs and Initial PMs'!$E$1,MATCH($B598,'Specs and Initial PMs'!$D:$D,0)-1,0,1,1)),"",OFFSET('Specs and Initial PMs'!$E$1,MATCH($B598,'Specs and Initial PMs'!$D:$D,0)-1,0,1,1))))</f>
        <v/>
      </c>
      <c r="R598" s="103" t="str">
        <f t="shared" ca="1" si="98"/>
        <v/>
      </c>
      <c r="S598" s="241"/>
    </row>
    <row r="599" spans="1:19" x14ac:dyDescent="0.3">
      <c r="A599" s="1">
        <f>'Specs and Initial PMs'!A611</f>
        <v>595</v>
      </c>
      <c r="B599" s="1">
        <f>'Specs and Initial PMs'!D611</f>
        <v>0</v>
      </c>
      <c r="C599" s="103" t="e">
        <f ca="1">IF(B599=0, NA(), (IF(ISERROR(OFFSET('Initial Results'!$U$1,MATCH($B599,'Initial Results'!$R:$R,0)-1,0,1,1)),NA(),OFFSET('Initial Results'!$U$1,MATCH($B599,'Initial Results'!$R:$R,0)-1,0,1,1))))</f>
        <v>#N/A</v>
      </c>
      <c r="D599" s="103" t="str">
        <f t="shared" si="99"/>
        <v/>
      </c>
      <c r="E599" s="199" t="e">
        <f ca="1">IF(B599=0, NA(), (IF(ISERROR(OFFSET('Confirm Results'!$U$1,MATCH($B599,'Confirm Results'!$R:$R,0)-1,0,1,1)),NA(),OFFSET('Confirm Results'!$U$1,MATCH($B599,'Confirm Results'!$R:$R,0)-1,0,1,1))))</f>
        <v>#N/A</v>
      </c>
      <c r="F599" s="103" t="str">
        <f t="shared" si="90"/>
        <v/>
      </c>
      <c r="G599" s="103" t="str">
        <f t="shared" ca="1" si="91"/>
        <v/>
      </c>
      <c r="H599" s="300"/>
      <c r="I599" s="103" t="str">
        <f t="shared" si="92"/>
        <v/>
      </c>
      <c r="J599" s="1" t="str">
        <f t="shared" si="93"/>
        <v/>
      </c>
      <c r="K599" s="1" t="str">
        <f t="shared" si="94"/>
        <v/>
      </c>
      <c r="L599" s="177"/>
      <c r="M599" s="299" t="str">
        <f t="shared" si="95"/>
        <v/>
      </c>
      <c r="N599" s="177"/>
      <c r="O599" s="177" t="str">
        <f t="shared" si="96"/>
        <v/>
      </c>
      <c r="P599" s="1" t="str">
        <f t="shared" si="97"/>
        <v/>
      </c>
      <c r="Q599" s="199" t="str">
        <f ca="1">IF(B599=0,"",(IF(ISERROR(OFFSET('Specs and Initial PMs'!$E$1,MATCH($B599,'Specs and Initial PMs'!$D:$D,0)-1,0,1,1)),"",OFFSET('Specs and Initial PMs'!$E$1,MATCH($B599,'Specs and Initial PMs'!$D:$D,0)-1,0,1,1))))</f>
        <v/>
      </c>
      <c r="R599" s="103" t="str">
        <f t="shared" ca="1" si="98"/>
        <v/>
      </c>
      <c r="S599" s="241"/>
    </row>
    <row r="600" spans="1:19" x14ac:dyDescent="0.3">
      <c r="A600" s="1">
        <f>'Specs and Initial PMs'!A612</f>
        <v>596</v>
      </c>
      <c r="B600" s="1">
        <f>'Specs and Initial PMs'!D612</f>
        <v>0</v>
      </c>
      <c r="C600" s="103" t="e">
        <f ca="1">IF(B600=0, NA(), (IF(ISERROR(OFFSET('Initial Results'!$U$1,MATCH($B600,'Initial Results'!$R:$R,0)-1,0,1,1)),NA(),OFFSET('Initial Results'!$U$1,MATCH($B600,'Initial Results'!$R:$R,0)-1,0,1,1))))</f>
        <v>#N/A</v>
      </c>
      <c r="D600" s="103" t="str">
        <f t="shared" si="99"/>
        <v/>
      </c>
      <c r="E600" s="199" t="e">
        <f ca="1">IF(B600=0, NA(), (IF(ISERROR(OFFSET('Confirm Results'!$U$1,MATCH($B600,'Confirm Results'!$R:$R,0)-1,0,1,1)),NA(),OFFSET('Confirm Results'!$U$1,MATCH($B600,'Confirm Results'!$R:$R,0)-1,0,1,1))))</f>
        <v>#N/A</v>
      </c>
      <c r="F600" s="103" t="str">
        <f t="shared" si="90"/>
        <v/>
      </c>
      <c r="G600" s="103" t="str">
        <f t="shared" ca="1" si="91"/>
        <v/>
      </c>
      <c r="H600" s="300"/>
      <c r="I600" s="103" t="str">
        <f t="shared" si="92"/>
        <v/>
      </c>
      <c r="J600" s="1" t="str">
        <f t="shared" si="93"/>
        <v/>
      </c>
      <c r="K600" s="1" t="str">
        <f t="shared" si="94"/>
        <v/>
      </c>
      <c r="L600" s="177"/>
      <c r="M600" s="299" t="str">
        <f t="shared" si="95"/>
        <v/>
      </c>
      <c r="N600" s="177"/>
      <c r="O600" s="177" t="str">
        <f t="shared" si="96"/>
        <v/>
      </c>
      <c r="P600" s="1" t="str">
        <f t="shared" si="97"/>
        <v/>
      </c>
      <c r="Q600" s="199" t="str">
        <f ca="1">IF(B600=0,"",(IF(ISERROR(OFFSET('Specs and Initial PMs'!$E$1,MATCH($B600,'Specs and Initial PMs'!$D:$D,0)-1,0,1,1)),"",OFFSET('Specs and Initial PMs'!$E$1,MATCH($B600,'Specs and Initial PMs'!$D:$D,0)-1,0,1,1))))</f>
        <v/>
      </c>
      <c r="R600" s="103" t="str">
        <f t="shared" ca="1" si="98"/>
        <v/>
      </c>
      <c r="S600" s="241"/>
    </row>
    <row r="601" spans="1:19" x14ac:dyDescent="0.3">
      <c r="A601" s="1">
        <f>'Specs and Initial PMs'!A613</f>
        <v>597</v>
      </c>
      <c r="B601" s="1">
        <f>'Specs and Initial PMs'!D613</f>
        <v>0</v>
      </c>
      <c r="C601" s="103" t="e">
        <f ca="1">IF(B601=0, NA(), (IF(ISERROR(OFFSET('Initial Results'!$U$1,MATCH($B601,'Initial Results'!$R:$R,0)-1,0,1,1)),NA(),OFFSET('Initial Results'!$U$1,MATCH($B601,'Initial Results'!$R:$R,0)-1,0,1,1))))</f>
        <v>#N/A</v>
      </c>
      <c r="D601" s="103" t="str">
        <f t="shared" si="99"/>
        <v/>
      </c>
      <c r="E601" s="199" t="e">
        <f ca="1">IF(B601=0, NA(), (IF(ISERROR(OFFSET('Confirm Results'!$U$1,MATCH($B601,'Confirm Results'!$R:$R,0)-1,0,1,1)),NA(),OFFSET('Confirm Results'!$U$1,MATCH($B601,'Confirm Results'!$R:$R,0)-1,0,1,1))))</f>
        <v>#N/A</v>
      </c>
      <c r="F601" s="103" t="str">
        <f t="shared" si="90"/>
        <v/>
      </c>
      <c r="G601" s="103" t="str">
        <f t="shared" ca="1" si="91"/>
        <v/>
      </c>
      <c r="H601" s="300"/>
      <c r="I601" s="103" t="str">
        <f t="shared" si="92"/>
        <v/>
      </c>
      <c r="J601" s="1" t="str">
        <f t="shared" si="93"/>
        <v/>
      </c>
      <c r="K601" s="1" t="str">
        <f t="shared" si="94"/>
        <v/>
      </c>
      <c r="L601" s="177"/>
      <c r="M601" s="299" t="str">
        <f t="shared" si="95"/>
        <v/>
      </c>
      <c r="N601" s="177"/>
      <c r="O601" s="177" t="str">
        <f t="shared" si="96"/>
        <v/>
      </c>
      <c r="P601" s="1" t="str">
        <f t="shared" si="97"/>
        <v/>
      </c>
      <c r="Q601" s="199" t="str">
        <f ca="1">IF(B601=0,"",(IF(ISERROR(OFFSET('Specs and Initial PMs'!$E$1,MATCH($B601,'Specs and Initial PMs'!$D:$D,0)-1,0,1,1)),"",OFFSET('Specs and Initial PMs'!$E$1,MATCH($B601,'Specs and Initial PMs'!$D:$D,0)-1,0,1,1))))</f>
        <v/>
      </c>
      <c r="R601" s="103" t="str">
        <f t="shared" ca="1" si="98"/>
        <v/>
      </c>
      <c r="S601" s="241"/>
    </row>
    <row r="602" spans="1:19" x14ac:dyDescent="0.3">
      <c r="A602" s="1">
        <f>'Specs and Initial PMs'!A614</f>
        <v>598</v>
      </c>
      <c r="B602" s="1">
        <f>'Specs and Initial PMs'!D614</f>
        <v>0</v>
      </c>
      <c r="C602" s="103" t="e">
        <f ca="1">IF(B602=0, NA(), (IF(ISERROR(OFFSET('Initial Results'!$U$1,MATCH($B602,'Initial Results'!$R:$R,0)-1,0,1,1)),NA(),OFFSET('Initial Results'!$U$1,MATCH($B602,'Initial Results'!$R:$R,0)-1,0,1,1))))</f>
        <v>#N/A</v>
      </c>
      <c r="D602" s="103" t="str">
        <f t="shared" si="99"/>
        <v/>
      </c>
      <c r="E602" s="199" t="e">
        <f ca="1">IF(B602=0, NA(), (IF(ISERROR(OFFSET('Confirm Results'!$U$1,MATCH($B602,'Confirm Results'!$R:$R,0)-1,0,1,1)),NA(),OFFSET('Confirm Results'!$U$1,MATCH($B602,'Confirm Results'!$R:$R,0)-1,0,1,1))))</f>
        <v>#N/A</v>
      </c>
      <c r="F602" s="103" t="str">
        <f t="shared" si="90"/>
        <v/>
      </c>
      <c r="G602" s="103" t="str">
        <f t="shared" ca="1" si="91"/>
        <v/>
      </c>
      <c r="H602" s="300"/>
      <c r="I602" s="103" t="str">
        <f t="shared" si="92"/>
        <v/>
      </c>
      <c r="J602" s="1" t="str">
        <f t="shared" si="93"/>
        <v/>
      </c>
      <c r="K602" s="1" t="str">
        <f t="shared" si="94"/>
        <v/>
      </c>
      <c r="L602" s="177"/>
      <c r="M602" s="299" t="str">
        <f t="shared" si="95"/>
        <v/>
      </c>
      <c r="N602" s="177"/>
      <c r="O602" s="177" t="str">
        <f t="shared" si="96"/>
        <v/>
      </c>
      <c r="P602" s="1" t="str">
        <f t="shared" si="97"/>
        <v/>
      </c>
      <c r="Q602" s="199" t="str">
        <f ca="1">IF(B602=0,"",(IF(ISERROR(OFFSET('Specs and Initial PMs'!$E$1,MATCH($B602,'Specs and Initial PMs'!$D:$D,0)-1,0,1,1)),"",OFFSET('Specs and Initial PMs'!$E$1,MATCH($B602,'Specs and Initial PMs'!$D:$D,0)-1,0,1,1))))</f>
        <v/>
      </c>
      <c r="R602" s="103" t="str">
        <f t="shared" ca="1" si="98"/>
        <v/>
      </c>
      <c r="S602" s="241"/>
    </row>
    <row r="603" spans="1:19" x14ac:dyDescent="0.3">
      <c r="A603" s="1">
        <f>'Specs and Initial PMs'!A615</f>
        <v>599</v>
      </c>
      <c r="B603" s="1">
        <f>'Specs and Initial PMs'!D615</f>
        <v>0</v>
      </c>
      <c r="C603" s="103" t="e">
        <f ca="1">IF(B603=0, NA(), (IF(ISERROR(OFFSET('Initial Results'!$U$1,MATCH($B603,'Initial Results'!$R:$R,0)-1,0,1,1)),NA(),OFFSET('Initial Results'!$U$1,MATCH($B603,'Initial Results'!$R:$R,0)-1,0,1,1))))</f>
        <v>#N/A</v>
      </c>
      <c r="D603" s="103" t="str">
        <f t="shared" si="99"/>
        <v/>
      </c>
      <c r="E603" s="199" t="e">
        <f ca="1">IF(B603=0, NA(), (IF(ISERROR(OFFSET('Confirm Results'!$U$1,MATCH($B603,'Confirm Results'!$R:$R,0)-1,0,1,1)),NA(),OFFSET('Confirm Results'!$U$1,MATCH($B603,'Confirm Results'!$R:$R,0)-1,0,1,1))))</f>
        <v>#N/A</v>
      </c>
      <c r="F603" s="103" t="str">
        <f t="shared" si="90"/>
        <v/>
      </c>
      <c r="G603" s="103" t="str">
        <f t="shared" ca="1" si="91"/>
        <v/>
      </c>
      <c r="H603" s="300"/>
      <c r="I603" s="103" t="str">
        <f t="shared" si="92"/>
        <v/>
      </c>
      <c r="J603" s="1" t="str">
        <f t="shared" si="93"/>
        <v/>
      </c>
      <c r="K603" s="1" t="str">
        <f t="shared" si="94"/>
        <v/>
      </c>
      <c r="L603" s="177"/>
      <c r="M603" s="299" t="str">
        <f t="shared" si="95"/>
        <v/>
      </c>
      <c r="N603" s="177"/>
      <c r="O603" s="177" t="str">
        <f t="shared" si="96"/>
        <v/>
      </c>
      <c r="P603" s="1" t="str">
        <f t="shared" si="97"/>
        <v/>
      </c>
      <c r="Q603" s="199" t="str">
        <f ca="1">IF(B603=0,"",(IF(ISERROR(OFFSET('Specs and Initial PMs'!$E$1,MATCH($B603,'Specs and Initial PMs'!$D:$D,0)-1,0,1,1)),"",OFFSET('Specs and Initial PMs'!$E$1,MATCH($B603,'Specs and Initial PMs'!$D:$D,0)-1,0,1,1))))</f>
        <v/>
      </c>
      <c r="R603" s="103" t="str">
        <f t="shared" ca="1" si="98"/>
        <v/>
      </c>
      <c r="S603" s="241"/>
    </row>
    <row r="604" spans="1:19" x14ac:dyDescent="0.3">
      <c r="A604" s="1">
        <f>'Specs and Initial PMs'!A616</f>
        <v>600</v>
      </c>
      <c r="B604" s="1">
        <f>'Specs and Initial PMs'!D616</f>
        <v>0</v>
      </c>
      <c r="C604" s="103" t="e">
        <f ca="1">IF(B604=0, NA(), (IF(ISERROR(OFFSET('Initial Results'!$U$1,MATCH($B604,'Initial Results'!$R:$R,0)-1,0,1,1)),NA(),OFFSET('Initial Results'!$U$1,MATCH($B604,'Initial Results'!$R:$R,0)-1,0,1,1))))</f>
        <v>#N/A</v>
      </c>
      <c r="D604" s="103" t="str">
        <f t="shared" si="99"/>
        <v/>
      </c>
      <c r="E604" s="199" t="e">
        <f ca="1">IF(B604=0, NA(), (IF(ISERROR(OFFSET('Confirm Results'!$U$1,MATCH($B604,'Confirm Results'!$R:$R,0)-1,0,1,1)),NA(),OFFSET('Confirm Results'!$U$1,MATCH($B604,'Confirm Results'!$R:$R,0)-1,0,1,1))))</f>
        <v>#N/A</v>
      </c>
      <c r="F604" s="103" t="str">
        <f t="shared" si="90"/>
        <v/>
      </c>
      <c r="G604" s="103" t="str">
        <f t="shared" ca="1" si="91"/>
        <v/>
      </c>
      <c r="H604" s="300"/>
      <c r="I604" s="103" t="str">
        <f t="shared" si="92"/>
        <v/>
      </c>
      <c r="J604" s="1" t="str">
        <f t="shared" si="93"/>
        <v/>
      </c>
      <c r="K604" s="1" t="str">
        <f t="shared" si="94"/>
        <v/>
      </c>
      <c r="L604" s="177"/>
      <c r="M604" s="299" t="str">
        <f t="shared" si="95"/>
        <v/>
      </c>
      <c r="N604" s="177"/>
      <c r="O604" s="177" t="str">
        <f t="shared" si="96"/>
        <v/>
      </c>
      <c r="P604" s="1" t="str">
        <f t="shared" si="97"/>
        <v/>
      </c>
      <c r="Q604" s="199" t="str">
        <f ca="1">IF(B604=0,"",(IF(ISERROR(OFFSET('Specs and Initial PMs'!$E$1,MATCH($B604,'Specs and Initial PMs'!$D:$D,0)-1,0,1,1)),"",OFFSET('Specs and Initial PMs'!$E$1,MATCH($B604,'Specs and Initial PMs'!$D:$D,0)-1,0,1,1))))</f>
        <v/>
      </c>
      <c r="R604" s="103" t="str">
        <f t="shared" ca="1" si="98"/>
        <v/>
      </c>
      <c r="S604" s="241"/>
    </row>
    <row r="605" spans="1:19" x14ac:dyDescent="0.3">
      <c r="A605" s="1">
        <f>'Specs and Initial PMs'!A617</f>
        <v>601</v>
      </c>
      <c r="B605" s="1">
        <f>'Specs and Initial PMs'!D617</f>
        <v>0</v>
      </c>
      <c r="C605" s="103" t="e">
        <f ca="1">IF(B605=0, NA(), (IF(ISERROR(OFFSET('Initial Results'!$U$1,MATCH($B605,'Initial Results'!$R:$R,0)-1,0,1,1)),NA(),OFFSET('Initial Results'!$U$1,MATCH($B605,'Initial Results'!$R:$R,0)-1,0,1,1))))</f>
        <v>#N/A</v>
      </c>
      <c r="D605" s="103" t="str">
        <f t="shared" si="99"/>
        <v/>
      </c>
      <c r="E605" s="199" t="e">
        <f ca="1">IF(B605=0, NA(), (IF(ISERROR(OFFSET('Confirm Results'!$U$1,MATCH($B605,'Confirm Results'!$R:$R,0)-1,0,1,1)),NA(),OFFSET('Confirm Results'!$U$1,MATCH($B605,'Confirm Results'!$R:$R,0)-1,0,1,1))))</f>
        <v>#N/A</v>
      </c>
      <c r="F605" s="103" t="str">
        <f t="shared" si="90"/>
        <v/>
      </c>
      <c r="G605" s="103" t="str">
        <f t="shared" ca="1" si="91"/>
        <v/>
      </c>
      <c r="H605" s="300"/>
      <c r="I605" s="103" t="str">
        <f t="shared" si="92"/>
        <v/>
      </c>
      <c r="J605" s="1" t="str">
        <f t="shared" si="93"/>
        <v/>
      </c>
      <c r="K605" s="1" t="str">
        <f t="shared" si="94"/>
        <v/>
      </c>
      <c r="L605" s="177"/>
      <c r="M605" s="299" t="str">
        <f t="shared" si="95"/>
        <v/>
      </c>
      <c r="N605" s="177"/>
      <c r="O605" s="177" t="str">
        <f t="shared" si="96"/>
        <v/>
      </c>
      <c r="P605" s="1" t="str">
        <f t="shared" si="97"/>
        <v/>
      </c>
      <c r="Q605" s="199" t="str">
        <f ca="1">IF(B605=0,"",(IF(ISERROR(OFFSET('Specs and Initial PMs'!$E$1,MATCH($B605,'Specs and Initial PMs'!$D:$D,0)-1,0,1,1)),"",OFFSET('Specs and Initial PMs'!$E$1,MATCH($B605,'Specs and Initial PMs'!$D:$D,0)-1,0,1,1))))</f>
        <v/>
      </c>
      <c r="R605" s="103" t="str">
        <f t="shared" ca="1" si="98"/>
        <v/>
      </c>
      <c r="S605" s="241"/>
    </row>
    <row r="606" spans="1:19" x14ac:dyDescent="0.3">
      <c r="A606" s="1">
        <f>'Specs and Initial PMs'!A618</f>
        <v>602</v>
      </c>
      <c r="B606" s="1">
        <f>'Specs and Initial PMs'!D618</f>
        <v>0</v>
      </c>
      <c r="C606" s="103" t="e">
        <f ca="1">IF(B606=0, NA(), (IF(ISERROR(OFFSET('Initial Results'!$U$1,MATCH($B606,'Initial Results'!$R:$R,0)-1,0,1,1)),NA(),OFFSET('Initial Results'!$U$1,MATCH($B606,'Initial Results'!$R:$R,0)-1,0,1,1))))</f>
        <v>#N/A</v>
      </c>
      <c r="D606" s="103" t="str">
        <f t="shared" si="99"/>
        <v/>
      </c>
      <c r="E606" s="199" t="e">
        <f ca="1">IF(B606=0, NA(), (IF(ISERROR(OFFSET('Confirm Results'!$U$1,MATCH($B606,'Confirm Results'!$R:$R,0)-1,0,1,1)),NA(),OFFSET('Confirm Results'!$U$1,MATCH($B606,'Confirm Results'!$R:$R,0)-1,0,1,1))))</f>
        <v>#N/A</v>
      </c>
      <c r="F606" s="103" t="str">
        <f t="shared" si="90"/>
        <v/>
      </c>
      <c r="G606" s="103" t="str">
        <f t="shared" ca="1" si="91"/>
        <v/>
      </c>
      <c r="H606" s="300"/>
      <c r="I606" s="103" t="str">
        <f t="shared" si="92"/>
        <v/>
      </c>
      <c r="J606" s="1" t="str">
        <f t="shared" si="93"/>
        <v/>
      </c>
      <c r="K606" s="1" t="str">
        <f t="shared" si="94"/>
        <v/>
      </c>
      <c r="L606" s="177"/>
      <c r="M606" s="299" t="str">
        <f t="shared" si="95"/>
        <v/>
      </c>
      <c r="N606" s="177"/>
      <c r="O606" s="177" t="str">
        <f t="shared" si="96"/>
        <v/>
      </c>
      <c r="P606" s="1" t="str">
        <f t="shared" si="97"/>
        <v/>
      </c>
      <c r="Q606" s="199" t="str">
        <f ca="1">IF(B606=0,"",(IF(ISERROR(OFFSET('Specs and Initial PMs'!$E$1,MATCH($B606,'Specs and Initial PMs'!$D:$D,0)-1,0,1,1)),"",OFFSET('Specs and Initial PMs'!$E$1,MATCH($B606,'Specs and Initial PMs'!$D:$D,0)-1,0,1,1))))</f>
        <v/>
      </c>
      <c r="R606" s="103" t="str">
        <f t="shared" ca="1" si="98"/>
        <v/>
      </c>
      <c r="S606" s="241"/>
    </row>
    <row r="607" spans="1:19" x14ac:dyDescent="0.3">
      <c r="A607" s="1">
        <f>'Specs and Initial PMs'!A619</f>
        <v>603</v>
      </c>
      <c r="B607" s="1">
        <f>'Specs and Initial PMs'!D619</f>
        <v>0</v>
      </c>
      <c r="C607" s="103" t="e">
        <f ca="1">IF(B607=0, NA(), (IF(ISERROR(OFFSET('Initial Results'!$U$1,MATCH($B607,'Initial Results'!$R:$R,0)-1,0,1,1)),NA(),OFFSET('Initial Results'!$U$1,MATCH($B607,'Initial Results'!$R:$R,0)-1,0,1,1))))</f>
        <v>#N/A</v>
      </c>
      <c r="D607" s="103" t="str">
        <f t="shared" si="99"/>
        <v/>
      </c>
      <c r="E607" s="199" t="e">
        <f ca="1">IF(B607=0, NA(), (IF(ISERROR(OFFSET('Confirm Results'!$U$1,MATCH($B607,'Confirm Results'!$R:$R,0)-1,0,1,1)),NA(),OFFSET('Confirm Results'!$U$1,MATCH($B607,'Confirm Results'!$R:$R,0)-1,0,1,1))))</f>
        <v>#N/A</v>
      </c>
      <c r="F607" s="103" t="str">
        <f t="shared" si="90"/>
        <v/>
      </c>
      <c r="G607" s="103" t="str">
        <f t="shared" ca="1" si="91"/>
        <v/>
      </c>
      <c r="H607" s="300"/>
      <c r="I607" s="103" t="str">
        <f t="shared" si="92"/>
        <v/>
      </c>
      <c r="J607" s="1" t="str">
        <f t="shared" si="93"/>
        <v/>
      </c>
      <c r="K607" s="1" t="str">
        <f t="shared" si="94"/>
        <v/>
      </c>
      <c r="L607" s="177"/>
      <c r="M607" s="299" t="str">
        <f t="shared" si="95"/>
        <v/>
      </c>
      <c r="N607" s="177"/>
      <c r="O607" s="177" t="str">
        <f t="shared" si="96"/>
        <v/>
      </c>
      <c r="P607" s="1" t="str">
        <f t="shared" si="97"/>
        <v/>
      </c>
      <c r="Q607" s="199" t="str">
        <f ca="1">IF(B607=0,"",(IF(ISERROR(OFFSET('Specs and Initial PMs'!$E$1,MATCH($B607,'Specs and Initial PMs'!$D:$D,0)-1,0,1,1)),"",OFFSET('Specs and Initial PMs'!$E$1,MATCH($B607,'Specs and Initial PMs'!$D:$D,0)-1,0,1,1))))</f>
        <v/>
      </c>
      <c r="R607" s="103" t="str">
        <f t="shared" ca="1" si="98"/>
        <v/>
      </c>
      <c r="S607" s="241"/>
    </row>
    <row r="608" spans="1:19" x14ac:dyDescent="0.3">
      <c r="A608" s="1">
        <f>'Specs and Initial PMs'!A620</f>
        <v>604</v>
      </c>
      <c r="B608" s="1">
        <f>'Specs and Initial PMs'!D620</f>
        <v>0</v>
      </c>
      <c r="C608" s="103" t="e">
        <f ca="1">IF(B608=0, NA(), (IF(ISERROR(OFFSET('Initial Results'!$U$1,MATCH($B608,'Initial Results'!$R:$R,0)-1,0,1,1)),NA(),OFFSET('Initial Results'!$U$1,MATCH($B608,'Initial Results'!$R:$R,0)-1,0,1,1))))</f>
        <v>#N/A</v>
      </c>
      <c r="D608" s="103" t="str">
        <f t="shared" si="99"/>
        <v/>
      </c>
      <c r="E608" s="199" t="e">
        <f ca="1">IF(B608=0, NA(), (IF(ISERROR(OFFSET('Confirm Results'!$U$1,MATCH($B608,'Confirm Results'!$R:$R,0)-1,0,1,1)),NA(),OFFSET('Confirm Results'!$U$1,MATCH($B608,'Confirm Results'!$R:$R,0)-1,0,1,1))))</f>
        <v>#N/A</v>
      </c>
      <c r="F608" s="103" t="str">
        <f t="shared" si="90"/>
        <v/>
      </c>
      <c r="G608" s="103" t="str">
        <f t="shared" ca="1" si="91"/>
        <v/>
      </c>
      <c r="H608" s="300"/>
      <c r="I608" s="103" t="str">
        <f t="shared" si="92"/>
        <v/>
      </c>
      <c r="J608" s="1" t="str">
        <f t="shared" si="93"/>
        <v/>
      </c>
      <c r="K608" s="1" t="str">
        <f t="shared" si="94"/>
        <v/>
      </c>
      <c r="L608" s="177"/>
      <c r="M608" s="299" t="str">
        <f t="shared" si="95"/>
        <v/>
      </c>
      <c r="N608" s="177"/>
      <c r="O608" s="177" t="str">
        <f t="shared" si="96"/>
        <v/>
      </c>
      <c r="P608" s="1" t="str">
        <f t="shared" si="97"/>
        <v/>
      </c>
      <c r="Q608" s="199" t="str">
        <f ca="1">IF(B608=0,"",(IF(ISERROR(OFFSET('Specs and Initial PMs'!$E$1,MATCH($B608,'Specs and Initial PMs'!$D:$D,0)-1,0,1,1)),"",OFFSET('Specs and Initial PMs'!$E$1,MATCH($B608,'Specs and Initial PMs'!$D:$D,0)-1,0,1,1))))</f>
        <v/>
      </c>
      <c r="R608" s="103" t="str">
        <f t="shared" ca="1" si="98"/>
        <v/>
      </c>
      <c r="S608" s="241"/>
    </row>
    <row r="609" spans="1:19" x14ac:dyDescent="0.3">
      <c r="A609" s="1">
        <f>'Specs and Initial PMs'!A621</f>
        <v>605</v>
      </c>
      <c r="B609" s="1">
        <f>'Specs and Initial PMs'!D621</f>
        <v>0</v>
      </c>
      <c r="C609" s="103" t="e">
        <f ca="1">IF(B609=0, NA(), (IF(ISERROR(OFFSET('Initial Results'!$U$1,MATCH($B609,'Initial Results'!$R:$R,0)-1,0,1,1)),NA(),OFFSET('Initial Results'!$U$1,MATCH($B609,'Initial Results'!$R:$R,0)-1,0,1,1))))</f>
        <v>#N/A</v>
      </c>
      <c r="D609" s="103" t="str">
        <f t="shared" si="99"/>
        <v/>
      </c>
      <c r="E609" s="199" t="e">
        <f ca="1">IF(B609=0, NA(), (IF(ISERROR(OFFSET('Confirm Results'!$U$1,MATCH($B609,'Confirm Results'!$R:$R,0)-1,0,1,1)),NA(),OFFSET('Confirm Results'!$U$1,MATCH($B609,'Confirm Results'!$R:$R,0)-1,0,1,1))))</f>
        <v>#N/A</v>
      </c>
      <c r="F609" s="103" t="str">
        <f t="shared" si="90"/>
        <v/>
      </c>
      <c r="G609" s="103" t="str">
        <f t="shared" ca="1" si="91"/>
        <v/>
      </c>
      <c r="H609" s="300"/>
      <c r="I609" s="103" t="str">
        <f t="shared" si="92"/>
        <v/>
      </c>
      <c r="J609" s="1" t="str">
        <f t="shared" si="93"/>
        <v/>
      </c>
      <c r="K609" s="1" t="str">
        <f t="shared" si="94"/>
        <v/>
      </c>
      <c r="L609" s="177"/>
      <c r="M609" s="299" t="str">
        <f t="shared" si="95"/>
        <v/>
      </c>
      <c r="N609" s="177"/>
      <c r="O609" s="177" t="str">
        <f t="shared" si="96"/>
        <v/>
      </c>
      <c r="P609" s="1" t="str">
        <f t="shared" si="97"/>
        <v/>
      </c>
      <c r="Q609" s="199" t="str">
        <f ca="1">IF(B609=0,"",(IF(ISERROR(OFFSET('Specs and Initial PMs'!$E$1,MATCH($B609,'Specs and Initial PMs'!$D:$D,0)-1,0,1,1)),"",OFFSET('Specs and Initial PMs'!$E$1,MATCH($B609,'Specs and Initial PMs'!$D:$D,0)-1,0,1,1))))</f>
        <v/>
      </c>
      <c r="R609" s="103" t="str">
        <f t="shared" ca="1" si="98"/>
        <v/>
      </c>
      <c r="S609" s="241"/>
    </row>
    <row r="610" spans="1:19" x14ac:dyDescent="0.3">
      <c r="A610" s="1">
        <f>'Specs and Initial PMs'!A622</f>
        <v>606</v>
      </c>
      <c r="B610" s="1">
        <f>'Specs and Initial PMs'!D622</f>
        <v>0</v>
      </c>
      <c r="C610" s="103" t="e">
        <f ca="1">IF(B610=0, NA(), (IF(ISERROR(OFFSET('Initial Results'!$U$1,MATCH($B610,'Initial Results'!$R:$R,0)-1,0,1,1)),NA(),OFFSET('Initial Results'!$U$1,MATCH($B610,'Initial Results'!$R:$R,0)-1,0,1,1))))</f>
        <v>#N/A</v>
      </c>
      <c r="D610" s="103" t="str">
        <f t="shared" si="99"/>
        <v/>
      </c>
      <c r="E610" s="199" t="e">
        <f ca="1">IF(B610=0, NA(), (IF(ISERROR(OFFSET('Confirm Results'!$U$1,MATCH($B610,'Confirm Results'!$R:$R,0)-1,0,1,1)),NA(),OFFSET('Confirm Results'!$U$1,MATCH($B610,'Confirm Results'!$R:$R,0)-1,0,1,1))))</f>
        <v>#N/A</v>
      </c>
      <c r="F610" s="103" t="str">
        <f t="shared" si="90"/>
        <v/>
      </c>
      <c r="G610" s="103" t="str">
        <f t="shared" ca="1" si="91"/>
        <v/>
      </c>
      <c r="H610" s="300"/>
      <c r="I610" s="103" t="str">
        <f t="shared" si="92"/>
        <v/>
      </c>
      <c r="J610" s="1" t="str">
        <f t="shared" si="93"/>
        <v/>
      </c>
      <c r="K610" s="1" t="str">
        <f t="shared" si="94"/>
        <v/>
      </c>
      <c r="L610" s="177"/>
      <c r="M610" s="299" t="str">
        <f t="shared" si="95"/>
        <v/>
      </c>
      <c r="N610" s="177"/>
      <c r="O610" s="177" t="str">
        <f t="shared" si="96"/>
        <v/>
      </c>
      <c r="P610" s="1" t="str">
        <f t="shared" si="97"/>
        <v/>
      </c>
      <c r="Q610" s="199" t="str">
        <f ca="1">IF(B610=0,"",(IF(ISERROR(OFFSET('Specs and Initial PMs'!$E$1,MATCH($B610,'Specs and Initial PMs'!$D:$D,0)-1,0,1,1)),"",OFFSET('Specs and Initial PMs'!$E$1,MATCH($B610,'Specs and Initial PMs'!$D:$D,0)-1,0,1,1))))</f>
        <v/>
      </c>
      <c r="R610" s="103" t="str">
        <f t="shared" ca="1" si="98"/>
        <v/>
      </c>
      <c r="S610" s="241"/>
    </row>
    <row r="611" spans="1:19" x14ac:dyDescent="0.3">
      <c r="A611" s="1">
        <f>'Specs and Initial PMs'!A623</f>
        <v>607</v>
      </c>
      <c r="B611" s="1">
        <f>'Specs and Initial PMs'!D623</f>
        <v>0</v>
      </c>
      <c r="C611" s="103" t="e">
        <f ca="1">IF(B611=0, NA(), (IF(ISERROR(OFFSET('Initial Results'!$U$1,MATCH($B611,'Initial Results'!$R:$R,0)-1,0,1,1)),NA(),OFFSET('Initial Results'!$U$1,MATCH($B611,'Initial Results'!$R:$R,0)-1,0,1,1))))</f>
        <v>#N/A</v>
      </c>
      <c r="D611" s="103" t="str">
        <f t="shared" si="99"/>
        <v/>
      </c>
      <c r="E611" s="199" t="e">
        <f ca="1">IF(B611=0, NA(), (IF(ISERROR(OFFSET('Confirm Results'!$U$1,MATCH($B611,'Confirm Results'!$R:$R,0)-1,0,1,1)),NA(),OFFSET('Confirm Results'!$U$1,MATCH($B611,'Confirm Results'!$R:$R,0)-1,0,1,1))))</f>
        <v>#N/A</v>
      </c>
      <c r="F611" s="103" t="str">
        <f t="shared" si="90"/>
        <v/>
      </c>
      <c r="G611" s="103" t="str">
        <f t="shared" ca="1" si="91"/>
        <v/>
      </c>
      <c r="H611" s="300"/>
      <c r="I611" s="103" t="str">
        <f t="shared" si="92"/>
        <v/>
      </c>
      <c r="J611" s="1" t="str">
        <f t="shared" si="93"/>
        <v/>
      </c>
      <c r="K611" s="1" t="str">
        <f t="shared" si="94"/>
        <v/>
      </c>
      <c r="L611" s="177"/>
      <c r="M611" s="299" t="str">
        <f t="shared" si="95"/>
        <v/>
      </c>
      <c r="N611" s="177"/>
      <c r="O611" s="177" t="str">
        <f t="shared" si="96"/>
        <v/>
      </c>
      <c r="P611" s="1" t="str">
        <f t="shared" si="97"/>
        <v/>
      </c>
      <c r="Q611" s="199" t="str">
        <f ca="1">IF(B611=0,"",(IF(ISERROR(OFFSET('Specs and Initial PMs'!$E$1,MATCH($B611,'Specs and Initial PMs'!$D:$D,0)-1,0,1,1)),"",OFFSET('Specs and Initial PMs'!$E$1,MATCH($B611,'Specs and Initial PMs'!$D:$D,0)-1,0,1,1))))</f>
        <v/>
      </c>
      <c r="R611" s="103" t="str">
        <f t="shared" ca="1" si="98"/>
        <v/>
      </c>
      <c r="S611" s="241"/>
    </row>
    <row r="612" spans="1:19" x14ac:dyDescent="0.3">
      <c r="A612" s="1">
        <f>'Specs and Initial PMs'!A624</f>
        <v>608</v>
      </c>
      <c r="B612" s="1">
        <f>'Specs and Initial PMs'!D624</f>
        <v>0</v>
      </c>
      <c r="C612" s="103" t="e">
        <f ca="1">IF(B612=0, NA(), (IF(ISERROR(OFFSET('Initial Results'!$U$1,MATCH($B612,'Initial Results'!$R:$R,0)-1,0,1,1)),NA(),OFFSET('Initial Results'!$U$1,MATCH($B612,'Initial Results'!$R:$R,0)-1,0,1,1))))</f>
        <v>#N/A</v>
      </c>
      <c r="D612" s="103" t="str">
        <f t="shared" si="99"/>
        <v/>
      </c>
      <c r="E612" s="199" t="e">
        <f ca="1">IF(B612=0, NA(), (IF(ISERROR(OFFSET('Confirm Results'!$U$1,MATCH($B612,'Confirm Results'!$R:$R,0)-1,0,1,1)),NA(),OFFSET('Confirm Results'!$U$1,MATCH($B612,'Confirm Results'!$R:$R,0)-1,0,1,1))))</f>
        <v>#N/A</v>
      </c>
      <c r="F612" s="103" t="str">
        <f t="shared" si="90"/>
        <v/>
      </c>
      <c r="G612" s="103" t="str">
        <f t="shared" ca="1" si="91"/>
        <v/>
      </c>
      <c r="H612" s="300"/>
      <c r="I612" s="103" t="str">
        <f t="shared" si="92"/>
        <v/>
      </c>
      <c r="J612" s="1" t="str">
        <f t="shared" si="93"/>
        <v/>
      </c>
      <c r="K612" s="1" t="str">
        <f t="shared" si="94"/>
        <v/>
      </c>
      <c r="L612" s="177"/>
      <c r="M612" s="299" t="str">
        <f t="shared" si="95"/>
        <v/>
      </c>
      <c r="N612" s="177"/>
      <c r="O612" s="177" t="str">
        <f t="shared" si="96"/>
        <v/>
      </c>
      <c r="P612" s="1" t="str">
        <f t="shared" si="97"/>
        <v/>
      </c>
      <c r="Q612" s="199" t="str">
        <f ca="1">IF(B612=0,"",(IF(ISERROR(OFFSET('Specs and Initial PMs'!$E$1,MATCH($B612,'Specs and Initial PMs'!$D:$D,0)-1,0,1,1)),"",OFFSET('Specs and Initial PMs'!$E$1,MATCH($B612,'Specs and Initial PMs'!$D:$D,0)-1,0,1,1))))</f>
        <v/>
      </c>
      <c r="R612" s="103" t="str">
        <f t="shared" ca="1" si="98"/>
        <v/>
      </c>
      <c r="S612" s="241"/>
    </row>
    <row r="613" spans="1:19" x14ac:dyDescent="0.3">
      <c r="A613" s="1">
        <f>'Specs and Initial PMs'!A625</f>
        <v>609</v>
      </c>
      <c r="B613" s="1">
        <f>'Specs and Initial PMs'!D625</f>
        <v>0</v>
      </c>
      <c r="C613" s="103" t="e">
        <f ca="1">IF(B613=0, NA(), (IF(ISERROR(OFFSET('Initial Results'!$U$1,MATCH($B613,'Initial Results'!$R:$R,0)-1,0,1,1)),NA(),OFFSET('Initial Results'!$U$1,MATCH($B613,'Initial Results'!$R:$R,0)-1,0,1,1))))</f>
        <v>#N/A</v>
      </c>
      <c r="D613" s="103" t="str">
        <f t="shared" si="99"/>
        <v/>
      </c>
      <c r="E613" s="199" t="e">
        <f ca="1">IF(B613=0, NA(), (IF(ISERROR(OFFSET('Confirm Results'!$U$1,MATCH($B613,'Confirm Results'!$R:$R,0)-1,0,1,1)),NA(),OFFSET('Confirm Results'!$U$1,MATCH($B613,'Confirm Results'!$R:$R,0)-1,0,1,1))))</f>
        <v>#N/A</v>
      </c>
      <c r="F613" s="103" t="str">
        <f t="shared" si="90"/>
        <v/>
      </c>
      <c r="G613" s="103" t="str">
        <f t="shared" ca="1" si="91"/>
        <v/>
      </c>
      <c r="H613" s="300"/>
      <c r="I613" s="103" t="str">
        <f t="shared" si="92"/>
        <v/>
      </c>
      <c r="J613" s="1" t="str">
        <f t="shared" si="93"/>
        <v/>
      </c>
      <c r="K613" s="1" t="str">
        <f t="shared" si="94"/>
        <v/>
      </c>
      <c r="L613" s="177"/>
      <c r="M613" s="299" t="str">
        <f t="shared" si="95"/>
        <v/>
      </c>
      <c r="N613" s="177"/>
      <c r="O613" s="177" t="str">
        <f t="shared" si="96"/>
        <v/>
      </c>
      <c r="P613" s="1" t="str">
        <f t="shared" si="97"/>
        <v/>
      </c>
      <c r="Q613" s="199" t="str">
        <f ca="1">IF(B613=0,"",(IF(ISERROR(OFFSET('Specs and Initial PMs'!$E$1,MATCH($B613,'Specs and Initial PMs'!$D:$D,0)-1,0,1,1)),"",OFFSET('Specs and Initial PMs'!$E$1,MATCH($B613,'Specs and Initial PMs'!$D:$D,0)-1,0,1,1))))</f>
        <v/>
      </c>
      <c r="R613" s="103" t="str">
        <f t="shared" ca="1" si="98"/>
        <v/>
      </c>
      <c r="S613" s="241"/>
    </row>
    <row r="614" spans="1:19" x14ac:dyDescent="0.3">
      <c r="A614" s="1">
        <f>'Specs and Initial PMs'!A626</f>
        <v>610</v>
      </c>
      <c r="B614" s="1">
        <f>'Specs and Initial PMs'!D626</f>
        <v>0</v>
      </c>
      <c r="C614" s="103" t="e">
        <f ca="1">IF(B614=0, NA(), (IF(ISERROR(OFFSET('Initial Results'!$U$1,MATCH($B614,'Initial Results'!$R:$R,0)-1,0,1,1)),NA(),OFFSET('Initial Results'!$U$1,MATCH($B614,'Initial Results'!$R:$R,0)-1,0,1,1))))</f>
        <v>#N/A</v>
      </c>
      <c r="D614" s="103" t="str">
        <f t="shared" si="99"/>
        <v/>
      </c>
      <c r="E614" s="199" t="e">
        <f ca="1">IF(B614=0, NA(), (IF(ISERROR(OFFSET('Confirm Results'!$U$1,MATCH($B614,'Confirm Results'!$R:$R,0)-1,0,1,1)),NA(),OFFSET('Confirm Results'!$U$1,MATCH($B614,'Confirm Results'!$R:$R,0)-1,0,1,1))))</f>
        <v>#N/A</v>
      </c>
      <c r="F614" s="103" t="str">
        <f t="shared" si="90"/>
        <v/>
      </c>
      <c r="G614" s="103" t="str">
        <f t="shared" ca="1" si="91"/>
        <v/>
      </c>
      <c r="H614" s="300"/>
      <c r="I614" s="103" t="str">
        <f t="shared" si="92"/>
        <v/>
      </c>
      <c r="J614" s="1" t="str">
        <f t="shared" si="93"/>
        <v/>
      </c>
      <c r="K614" s="1" t="str">
        <f t="shared" si="94"/>
        <v/>
      </c>
      <c r="L614" s="177"/>
      <c r="M614" s="299" t="str">
        <f t="shared" si="95"/>
        <v/>
      </c>
      <c r="N614" s="177"/>
      <c r="O614" s="177" t="str">
        <f t="shared" si="96"/>
        <v/>
      </c>
      <c r="P614" s="1" t="str">
        <f t="shared" si="97"/>
        <v/>
      </c>
      <c r="Q614" s="199" t="str">
        <f ca="1">IF(B614=0,"",(IF(ISERROR(OFFSET('Specs and Initial PMs'!$E$1,MATCH($B614,'Specs and Initial PMs'!$D:$D,0)-1,0,1,1)),"",OFFSET('Specs and Initial PMs'!$E$1,MATCH($B614,'Specs and Initial PMs'!$D:$D,0)-1,0,1,1))))</f>
        <v/>
      </c>
      <c r="R614" s="103" t="str">
        <f t="shared" ca="1" si="98"/>
        <v/>
      </c>
      <c r="S614" s="241"/>
    </row>
    <row r="615" spans="1:19" x14ac:dyDescent="0.3">
      <c r="A615" s="1">
        <f>'Specs and Initial PMs'!A627</f>
        <v>611</v>
      </c>
      <c r="B615" s="1">
        <f>'Specs and Initial PMs'!D627</f>
        <v>0</v>
      </c>
      <c r="C615" s="103" t="e">
        <f ca="1">IF(B615=0, NA(), (IF(ISERROR(OFFSET('Initial Results'!$U$1,MATCH($B615,'Initial Results'!$R:$R,0)-1,0,1,1)),NA(),OFFSET('Initial Results'!$U$1,MATCH($B615,'Initial Results'!$R:$R,0)-1,0,1,1))))</f>
        <v>#N/A</v>
      </c>
      <c r="D615" s="103" t="str">
        <f t="shared" si="99"/>
        <v/>
      </c>
      <c r="E615" s="199" t="e">
        <f ca="1">IF(B615=0, NA(), (IF(ISERROR(OFFSET('Confirm Results'!$U$1,MATCH($B615,'Confirm Results'!$R:$R,0)-1,0,1,1)),NA(),OFFSET('Confirm Results'!$U$1,MATCH($B615,'Confirm Results'!$R:$R,0)-1,0,1,1))))</f>
        <v>#N/A</v>
      </c>
      <c r="F615" s="103" t="str">
        <f t="shared" si="90"/>
        <v/>
      </c>
      <c r="G615" s="103" t="str">
        <f t="shared" ca="1" si="91"/>
        <v/>
      </c>
      <c r="H615" s="300"/>
      <c r="I615" s="103" t="str">
        <f t="shared" si="92"/>
        <v/>
      </c>
      <c r="J615" s="1" t="str">
        <f t="shared" si="93"/>
        <v/>
      </c>
      <c r="K615" s="1" t="str">
        <f t="shared" si="94"/>
        <v/>
      </c>
      <c r="L615" s="177"/>
      <c r="M615" s="299" t="str">
        <f t="shared" si="95"/>
        <v/>
      </c>
      <c r="N615" s="177"/>
      <c r="O615" s="177" t="str">
        <f t="shared" si="96"/>
        <v/>
      </c>
      <c r="P615" s="1" t="str">
        <f t="shared" si="97"/>
        <v/>
      </c>
      <c r="Q615" s="199" t="str">
        <f ca="1">IF(B615=0,"",(IF(ISERROR(OFFSET('Specs and Initial PMs'!$E$1,MATCH($B615,'Specs and Initial PMs'!$D:$D,0)-1,0,1,1)),"",OFFSET('Specs and Initial PMs'!$E$1,MATCH($B615,'Specs and Initial PMs'!$D:$D,0)-1,0,1,1))))</f>
        <v/>
      </c>
      <c r="R615" s="103" t="str">
        <f t="shared" ca="1" si="98"/>
        <v/>
      </c>
      <c r="S615" s="241"/>
    </row>
    <row r="616" spans="1:19" x14ac:dyDescent="0.3">
      <c r="A616" s="1">
        <f>'Specs and Initial PMs'!A628</f>
        <v>612</v>
      </c>
      <c r="B616" s="1">
        <f>'Specs and Initial PMs'!D628</f>
        <v>0</v>
      </c>
      <c r="C616" s="103" t="e">
        <f ca="1">IF(B616=0, NA(), (IF(ISERROR(OFFSET('Initial Results'!$U$1,MATCH($B616,'Initial Results'!$R:$R,0)-1,0,1,1)),NA(),OFFSET('Initial Results'!$U$1,MATCH($B616,'Initial Results'!$R:$R,0)-1,0,1,1))))</f>
        <v>#N/A</v>
      </c>
      <c r="D616" s="103" t="str">
        <f t="shared" si="99"/>
        <v/>
      </c>
      <c r="E616" s="199" t="e">
        <f ca="1">IF(B616=0, NA(), (IF(ISERROR(OFFSET('Confirm Results'!$U$1,MATCH($B616,'Confirm Results'!$R:$R,0)-1,0,1,1)),NA(),OFFSET('Confirm Results'!$U$1,MATCH($B616,'Confirm Results'!$R:$R,0)-1,0,1,1))))</f>
        <v>#N/A</v>
      </c>
      <c r="F616" s="103" t="str">
        <f t="shared" si="90"/>
        <v/>
      </c>
      <c r="G616" s="103" t="str">
        <f t="shared" ca="1" si="91"/>
        <v/>
      </c>
      <c r="H616" s="300"/>
      <c r="I616" s="103" t="str">
        <f t="shared" si="92"/>
        <v/>
      </c>
      <c r="J616" s="1" t="str">
        <f t="shared" si="93"/>
        <v/>
      </c>
      <c r="K616" s="1" t="str">
        <f t="shared" si="94"/>
        <v/>
      </c>
      <c r="L616" s="177"/>
      <c r="M616" s="299" t="str">
        <f t="shared" si="95"/>
        <v/>
      </c>
      <c r="N616" s="177"/>
      <c r="O616" s="177" t="str">
        <f t="shared" si="96"/>
        <v/>
      </c>
      <c r="P616" s="1" t="str">
        <f t="shared" si="97"/>
        <v/>
      </c>
      <c r="Q616" s="199" t="str">
        <f ca="1">IF(B616=0,"",(IF(ISERROR(OFFSET('Specs and Initial PMs'!$E$1,MATCH($B616,'Specs and Initial PMs'!$D:$D,0)-1,0,1,1)),"",OFFSET('Specs and Initial PMs'!$E$1,MATCH($B616,'Specs and Initial PMs'!$D:$D,0)-1,0,1,1))))</f>
        <v/>
      </c>
      <c r="R616" s="103" t="str">
        <f t="shared" ca="1" si="98"/>
        <v/>
      </c>
      <c r="S616" s="241"/>
    </row>
    <row r="617" spans="1:19" x14ac:dyDescent="0.3">
      <c r="A617" s="1">
        <f>'Specs and Initial PMs'!A629</f>
        <v>613</v>
      </c>
      <c r="B617" s="1">
        <f>'Specs and Initial PMs'!D629</f>
        <v>0</v>
      </c>
      <c r="C617" s="103" t="e">
        <f ca="1">IF(B617=0, NA(), (IF(ISERROR(OFFSET('Initial Results'!$U$1,MATCH($B617,'Initial Results'!$R:$R,0)-1,0,1,1)),NA(),OFFSET('Initial Results'!$U$1,MATCH($B617,'Initial Results'!$R:$R,0)-1,0,1,1))))</f>
        <v>#N/A</v>
      </c>
      <c r="D617" s="103" t="str">
        <f t="shared" si="99"/>
        <v/>
      </c>
      <c r="E617" s="199" t="e">
        <f ca="1">IF(B617=0, NA(), (IF(ISERROR(OFFSET('Confirm Results'!$U$1,MATCH($B617,'Confirm Results'!$R:$R,0)-1,0,1,1)),NA(),OFFSET('Confirm Results'!$U$1,MATCH($B617,'Confirm Results'!$R:$R,0)-1,0,1,1))))</f>
        <v>#N/A</v>
      </c>
      <c r="F617" s="103" t="str">
        <f t="shared" si="90"/>
        <v/>
      </c>
      <c r="G617" s="103" t="str">
        <f t="shared" ca="1" si="91"/>
        <v/>
      </c>
      <c r="H617" s="300"/>
      <c r="I617" s="103" t="str">
        <f t="shared" si="92"/>
        <v/>
      </c>
      <c r="J617" s="1" t="str">
        <f t="shared" si="93"/>
        <v/>
      </c>
      <c r="K617" s="1" t="str">
        <f t="shared" si="94"/>
        <v/>
      </c>
      <c r="L617" s="177"/>
      <c r="M617" s="299" t="str">
        <f t="shared" si="95"/>
        <v/>
      </c>
      <c r="N617" s="177"/>
      <c r="O617" s="177" t="str">
        <f t="shared" si="96"/>
        <v/>
      </c>
      <c r="P617" s="1" t="str">
        <f t="shared" si="97"/>
        <v/>
      </c>
      <c r="Q617" s="199" t="str">
        <f ca="1">IF(B617=0,"",(IF(ISERROR(OFFSET('Specs and Initial PMs'!$E$1,MATCH($B617,'Specs and Initial PMs'!$D:$D,0)-1,0,1,1)),"",OFFSET('Specs and Initial PMs'!$E$1,MATCH($B617,'Specs and Initial PMs'!$D:$D,0)-1,0,1,1))))</f>
        <v/>
      </c>
      <c r="R617" s="103" t="str">
        <f t="shared" ca="1" si="98"/>
        <v/>
      </c>
      <c r="S617" s="241"/>
    </row>
    <row r="618" spans="1:19" x14ac:dyDescent="0.3">
      <c r="A618" s="1">
        <f>'Specs and Initial PMs'!A630</f>
        <v>614</v>
      </c>
      <c r="B618" s="1">
        <f>'Specs and Initial PMs'!D630</f>
        <v>0</v>
      </c>
      <c r="C618" s="103" t="e">
        <f ca="1">IF(B618=0, NA(), (IF(ISERROR(OFFSET('Initial Results'!$U$1,MATCH($B618,'Initial Results'!$R:$R,0)-1,0,1,1)),NA(),OFFSET('Initial Results'!$U$1,MATCH($B618,'Initial Results'!$R:$R,0)-1,0,1,1))))</f>
        <v>#N/A</v>
      </c>
      <c r="D618" s="103" t="str">
        <f t="shared" si="99"/>
        <v/>
      </c>
      <c r="E618" s="199" t="e">
        <f ca="1">IF(B618=0, NA(), (IF(ISERROR(OFFSET('Confirm Results'!$U$1,MATCH($B618,'Confirm Results'!$R:$R,0)-1,0,1,1)),NA(),OFFSET('Confirm Results'!$U$1,MATCH($B618,'Confirm Results'!$R:$R,0)-1,0,1,1))))</f>
        <v>#N/A</v>
      </c>
      <c r="F618" s="103" t="str">
        <f t="shared" si="90"/>
        <v/>
      </c>
      <c r="G618" s="103" t="str">
        <f t="shared" ca="1" si="91"/>
        <v/>
      </c>
      <c r="H618" s="300"/>
      <c r="I618" s="103" t="str">
        <f t="shared" si="92"/>
        <v/>
      </c>
      <c r="J618" s="1" t="str">
        <f t="shared" si="93"/>
        <v/>
      </c>
      <c r="K618" s="1" t="str">
        <f t="shared" si="94"/>
        <v/>
      </c>
      <c r="L618" s="177"/>
      <c r="M618" s="299" t="str">
        <f t="shared" si="95"/>
        <v/>
      </c>
      <c r="N618" s="177"/>
      <c r="O618" s="177" t="str">
        <f t="shared" si="96"/>
        <v/>
      </c>
      <c r="P618" s="1" t="str">
        <f t="shared" si="97"/>
        <v/>
      </c>
      <c r="Q618" s="199" t="str">
        <f ca="1">IF(B618=0,"",(IF(ISERROR(OFFSET('Specs and Initial PMs'!$E$1,MATCH($B618,'Specs and Initial PMs'!$D:$D,0)-1,0,1,1)),"",OFFSET('Specs and Initial PMs'!$E$1,MATCH($B618,'Specs and Initial PMs'!$D:$D,0)-1,0,1,1))))</f>
        <v/>
      </c>
      <c r="R618" s="103" t="str">
        <f t="shared" ca="1" si="98"/>
        <v/>
      </c>
      <c r="S618" s="241"/>
    </row>
    <row r="619" spans="1:19" x14ac:dyDescent="0.3">
      <c r="A619" s="1">
        <f>'Specs and Initial PMs'!A631</f>
        <v>615</v>
      </c>
      <c r="B619" s="1">
        <f>'Specs and Initial PMs'!D631</f>
        <v>0</v>
      </c>
      <c r="C619" s="103" t="e">
        <f ca="1">IF(B619=0, NA(), (IF(ISERROR(OFFSET('Initial Results'!$U$1,MATCH($B619,'Initial Results'!$R:$R,0)-1,0,1,1)),NA(),OFFSET('Initial Results'!$U$1,MATCH($B619,'Initial Results'!$R:$R,0)-1,0,1,1))))</f>
        <v>#N/A</v>
      </c>
      <c r="D619" s="103" t="str">
        <f t="shared" si="99"/>
        <v/>
      </c>
      <c r="E619" s="199" t="e">
        <f ca="1">IF(B619=0, NA(), (IF(ISERROR(OFFSET('Confirm Results'!$U$1,MATCH($B619,'Confirm Results'!$R:$R,0)-1,0,1,1)),NA(),OFFSET('Confirm Results'!$U$1,MATCH($B619,'Confirm Results'!$R:$R,0)-1,0,1,1))))</f>
        <v>#N/A</v>
      </c>
      <c r="F619" s="103" t="str">
        <f t="shared" si="90"/>
        <v/>
      </c>
      <c r="G619" s="103" t="str">
        <f t="shared" ca="1" si="91"/>
        <v/>
      </c>
      <c r="H619" s="300"/>
      <c r="I619" s="103" t="str">
        <f t="shared" si="92"/>
        <v/>
      </c>
      <c r="J619" s="1" t="str">
        <f t="shared" si="93"/>
        <v/>
      </c>
      <c r="K619" s="1" t="str">
        <f t="shared" si="94"/>
        <v/>
      </c>
      <c r="L619" s="177"/>
      <c r="M619" s="299" t="str">
        <f t="shared" si="95"/>
        <v/>
      </c>
      <c r="N619" s="177"/>
      <c r="O619" s="177" t="str">
        <f t="shared" si="96"/>
        <v/>
      </c>
      <c r="P619" s="1" t="str">
        <f t="shared" si="97"/>
        <v/>
      </c>
      <c r="Q619" s="199" t="str">
        <f ca="1">IF(B619=0,"",(IF(ISERROR(OFFSET('Specs and Initial PMs'!$E$1,MATCH($B619,'Specs and Initial PMs'!$D:$D,0)-1,0,1,1)),"",OFFSET('Specs and Initial PMs'!$E$1,MATCH($B619,'Specs and Initial PMs'!$D:$D,0)-1,0,1,1))))</f>
        <v/>
      </c>
      <c r="R619" s="103" t="str">
        <f t="shared" ca="1" si="98"/>
        <v/>
      </c>
      <c r="S619" s="241"/>
    </row>
    <row r="620" spans="1:19" x14ac:dyDescent="0.3">
      <c r="A620" s="1">
        <f>'Specs and Initial PMs'!A632</f>
        <v>616</v>
      </c>
      <c r="B620" s="1">
        <f>'Specs and Initial PMs'!D632</f>
        <v>0</v>
      </c>
      <c r="C620" s="103" t="e">
        <f ca="1">IF(B620=0, NA(), (IF(ISERROR(OFFSET('Initial Results'!$U$1,MATCH($B620,'Initial Results'!$R:$R,0)-1,0,1,1)),NA(),OFFSET('Initial Results'!$U$1,MATCH($B620,'Initial Results'!$R:$R,0)-1,0,1,1))))</f>
        <v>#N/A</v>
      </c>
      <c r="D620" s="103" t="str">
        <f t="shared" si="99"/>
        <v/>
      </c>
      <c r="E620" s="199" t="e">
        <f ca="1">IF(B620=0, NA(), (IF(ISERROR(OFFSET('Confirm Results'!$U$1,MATCH($B620,'Confirm Results'!$R:$R,0)-1,0,1,1)),NA(),OFFSET('Confirm Results'!$U$1,MATCH($B620,'Confirm Results'!$R:$R,0)-1,0,1,1))))</f>
        <v>#N/A</v>
      </c>
      <c r="F620" s="103" t="str">
        <f t="shared" si="90"/>
        <v/>
      </c>
      <c r="G620" s="103" t="str">
        <f t="shared" ca="1" si="91"/>
        <v/>
      </c>
      <c r="H620" s="300"/>
      <c r="I620" s="103" t="str">
        <f t="shared" si="92"/>
        <v/>
      </c>
      <c r="J620" s="1" t="str">
        <f t="shared" si="93"/>
        <v/>
      </c>
      <c r="K620" s="1" t="str">
        <f t="shared" si="94"/>
        <v/>
      </c>
      <c r="L620" s="177"/>
      <c r="M620" s="299" t="str">
        <f t="shared" si="95"/>
        <v/>
      </c>
      <c r="N620" s="177"/>
      <c r="O620" s="177" t="str">
        <f t="shared" si="96"/>
        <v/>
      </c>
      <c r="P620" s="1" t="str">
        <f t="shared" si="97"/>
        <v/>
      </c>
      <c r="Q620" s="199" t="str">
        <f ca="1">IF(B620=0,"",(IF(ISERROR(OFFSET('Specs and Initial PMs'!$E$1,MATCH($B620,'Specs and Initial PMs'!$D:$D,0)-1,0,1,1)),"",OFFSET('Specs and Initial PMs'!$E$1,MATCH($B620,'Specs and Initial PMs'!$D:$D,0)-1,0,1,1))))</f>
        <v/>
      </c>
      <c r="R620" s="103" t="str">
        <f t="shared" ca="1" si="98"/>
        <v/>
      </c>
      <c r="S620" s="241"/>
    </row>
    <row r="621" spans="1:19" x14ac:dyDescent="0.3">
      <c r="A621" s="1">
        <f>'Specs and Initial PMs'!A633</f>
        <v>617</v>
      </c>
      <c r="B621" s="1">
        <f>'Specs and Initial PMs'!D633</f>
        <v>0</v>
      </c>
      <c r="C621" s="103" t="e">
        <f ca="1">IF(B621=0, NA(), (IF(ISERROR(OFFSET('Initial Results'!$U$1,MATCH($B621,'Initial Results'!$R:$R,0)-1,0,1,1)),NA(),OFFSET('Initial Results'!$U$1,MATCH($B621,'Initial Results'!$R:$R,0)-1,0,1,1))))</f>
        <v>#N/A</v>
      </c>
      <c r="D621" s="103" t="str">
        <f t="shared" si="99"/>
        <v/>
      </c>
      <c r="E621" s="199" t="e">
        <f ca="1">IF(B621=0, NA(), (IF(ISERROR(OFFSET('Confirm Results'!$U$1,MATCH($B621,'Confirm Results'!$R:$R,0)-1,0,1,1)),NA(),OFFSET('Confirm Results'!$U$1,MATCH($B621,'Confirm Results'!$R:$R,0)-1,0,1,1))))</f>
        <v>#N/A</v>
      </c>
      <c r="F621" s="103" t="str">
        <f t="shared" si="90"/>
        <v/>
      </c>
      <c r="G621" s="103" t="str">
        <f t="shared" ca="1" si="91"/>
        <v/>
      </c>
      <c r="H621" s="300"/>
      <c r="I621" s="103" t="str">
        <f t="shared" si="92"/>
        <v/>
      </c>
      <c r="J621" s="1" t="str">
        <f t="shared" si="93"/>
        <v/>
      </c>
      <c r="K621" s="1" t="str">
        <f t="shared" si="94"/>
        <v/>
      </c>
      <c r="L621" s="177"/>
      <c r="M621" s="299" t="str">
        <f t="shared" si="95"/>
        <v/>
      </c>
      <c r="N621" s="177"/>
      <c r="O621" s="177" t="str">
        <f t="shared" si="96"/>
        <v/>
      </c>
      <c r="P621" s="1" t="str">
        <f t="shared" si="97"/>
        <v/>
      </c>
      <c r="Q621" s="199" t="str">
        <f ca="1">IF(B621=0,"",(IF(ISERROR(OFFSET('Specs and Initial PMs'!$E$1,MATCH($B621,'Specs and Initial PMs'!$D:$D,0)-1,0,1,1)),"",OFFSET('Specs and Initial PMs'!$E$1,MATCH($B621,'Specs and Initial PMs'!$D:$D,0)-1,0,1,1))))</f>
        <v/>
      </c>
      <c r="R621" s="103" t="str">
        <f t="shared" ca="1" si="98"/>
        <v/>
      </c>
      <c r="S621" s="241"/>
    </row>
    <row r="622" spans="1:19" x14ac:dyDescent="0.3">
      <c r="A622" s="1">
        <f>'Specs and Initial PMs'!A634</f>
        <v>618</v>
      </c>
      <c r="B622" s="1">
        <f>'Specs and Initial PMs'!D634</f>
        <v>0</v>
      </c>
      <c r="C622" s="103" t="e">
        <f ca="1">IF(B622=0, NA(), (IF(ISERROR(OFFSET('Initial Results'!$U$1,MATCH($B622,'Initial Results'!$R:$R,0)-1,0,1,1)),NA(),OFFSET('Initial Results'!$U$1,MATCH($B622,'Initial Results'!$R:$R,0)-1,0,1,1))))</f>
        <v>#N/A</v>
      </c>
      <c r="D622" s="103" t="str">
        <f t="shared" si="99"/>
        <v/>
      </c>
      <c r="E622" s="199" t="e">
        <f ca="1">IF(B622=0, NA(), (IF(ISERROR(OFFSET('Confirm Results'!$U$1,MATCH($B622,'Confirm Results'!$R:$R,0)-1,0,1,1)),NA(),OFFSET('Confirm Results'!$U$1,MATCH($B622,'Confirm Results'!$R:$R,0)-1,0,1,1))))</f>
        <v>#N/A</v>
      </c>
      <c r="F622" s="103" t="str">
        <f t="shared" si="90"/>
        <v/>
      </c>
      <c r="G622" s="103" t="str">
        <f t="shared" ca="1" si="91"/>
        <v/>
      </c>
      <c r="H622" s="300"/>
      <c r="I622" s="103" t="str">
        <f t="shared" si="92"/>
        <v/>
      </c>
      <c r="J622" s="1" t="str">
        <f t="shared" si="93"/>
        <v/>
      </c>
      <c r="K622" s="1" t="str">
        <f t="shared" si="94"/>
        <v/>
      </c>
      <c r="L622" s="177"/>
      <c r="M622" s="299" t="str">
        <f t="shared" si="95"/>
        <v/>
      </c>
      <c r="N622" s="177"/>
      <c r="O622" s="177" t="str">
        <f t="shared" si="96"/>
        <v/>
      </c>
      <c r="P622" s="1" t="str">
        <f t="shared" si="97"/>
        <v/>
      </c>
      <c r="Q622" s="199" t="str">
        <f ca="1">IF(B622=0,"",(IF(ISERROR(OFFSET('Specs and Initial PMs'!$E$1,MATCH($B622,'Specs and Initial PMs'!$D:$D,0)-1,0,1,1)),"",OFFSET('Specs and Initial PMs'!$E$1,MATCH($B622,'Specs and Initial PMs'!$D:$D,0)-1,0,1,1))))</f>
        <v/>
      </c>
      <c r="R622" s="103" t="str">
        <f t="shared" ca="1" si="98"/>
        <v/>
      </c>
      <c r="S622" s="241"/>
    </row>
    <row r="623" spans="1:19" x14ac:dyDescent="0.3">
      <c r="A623" s="1">
        <f>'Specs and Initial PMs'!A635</f>
        <v>619</v>
      </c>
      <c r="B623" s="1">
        <f>'Specs and Initial PMs'!D635</f>
        <v>0</v>
      </c>
      <c r="C623" s="103" t="e">
        <f ca="1">IF(B623=0, NA(), (IF(ISERROR(OFFSET('Initial Results'!$U$1,MATCH($B623,'Initial Results'!$R:$R,0)-1,0,1,1)),NA(),OFFSET('Initial Results'!$U$1,MATCH($B623,'Initial Results'!$R:$R,0)-1,0,1,1))))</f>
        <v>#N/A</v>
      </c>
      <c r="D623" s="103" t="str">
        <f t="shared" si="99"/>
        <v/>
      </c>
      <c r="E623" s="199" t="e">
        <f ca="1">IF(B623=0, NA(), (IF(ISERROR(OFFSET('Confirm Results'!$U$1,MATCH($B623,'Confirm Results'!$R:$R,0)-1,0,1,1)),NA(),OFFSET('Confirm Results'!$U$1,MATCH($B623,'Confirm Results'!$R:$R,0)-1,0,1,1))))</f>
        <v>#N/A</v>
      </c>
      <c r="F623" s="103" t="str">
        <f t="shared" si="90"/>
        <v/>
      </c>
      <c r="G623" s="103" t="str">
        <f t="shared" ca="1" si="91"/>
        <v/>
      </c>
      <c r="H623" s="300"/>
      <c r="I623" s="103" t="str">
        <f t="shared" si="92"/>
        <v/>
      </c>
      <c r="J623" s="1" t="str">
        <f t="shared" si="93"/>
        <v/>
      </c>
      <c r="K623" s="1" t="str">
        <f t="shared" si="94"/>
        <v/>
      </c>
      <c r="L623" s="177"/>
      <c r="M623" s="299" t="str">
        <f t="shared" si="95"/>
        <v/>
      </c>
      <c r="N623" s="177"/>
      <c r="O623" s="177" t="str">
        <f t="shared" si="96"/>
        <v/>
      </c>
      <c r="P623" s="1" t="str">
        <f t="shared" si="97"/>
        <v/>
      </c>
      <c r="Q623" s="199" t="str">
        <f ca="1">IF(B623=0,"",(IF(ISERROR(OFFSET('Specs and Initial PMs'!$E$1,MATCH($B623,'Specs and Initial PMs'!$D:$D,0)-1,0,1,1)),"",OFFSET('Specs and Initial PMs'!$E$1,MATCH($B623,'Specs and Initial PMs'!$D:$D,0)-1,0,1,1))))</f>
        <v/>
      </c>
      <c r="R623" s="103" t="str">
        <f t="shared" ca="1" si="98"/>
        <v/>
      </c>
      <c r="S623" s="241"/>
    </row>
    <row r="624" spans="1:19" x14ac:dyDescent="0.3">
      <c r="A624" s="1">
        <f>'Specs and Initial PMs'!A636</f>
        <v>620</v>
      </c>
      <c r="B624" s="1">
        <f>'Specs and Initial PMs'!D636</f>
        <v>0</v>
      </c>
      <c r="C624" s="103" t="e">
        <f ca="1">IF(B624=0, NA(), (IF(ISERROR(OFFSET('Initial Results'!$U$1,MATCH($B624,'Initial Results'!$R:$R,0)-1,0,1,1)),NA(),OFFSET('Initial Results'!$U$1,MATCH($B624,'Initial Results'!$R:$R,0)-1,0,1,1))))</f>
        <v>#N/A</v>
      </c>
      <c r="D624" s="103" t="str">
        <f t="shared" si="99"/>
        <v/>
      </c>
      <c r="E624" s="199" t="e">
        <f ca="1">IF(B624=0, NA(), (IF(ISERROR(OFFSET('Confirm Results'!$U$1,MATCH($B624,'Confirm Results'!$R:$R,0)-1,0,1,1)),NA(),OFFSET('Confirm Results'!$U$1,MATCH($B624,'Confirm Results'!$R:$R,0)-1,0,1,1))))</f>
        <v>#N/A</v>
      </c>
      <c r="F624" s="103" t="str">
        <f t="shared" si="90"/>
        <v/>
      </c>
      <c r="G624" s="103" t="str">
        <f t="shared" ca="1" si="91"/>
        <v/>
      </c>
      <c r="H624" s="300"/>
      <c r="I624" s="103" t="str">
        <f t="shared" si="92"/>
        <v/>
      </c>
      <c r="J624" s="1" t="str">
        <f t="shared" si="93"/>
        <v/>
      </c>
      <c r="K624" s="1" t="str">
        <f t="shared" si="94"/>
        <v/>
      </c>
      <c r="L624" s="177"/>
      <c r="M624" s="299" t="str">
        <f t="shared" si="95"/>
        <v/>
      </c>
      <c r="N624" s="177"/>
      <c r="O624" s="177" t="str">
        <f t="shared" si="96"/>
        <v/>
      </c>
      <c r="P624" s="1" t="str">
        <f t="shared" si="97"/>
        <v/>
      </c>
      <c r="Q624" s="199" t="str">
        <f ca="1">IF(B624=0,"",(IF(ISERROR(OFFSET('Specs and Initial PMs'!$E$1,MATCH($B624,'Specs and Initial PMs'!$D:$D,0)-1,0,1,1)),"",OFFSET('Specs and Initial PMs'!$E$1,MATCH($B624,'Specs and Initial PMs'!$D:$D,0)-1,0,1,1))))</f>
        <v/>
      </c>
      <c r="R624" s="103" t="str">
        <f t="shared" ca="1" si="98"/>
        <v/>
      </c>
      <c r="S624" s="241"/>
    </row>
    <row r="625" spans="1:19" x14ac:dyDescent="0.3">
      <c r="A625" s="1">
        <f>'Specs and Initial PMs'!A637</f>
        <v>621</v>
      </c>
      <c r="B625" s="1">
        <f>'Specs and Initial PMs'!D637</f>
        <v>0</v>
      </c>
      <c r="C625" s="103" t="e">
        <f ca="1">IF(B625=0, NA(), (IF(ISERROR(OFFSET('Initial Results'!$U$1,MATCH($B625,'Initial Results'!$R:$R,0)-1,0,1,1)),NA(),OFFSET('Initial Results'!$U$1,MATCH($B625,'Initial Results'!$R:$R,0)-1,0,1,1))))</f>
        <v>#N/A</v>
      </c>
      <c r="D625" s="103" t="str">
        <f t="shared" si="99"/>
        <v/>
      </c>
      <c r="E625" s="199" t="e">
        <f ca="1">IF(B625=0, NA(), (IF(ISERROR(OFFSET('Confirm Results'!$U$1,MATCH($B625,'Confirm Results'!$R:$R,0)-1,0,1,1)),NA(),OFFSET('Confirm Results'!$U$1,MATCH($B625,'Confirm Results'!$R:$R,0)-1,0,1,1))))</f>
        <v>#N/A</v>
      </c>
      <c r="F625" s="103" t="str">
        <f t="shared" si="90"/>
        <v/>
      </c>
      <c r="G625" s="103" t="str">
        <f t="shared" ca="1" si="91"/>
        <v/>
      </c>
      <c r="H625" s="300"/>
      <c r="I625" s="103" t="str">
        <f t="shared" si="92"/>
        <v/>
      </c>
      <c r="J625" s="1" t="str">
        <f t="shared" si="93"/>
        <v/>
      </c>
      <c r="K625" s="1" t="str">
        <f t="shared" si="94"/>
        <v/>
      </c>
      <c r="L625" s="177"/>
      <c r="M625" s="299" t="str">
        <f t="shared" si="95"/>
        <v/>
      </c>
      <c r="N625" s="177"/>
      <c r="O625" s="177" t="str">
        <f t="shared" si="96"/>
        <v/>
      </c>
      <c r="P625" s="1" t="str">
        <f t="shared" si="97"/>
        <v/>
      </c>
      <c r="Q625" s="199" t="str">
        <f ca="1">IF(B625=0,"",(IF(ISERROR(OFFSET('Specs and Initial PMs'!$E$1,MATCH($B625,'Specs and Initial PMs'!$D:$D,0)-1,0,1,1)),"",OFFSET('Specs and Initial PMs'!$E$1,MATCH($B625,'Specs and Initial PMs'!$D:$D,0)-1,0,1,1))))</f>
        <v/>
      </c>
      <c r="R625" s="103" t="str">
        <f t="shared" ca="1" si="98"/>
        <v/>
      </c>
      <c r="S625" s="241"/>
    </row>
    <row r="626" spans="1:19" x14ac:dyDescent="0.3">
      <c r="A626" s="1">
        <f>'Specs and Initial PMs'!A638</f>
        <v>622</v>
      </c>
      <c r="B626" s="1">
        <f>'Specs and Initial PMs'!D638</f>
        <v>0</v>
      </c>
      <c r="C626" s="103" t="e">
        <f ca="1">IF(B626=0, NA(), (IF(ISERROR(OFFSET('Initial Results'!$U$1,MATCH($B626,'Initial Results'!$R:$R,0)-1,0,1,1)),NA(),OFFSET('Initial Results'!$U$1,MATCH($B626,'Initial Results'!$R:$R,0)-1,0,1,1))))</f>
        <v>#N/A</v>
      </c>
      <c r="D626" s="103" t="str">
        <f t="shared" si="99"/>
        <v/>
      </c>
      <c r="E626" s="199" t="e">
        <f ca="1">IF(B626=0, NA(), (IF(ISERROR(OFFSET('Confirm Results'!$U$1,MATCH($B626,'Confirm Results'!$R:$R,0)-1,0,1,1)),NA(),OFFSET('Confirm Results'!$U$1,MATCH($B626,'Confirm Results'!$R:$R,0)-1,0,1,1))))</f>
        <v>#N/A</v>
      </c>
      <c r="F626" s="103" t="str">
        <f t="shared" si="90"/>
        <v/>
      </c>
      <c r="G626" s="103" t="str">
        <f t="shared" ca="1" si="91"/>
        <v/>
      </c>
      <c r="H626" s="300"/>
      <c r="I626" s="103" t="str">
        <f t="shared" si="92"/>
        <v/>
      </c>
      <c r="J626" s="1" t="str">
        <f t="shared" si="93"/>
        <v/>
      </c>
      <c r="K626" s="1" t="str">
        <f t="shared" si="94"/>
        <v/>
      </c>
      <c r="L626" s="177"/>
      <c r="M626" s="299" t="str">
        <f t="shared" si="95"/>
        <v/>
      </c>
      <c r="N626" s="177"/>
      <c r="O626" s="177" t="str">
        <f t="shared" si="96"/>
        <v/>
      </c>
      <c r="P626" s="1" t="str">
        <f t="shared" si="97"/>
        <v/>
      </c>
      <c r="Q626" s="199" t="str">
        <f ca="1">IF(B626=0,"",(IF(ISERROR(OFFSET('Specs and Initial PMs'!$E$1,MATCH($B626,'Specs and Initial PMs'!$D:$D,0)-1,0,1,1)),"",OFFSET('Specs and Initial PMs'!$E$1,MATCH($B626,'Specs and Initial PMs'!$D:$D,0)-1,0,1,1))))</f>
        <v/>
      </c>
      <c r="R626" s="103" t="str">
        <f t="shared" ca="1" si="98"/>
        <v/>
      </c>
      <c r="S626" s="241"/>
    </row>
    <row r="627" spans="1:19" x14ac:dyDescent="0.3">
      <c r="A627" s="1">
        <f>'Specs and Initial PMs'!A639</f>
        <v>623</v>
      </c>
      <c r="B627" s="1">
        <f>'Specs and Initial PMs'!D639</f>
        <v>0</v>
      </c>
      <c r="C627" s="103" t="e">
        <f ca="1">IF(B627=0, NA(), (IF(ISERROR(OFFSET('Initial Results'!$U$1,MATCH($B627,'Initial Results'!$R:$R,0)-1,0,1,1)),NA(),OFFSET('Initial Results'!$U$1,MATCH($B627,'Initial Results'!$R:$R,0)-1,0,1,1))))</f>
        <v>#N/A</v>
      </c>
      <c r="D627" s="103" t="str">
        <f t="shared" si="99"/>
        <v/>
      </c>
      <c r="E627" s="199" t="e">
        <f ca="1">IF(B627=0, NA(), (IF(ISERROR(OFFSET('Confirm Results'!$U$1,MATCH($B627,'Confirm Results'!$R:$R,0)-1,0,1,1)),NA(),OFFSET('Confirm Results'!$U$1,MATCH($B627,'Confirm Results'!$R:$R,0)-1,0,1,1))))</f>
        <v>#N/A</v>
      </c>
      <c r="F627" s="103" t="str">
        <f t="shared" si="90"/>
        <v/>
      </c>
      <c r="G627" s="103" t="str">
        <f t="shared" ca="1" si="91"/>
        <v/>
      </c>
      <c r="H627" s="300"/>
      <c r="I627" s="103" t="str">
        <f t="shared" si="92"/>
        <v/>
      </c>
      <c r="J627" s="1" t="str">
        <f t="shared" si="93"/>
        <v/>
      </c>
      <c r="K627" s="1" t="str">
        <f t="shared" si="94"/>
        <v/>
      </c>
      <c r="L627" s="177"/>
      <c r="M627" s="299" t="str">
        <f t="shared" si="95"/>
        <v/>
      </c>
      <c r="N627" s="177"/>
      <c r="O627" s="177" t="str">
        <f t="shared" si="96"/>
        <v/>
      </c>
      <c r="P627" s="1" t="str">
        <f t="shared" si="97"/>
        <v/>
      </c>
      <c r="Q627" s="199" t="str">
        <f ca="1">IF(B627=0,"",(IF(ISERROR(OFFSET('Specs and Initial PMs'!$E$1,MATCH($B627,'Specs and Initial PMs'!$D:$D,0)-1,0,1,1)),"",OFFSET('Specs and Initial PMs'!$E$1,MATCH($B627,'Specs and Initial PMs'!$D:$D,0)-1,0,1,1))))</f>
        <v/>
      </c>
      <c r="R627" s="103" t="str">
        <f t="shared" ca="1" si="98"/>
        <v/>
      </c>
      <c r="S627" s="241"/>
    </row>
    <row r="628" spans="1:19" x14ac:dyDescent="0.3">
      <c r="A628" s="1">
        <f>'Specs and Initial PMs'!A640</f>
        <v>624</v>
      </c>
      <c r="B628" s="1">
        <f>'Specs and Initial PMs'!D640</f>
        <v>0</v>
      </c>
      <c r="C628" s="103" t="e">
        <f ca="1">IF(B628=0, NA(), (IF(ISERROR(OFFSET('Initial Results'!$U$1,MATCH($B628,'Initial Results'!$R:$R,0)-1,0,1,1)),NA(),OFFSET('Initial Results'!$U$1,MATCH($B628,'Initial Results'!$R:$R,0)-1,0,1,1))))</f>
        <v>#N/A</v>
      </c>
      <c r="D628" s="103" t="str">
        <f t="shared" si="99"/>
        <v/>
      </c>
      <c r="E628" s="199" t="e">
        <f ca="1">IF(B628=0, NA(), (IF(ISERROR(OFFSET('Confirm Results'!$U$1,MATCH($B628,'Confirm Results'!$R:$R,0)-1,0,1,1)),NA(),OFFSET('Confirm Results'!$U$1,MATCH($B628,'Confirm Results'!$R:$R,0)-1,0,1,1))))</f>
        <v>#N/A</v>
      </c>
      <c r="F628" s="103" t="str">
        <f t="shared" si="90"/>
        <v/>
      </c>
      <c r="G628" s="103" t="str">
        <f t="shared" ca="1" si="91"/>
        <v/>
      </c>
      <c r="H628" s="300"/>
      <c r="I628" s="103" t="str">
        <f t="shared" si="92"/>
        <v/>
      </c>
      <c r="J628" s="1" t="str">
        <f t="shared" si="93"/>
        <v/>
      </c>
      <c r="K628" s="1" t="str">
        <f t="shared" si="94"/>
        <v/>
      </c>
      <c r="L628" s="177"/>
      <c r="M628" s="299" t="str">
        <f t="shared" si="95"/>
        <v/>
      </c>
      <c r="N628" s="177"/>
      <c r="O628" s="177" t="str">
        <f t="shared" si="96"/>
        <v/>
      </c>
      <c r="P628" s="1" t="str">
        <f t="shared" si="97"/>
        <v/>
      </c>
      <c r="Q628" s="199" t="str">
        <f ca="1">IF(B628=0,"",(IF(ISERROR(OFFSET('Specs and Initial PMs'!$E$1,MATCH($B628,'Specs and Initial PMs'!$D:$D,0)-1,0,1,1)),"",OFFSET('Specs and Initial PMs'!$E$1,MATCH($B628,'Specs and Initial PMs'!$D:$D,0)-1,0,1,1))))</f>
        <v/>
      </c>
      <c r="R628" s="103" t="str">
        <f t="shared" ca="1" si="98"/>
        <v/>
      </c>
      <c r="S628" s="241"/>
    </row>
    <row r="629" spans="1:19" x14ac:dyDescent="0.3">
      <c r="A629" s="1">
        <f>'Specs and Initial PMs'!A641</f>
        <v>625</v>
      </c>
      <c r="B629" s="1">
        <f>'Specs and Initial PMs'!D641</f>
        <v>0</v>
      </c>
      <c r="C629" s="103" t="e">
        <f ca="1">IF(B629=0, NA(), (IF(ISERROR(OFFSET('Initial Results'!$U$1,MATCH($B629,'Initial Results'!$R:$R,0)-1,0,1,1)),NA(),OFFSET('Initial Results'!$U$1,MATCH($B629,'Initial Results'!$R:$R,0)-1,0,1,1))))</f>
        <v>#N/A</v>
      </c>
      <c r="D629" s="103" t="str">
        <f t="shared" si="99"/>
        <v/>
      </c>
      <c r="E629" s="199" t="e">
        <f ca="1">IF(B629=0, NA(), (IF(ISERROR(OFFSET('Confirm Results'!$U$1,MATCH($B629,'Confirm Results'!$R:$R,0)-1,0,1,1)),NA(),OFFSET('Confirm Results'!$U$1,MATCH($B629,'Confirm Results'!$R:$R,0)-1,0,1,1))))</f>
        <v>#N/A</v>
      </c>
      <c r="F629" s="103" t="str">
        <f t="shared" si="90"/>
        <v/>
      </c>
      <c r="G629" s="103" t="str">
        <f t="shared" ca="1" si="91"/>
        <v/>
      </c>
      <c r="H629" s="300"/>
      <c r="I629" s="103" t="str">
        <f t="shared" si="92"/>
        <v/>
      </c>
      <c r="J629" s="1" t="str">
        <f t="shared" si="93"/>
        <v/>
      </c>
      <c r="K629" s="1" t="str">
        <f t="shared" si="94"/>
        <v/>
      </c>
      <c r="L629" s="177"/>
      <c r="M629" s="299" t="str">
        <f t="shared" si="95"/>
        <v/>
      </c>
      <c r="N629" s="177"/>
      <c r="O629" s="177" t="str">
        <f t="shared" si="96"/>
        <v/>
      </c>
      <c r="P629" s="1" t="str">
        <f t="shared" si="97"/>
        <v/>
      </c>
      <c r="Q629" s="199" t="str">
        <f ca="1">IF(B629=0,"",(IF(ISERROR(OFFSET('Specs and Initial PMs'!$E$1,MATCH($B629,'Specs and Initial PMs'!$D:$D,0)-1,0,1,1)),"",OFFSET('Specs and Initial PMs'!$E$1,MATCH($B629,'Specs and Initial PMs'!$D:$D,0)-1,0,1,1))))</f>
        <v/>
      </c>
      <c r="R629" s="103" t="str">
        <f t="shared" ca="1" si="98"/>
        <v/>
      </c>
      <c r="S629" s="241"/>
    </row>
    <row r="630" spans="1:19" x14ac:dyDescent="0.3">
      <c r="A630" s="1">
        <f>'Specs and Initial PMs'!A642</f>
        <v>626</v>
      </c>
      <c r="B630" s="1">
        <f>'Specs and Initial PMs'!D642</f>
        <v>0</v>
      </c>
      <c r="C630" s="103" t="e">
        <f ca="1">IF(B630=0, NA(), (IF(ISERROR(OFFSET('Initial Results'!$U$1,MATCH($B630,'Initial Results'!$R:$R,0)-1,0,1,1)),NA(),OFFSET('Initial Results'!$U$1,MATCH($B630,'Initial Results'!$R:$R,0)-1,0,1,1))))</f>
        <v>#N/A</v>
      </c>
      <c r="D630" s="103" t="str">
        <f t="shared" si="99"/>
        <v/>
      </c>
      <c r="E630" s="199" t="e">
        <f ca="1">IF(B630=0, NA(), (IF(ISERROR(OFFSET('Confirm Results'!$U$1,MATCH($B630,'Confirm Results'!$R:$R,0)-1,0,1,1)),NA(),OFFSET('Confirm Results'!$U$1,MATCH($B630,'Confirm Results'!$R:$R,0)-1,0,1,1))))</f>
        <v>#N/A</v>
      </c>
      <c r="F630" s="103" t="str">
        <f t="shared" si="90"/>
        <v/>
      </c>
      <c r="G630" s="103" t="str">
        <f t="shared" ca="1" si="91"/>
        <v/>
      </c>
      <c r="H630" s="300"/>
      <c r="I630" s="103" t="str">
        <f t="shared" si="92"/>
        <v/>
      </c>
      <c r="J630" s="1" t="str">
        <f t="shared" si="93"/>
        <v/>
      </c>
      <c r="K630" s="1" t="str">
        <f t="shared" si="94"/>
        <v/>
      </c>
      <c r="L630" s="177"/>
      <c r="M630" s="299" t="str">
        <f t="shared" si="95"/>
        <v/>
      </c>
      <c r="N630" s="177"/>
      <c r="O630" s="177" t="str">
        <f t="shared" si="96"/>
        <v/>
      </c>
      <c r="P630" s="1" t="str">
        <f t="shared" si="97"/>
        <v/>
      </c>
      <c r="Q630" s="199" t="str">
        <f ca="1">IF(B630=0,"",(IF(ISERROR(OFFSET('Specs and Initial PMs'!$E$1,MATCH($B630,'Specs and Initial PMs'!$D:$D,0)-1,0,1,1)),"",OFFSET('Specs and Initial PMs'!$E$1,MATCH($B630,'Specs and Initial PMs'!$D:$D,0)-1,0,1,1))))</f>
        <v/>
      </c>
      <c r="R630" s="103" t="str">
        <f t="shared" ca="1" si="98"/>
        <v/>
      </c>
      <c r="S630" s="241"/>
    </row>
    <row r="631" spans="1:19" x14ac:dyDescent="0.3">
      <c r="A631" s="1">
        <f>'Specs and Initial PMs'!A643</f>
        <v>627</v>
      </c>
      <c r="B631" s="1">
        <f>'Specs and Initial PMs'!D643</f>
        <v>0</v>
      </c>
      <c r="C631" s="103" t="e">
        <f ca="1">IF(B631=0, NA(), (IF(ISERROR(OFFSET('Initial Results'!$U$1,MATCH($B631,'Initial Results'!$R:$R,0)-1,0,1,1)),NA(),OFFSET('Initial Results'!$U$1,MATCH($B631,'Initial Results'!$R:$R,0)-1,0,1,1))))</f>
        <v>#N/A</v>
      </c>
      <c r="D631" s="103" t="str">
        <f t="shared" si="99"/>
        <v/>
      </c>
      <c r="E631" s="199" t="e">
        <f ca="1">IF(B631=0, NA(), (IF(ISERROR(OFFSET('Confirm Results'!$U$1,MATCH($B631,'Confirm Results'!$R:$R,0)-1,0,1,1)),NA(),OFFSET('Confirm Results'!$U$1,MATCH($B631,'Confirm Results'!$R:$R,0)-1,0,1,1))))</f>
        <v>#N/A</v>
      </c>
      <c r="F631" s="103" t="str">
        <f t="shared" si="90"/>
        <v/>
      </c>
      <c r="G631" s="103" t="str">
        <f t="shared" ca="1" si="91"/>
        <v/>
      </c>
      <c r="H631" s="300"/>
      <c r="I631" s="103" t="str">
        <f t="shared" si="92"/>
        <v/>
      </c>
      <c r="J631" s="1" t="str">
        <f t="shared" si="93"/>
        <v/>
      </c>
      <c r="K631" s="1" t="str">
        <f t="shared" si="94"/>
        <v/>
      </c>
      <c r="L631" s="177"/>
      <c r="M631" s="299" t="str">
        <f t="shared" si="95"/>
        <v/>
      </c>
      <c r="N631" s="177"/>
      <c r="O631" s="177" t="str">
        <f t="shared" si="96"/>
        <v/>
      </c>
      <c r="P631" s="1" t="str">
        <f t="shared" si="97"/>
        <v/>
      </c>
      <c r="Q631" s="199" t="str">
        <f ca="1">IF(B631=0,"",(IF(ISERROR(OFFSET('Specs and Initial PMs'!$E$1,MATCH($B631,'Specs and Initial PMs'!$D:$D,0)-1,0,1,1)),"",OFFSET('Specs and Initial PMs'!$E$1,MATCH($B631,'Specs and Initial PMs'!$D:$D,0)-1,0,1,1))))</f>
        <v/>
      </c>
      <c r="R631" s="103" t="str">
        <f t="shared" ca="1" si="98"/>
        <v/>
      </c>
      <c r="S631" s="241"/>
    </row>
    <row r="632" spans="1:19" x14ac:dyDescent="0.3">
      <c r="A632" s="1">
        <f>'Specs and Initial PMs'!A644</f>
        <v>628</v>
      </c>
      <c r="B632" s="1">
        <f>'Specs and Initial PMs'!D644</f>
        <v>0</v>
      </c>
      <c r="C632" s="103" t="e">
        <f ca="1">IF(B632=0, NA(), (IF(ISERROR(OFFSET('Initial Results'!$U$1,MATCH($B632,'Initial Results'!$R:$R,0)-1,0,1,1)),NA(),OFFSET('Initial Results'!$U$1,MATCH($B632,'Initial Results'!$R:$R,0)-1,0,1,1))))</f>
        <v>#N/A</v>
      </c>
      <c r="D632" s="103" t="str">
        <f t="shared" si="99"/>
        <v/>
      </c>
      <c r="E632" s="199" t="e">
        <f ca="1">IF(B632=0, NA(), (IF(ISERROR(OFFSET('Confirm Results'!$U$1,MATCH($B632,'Confirm Results'!$R:$R,0)-1,0,1,1)),NA(),OFFSET('Confirm Results'!$U$1,MATCH($B632,'Confirm Results'!$R:$R,0)-1,0,1,1))))</f>
        <v>#N/A</v>
      </c>
      <c r="F632" s="103" t="str">
        <f t="shared" si="90"/>
        <v/>
      </c>
      <c r="G632" s="103" t="str">
        <f t="shared" ca="1" si="91"/>
        <v/>
      </c>
      <c r="H632" s="300"/>
      <c r="I632" s="103" t="str">
        <f t="shared" si="92"/>
        <v/>
      </c>
      <c r="J632" s="1" t="str">
        <f t="shared" si="93"/>
        <v/>
      </c>
      <c r="K632" s="1" t="str">
        <f t="shared" si="94"/>
        <v/>
      </c>
      <c r="L632" s="177"/>
      <c r="M632" s="299" t="str">
        <f t="shared" si="95"/>
        <v/>
      </c>
      <c r="N632" s="177"/>
      <c r="O632" s="177" t="str">
        <f t="shared" si="96"/>
        <v/>
      </c>
      <c r="P632" s="1" t="str">
        <f t="shared" si="97"/>
        <v/>
      </c>
      <c r="Q632" s="199" t="str">
        <f ca="1">IF(B632=0,"",(IF(ISERROR(OFFSET('Specs and Initial PMs'!$E$1,MATCH($B632,'Specs and Initial PMs'!$D:$D,0)-1,0,1,1)),"",OFFSET('Specs and Initial PMs'!$E$1,MATCH($B632,'Specs and Initial PMs'!$D:$D,0)-1,0,1,1))))</f>
        <v/>
      </c>
      <c r="R632" s="103" t="str">
        <f t="shared" ca="1" si="98"/>
        <v/>
      </c>
      <c r="S632" s="241"/>
    </row>
    <row r="633" spans="1:19" x14ac:dyDescent="0.3">
      <c r="A633" s="1">
        <f>'Specs and Initial PMs'!A645</f>
        <v>629</v>
      </c>
      <c r="B633" s="1">
        <f>'Specs and Initial PMs'!D645</f>
        <v>0</v>
      </c>
      <c r="C633" s="103" t="e">
        <f ca="1">IF(B633=0, NA(), (IF(ISERROR(OFFSET('Initial Results'!$U$1,MATCH($B633,'Initial Results'!$R:$R,0)-1,0,1,1)),NA(),OFFSET('Initial Results'!$U$1,MATCH($B633,'Initial Results'!$R:$R,0)-1,0,1,1))))</f>
        <v>#N/A</v>
      </c>
      <c r="D633" s="103" t="str">
        <f t="shared" si="99"/>
        <v/>
      </c>
      <c r="E633" s="199" t="e">
        <f ca="1">IF(B633=0, NA(), (IF(ISERROR(OFFSET('Confirm Results'!$U$1,MATCH($B633,'Confirm Results'!$R:$R,0)-1,0,1,1)),NA(),OFFSET('Confirm Results'!$U$1,MATCH($B633,'Confirm Results'!$R:$R,0)-1,0,1,1))))</f>
        <v>#N/A</v>
      </c>
      <c r="F633" s="103" t="str">
        <f t="shared" si="90"/>
        <v/>
      </c>
      <c r="G633" s="103" t="str">
        <f t="shared" ca="1" si="91"/>
        <v/>
      </c>
      <c r="H633" s="300"/>
      <c r="I633" s="103" t="str">
        <f t="shared" si="92"/>
        <v/>
      </c>
      <c r="J633" s="1" t="str">
        <f t="shared" si="93"/>
        <v/>
      </c>
      <c r="K633" s="1" t="str">
        <f t="shared" si="94"/>
        <v/>
      </c>
      <c r="L633" s="177"/>
      <c r="M633" s="299" t="str">
        <f t="shared" si="95"/>
        <v/>
      </c>
      <c r="N633" s="177"/>
      <c r="O633" s="177" t="str">
        <f t="shared" si="96"/>
        <v/>
      </c>
      <c r="P633" s="1" t="str">
        <f t="shared" si="97"/>
        <v/>
      </c>
      <c r="Q633" s="199" t="str">
        <f ca="1">IF(B633=0,"",(IF(ISERROR(OFFSET('Specs and Initial PMs'!$E$1,MATCH($B633,'Specs and Initial PMs'!$D:$D,0)-1,0,1,1)),"",OFFSET('Specs and Initial PMs'!$E$1,MATCH($B633,'Specs and Initial PMs'!$D:$D,0)-1,0,1,1))))</f>
        <v/>
      </c>
      <c r="R633" s="103" t="str">
        <f t="shared" ca="1" si="98"/>
        <v/>
      </c>
      <c r="S633" s="241"/>
    </row>
    <row r="634" spans="1:19" x14ac:dyDescent="0.3">
      <c r="A634" s="1">
        <f>'Specs and Initial PMs'!A646</f>
        <v>630</v>
      </c>
      <c r="B634" s="1">
        <f>'Specs and Initial PMs'!D646</f>
        <v>0</v>
      </c>
      <c r="C634" s="103" t="e">
        <f ca="1">IF(B634=0, NA(), (IF(ISERROR(OFFSET('Initial Results'!$U$1,MATCH($B634,'Initial Results'!$R:$R,0)-1,0,1,1)),NA(),OFFSET('Initial Results'!$U$1,MATCH($B634,'Initial Results'!$R:$R,0)-1,0,1,1))))</f>
        <v>#N/A</v>
      </c>
      <c r="D634" s="103" t="str">
        <f t="shared" si="99"/>
        <v/>
      </c>
      <c r="E634" s="199" t="e">
        <f ca="1">IF(B634=0, NA(), (IF(ISERROR(OFFSET('Confirm Results'!$U$1,MATCH($B634,'Confirm Results'!$R:$R,0)-1,0,1,1)),NA(),OFFSET('Confirm Results'!$U$1,MATCH($B634,'Confirm Results'!$R:$R,0)-1,0,1,1))))</f>
        <v>#N/A</v>
      </c>
      <c r="F634" s="103" t="str">
        <f t="shared" si="90"/>
        <v/>
      </c>
      <c r="G634" s="103" t="str">
        <f t="shared" ca="1" si="91"/>
        <v/>
      </c>
      <c r="H634" s="300"/>
      <c r="I634" s="103" t="str">
        <f t="shared" si="92"/>
        <v/>
      </c>
      <c r="J634" s="1" t="str">
        <f t="shared" si="93"/>
        <v/>
      </c>
      <c r="K634" s="1" t="str">
        <f t="shared" si="94"/>
        <v/>
      </c>
      <c r="L634" s="177"/>
      <c r="M634" s="299" t="str">
        <f t="shared" si="95"/>
        <v/>
      </c>
      <c r="N634" s="177"/>
      <c r="O634" s="177" t="str">
        <f t="shared" si="96"/>
        <v/>
      </c>
      <c r="P634" s="1" t="str">
        <f t="shared" si="97"/>
        <v/>
      </c>
      <c r="Q634" s="199" t="str">
        <f ca="1">IF(B634=0,"",(IF(ISERROR(OFFSET('Specs and Initial PMs'!$E$1,MATCH($B634,'Specs and Initial PMs'!$D:$D,0)-1,0,1,1)),"",OFFSET('Specs and Initial PMs'!$E$1,MATCH($B634,'Specs and Initial PMs'!$D:$D,0)-1,0,1,1))))</f>
        <v/>
      </c>
      <c r="R634" s="103" t="str">
        <f t="shared" ca="1" si="98"/>
        <v/>
      </c>
      <c r="S634" s="241"/>
    </row>
    <row r="635" spans="1:19" x14ac:dyDescent="0.3">
      <c r="A635" s="1">
        <f>'Specs and Initial PMs'!A647</f>
        <v>631</v>
      </c>
      <c r="B635" s="1">
        <f>'Specs and Initial PMs'!D647</f>
        <v>0</v>
      </c>
      <c r="C635" s="103" t="e">
        <f ca="1">IF(B635=0, NA(), (IF(ISERROR(OFFSET('Initial Results'!$U$1,MATCH($B635,'Initial Results'!$R:$R,0)-1,0,1,1)),NA(),OFFSET('Initial Results'!$U$1,MATCH($B635,'Initial Results'!$R:$R,0)-1,0,1,1))))</f>
        <v>#N/A</v>
      </c>
      <c r="D635" s="103" t="str">
        <f t="shared" si="99"/>
        <v/>
      </c>
      <c r="E635" s="199" t="e">
        <f ca="1">IF(B635=0, NA(), (IF(ISERROR(OFFSET('Confirm Results'!$U$1,MATCH($B635,'Confirm Results'!$R:$R,0)-1,0,1,1)),NA(),OFFSET('Confirm Results'!$U$1,MATCH($B635,'Confirm Results'!$R:$R,0)-1,0,1,1))))</f>
        <v>#N/A</v>
      </c>
      <c r="F635" s="103" t="str">
        <f t="shared" si="90"/>
        <v/>
      </c>
      <c r="G635" s="103" t="str">
        <f t="shared" ca="1" si="91"/>
        <v/>
      </c>
      <c r="H635" s="300"/>
      <c r="I635" s="103" t="str">
        <f t="shared" si="92"/>
        <v/>
      </c>
      <c r="J635" s="1" t="str">
        <f t="shared" si="93"/>
        <v/>
      </c>
      <c r="K635" s="1" t="str">
        <f t="shared" si="94"/>
        <v/>
      </c>
      <c r="L635" s="177"/>
      <c r="M635" s="299" t="str">
        <f t="shared" si="95"/>
        <v/>
      </c>
      <c r="N635" s="177"/>
      <c r="O635" s="177" t="str">
        <f t="shared" si="96"/>
        <v/>
      </c>
      <c r="P635" s="1" t="str">
        <f t="shared" si="97"/>
        <v/>
      </c>
      <c r="Q635" s="199" t="str">
        <f ca="1">IF(B635=0,"",(IF(ISERROR(OFFSET('Specs and Initial PMs'!$E$1,MATCH($B635,'Specs and Initial PMs'!$D:$D,0)-1,0,1,1)),"",OFFSET('Specs and Initial PMs'!$E$1,MATCH($B635,'Specs and Initial PMs'!$D:$D,0)-1,0,1,1))))</f>
        <v/>
      </c>
      <c r="R635" s="103" t="str">
        <f t="shared" ca="1" si="98"/>
        <v/>
      </c>
      <c r="S635" s="241"/>
    </row>
    <row r="636" spans="1:19" x14ac:dyDescent="0.3">
      <c r="A636" s="1">
        <f>'Specs and Initial PMs'!A648</f>
        <v>632</v>
      </c>
      <c r="B636" s="1">
        <f>'Specs and Initial PMs'!D648</f>
        <v>0</v>
      </c>
      <c r="C636" s="103" t="e">
        <f ca="1">IF(B636=0, NA(), (IF(ISERROR(OFFSET('Initial Results'!$U$1,MATCH($B636,'Initial Results'!$R:$R,0)-1,0,1,1)),NA(),OFFSET('Initial Results'!$U$1,MATCH($B636,'Initial Results'!$R:$R,0)-1,0,1,1))))</f>
        <v>#N/A</v>
      </c>
      <c r="D636" s="103" t="str">
        <f t="shared" si="99"/>
        <v/>
      </c>
      <c r="E636" s="199" t="e">
        <f ca="1">IF(B636=0, NA(), (IF(ISERROR(OFFSET('Confirm Results'!$U$1,MATCH($B636,'Confirm Results'!$R:$R,0)-1,0,1,1)),NA(),OFFSET('Confirm Results'!$U$1,MATCH($B636,'Confirm Results'!$R:$R,0)-1,0,1,1))))</f>
        <v>#N/A</v>
      </c>
      <c r="F636" s="103" t="str">
        <f t="shared" si="90"/>
        <v/>
      </c>
      <c r="G636" s="103" t="str">
        <f t="shared" ca="1" si="91"/>
        <v/>
      </c>
      <c r="H636" s="300"/>
      <c r="I636" s="103" t="str">
        <f t="shared" si="92"/>
        <v/>
      </c>
      <c r="J636" s="1" t="str">
        <f t="shared" si="93"/>
        <v/>
      </c>
      <c r="K636" s="1" t="str">
        <f t="shared" si="94"/>
        <v/>
      </c>
      <c r="L636" s="177"/>
      <c r="M636" s="299" t="str">
        <f t="shared" si="95"/>
        <v/>
      </c>
      <c r="N636" s="177"/>
      <c r="O636" s="177" t="str">
        <f t="shared" si="96"/>
        <v/>
      </c>
      <c r="P636" s="1" t="str">
        <f t="shared" si="97"/>
        <v/>
      </c>
      <c r="Q636" s="199" t="str">
        <f ca="1">IF(B636=0,"",(IF(ISERROR(OFFSET('Specs and Initial PMs'!$E$1,MATCH($B636,'Specs and Initial PMs'!$D:$D,0)-1,0,1,1)),"",OFFSET('Specs and Initial PMs'!$E$1,MATCH($B636,'Specs and Initial PMs'!$D:$D,0)-1,0,1,1))))</f>
        <v/>
      </c>
      <c r="R636" s="103" t="str">
        <f t="shared" ca="1" si="98"/>
        <v/>
      </c>
      <c r="S636" s="241"/>
    </row>
    <row r="637" spans="1:19" x14ac:dyDescent="0.3">
      <c r="A637" s="1">
        <f>'Specs and Initial PMs'!A649</f>
        <v>633</v>
      </c>
      <c r="B637" s="1">
        <f>'Specs and Initial PMs'!D649</f>
        <v>0</v>
      </c>
      <c r="C637" s="103" t="e">
        <f ca="1">IF(B637=0, NA(), (IF(ISERROR(OFFSET('Initial Results'!$U$1,MATCH($B637,'Initial Results'!$R:$R,0)-1,0,1,1)),NA(),OFFSET('Initial Results'!$U$1,MATCH($B637,'Initial Results'!$R:$R,0)-1,0,1,1))))</f>
        <v>#N/A</v>
      </c>
      <c r="D637" s="103" t="str">
        <f t="shared" si="99"/>
        <v/>
      </c>
      <c r="E637" s="199" t="e">
        <f ca="1">IF(B637=0, NA(), (IF(ISERROR(OFFSET('Confirm Results'!$U$1,MATCH($B637,'Confirm Results'!$R:$R,0)-1,0,1,1)),NA(),OFFSET('Confirm Results'!$U$1,MATCH($B637,'Confirm Results'!$R:$R,0)-1,0,1,1))))</f>
        <v>#N/A</v>
      </c>
      <c r="F637" s="103" t="str">
        <f t="shared" si="90"/>
        <v/>
      </c>
      <c r="G637" s="103" t="str">
        <f t="shared" ca="1" si="91"/>
        <v/>
      </c>
      <c r="H637" s="300"/>
      <c r="I637" s="103" t="str">
        <f t="shared" si="92"/>
        <v/>
      </c>
      <c r="J637" s="1" t="str">
        <f t="shared" si="93"/>
        <v/>
      </c>
      <c r="K637" s="1" t="str">
        <f t="shared" si="94"/>
        <v/>
      </c>
      <c r="L637" s="177"/>
      <c r="M637" s="299" t="str">
        <f t="shared" si="95"/>
        <v/>
      </c>
      <c r="N637" s="177"/>
      <c r="O637" s="177" t="str">
        <f t="shared" si="96"/>
        <v/>
      </c>
      <c r="P637" s="1" t="str">
        <f t="shared" si="97"/>
        <v/>
      </c>
      <c r="Q637" s="199" t="str">
        <f ca="1">IF(B637=0,"",(IF(ISERROR(OFFSET('Specs and Initial PMs'!$E$1,MATCH($B637,'Specs and Initial PMs'!$D:$D,0)-1,0,1,1)),"",OFFSET('Specs and Initial PMs'!$E$1,MATCH($B637,'Specs and Initial PMs'!$D:$D,0)-1,0,1,1))))</f>
        <v/>
      </c>
      <c r="R637" s="103" t="str">
        <f t="shared" ca="1" si="98"/>
        <v/>
      </c>
      <c r="S637" s="241"/>
    </row>
    <row r="638" spans="1:19" x14ac:dyDescent="0.3">
      <c r="A638" s="1">
        <f>'Specs and Initial PMs'!A650</f>
        <v>634</v>
      </c>
      <c r="B638" s="1">
        <f>'Specs and Initial PMs'!D650</f>
        <v>0</v>
      </c>
      <c r="C638" s="103" t="e">
        <f ca="1">IF(B638=0, NA(), (IF(ISERROR(OFFSET('Initial Results'!$U$1,MATCH($B638,'Initial Results'!$R:$R,0)-1,0,1,1)),NA(),OFFSET('Initial Results'!$U$1,MATCH($B638,'Initial Results'!$R:$R,0)-1,0,1,1))))</f>
        <v>#N/A</v>
      </c>
      <c r="D638" s="103" t="str">
        <f t="shared" si="99"/>
        <v/>
      </c>
      <c r="E638" s="199" t="e">
        <f ca="1">IF(B638=0, NA(), (IF(ISERROR(OFFSET('Confirm Results'!$U$1,MATCH($B638,'Confirm Results'!$R:$R,0)-1,0,1,1)),NA(),OFFSET('Confirm Results'!$U$1,MATCH($B638,'Confirm Results'!$R:$R,0)-1,0,1,1))))</f>
        <v>#N/A</v>
      </c>
      <c r="F638" s="103" t="str">
        <f t="shared" si="90"/>
        <v/>
      </c>
      <c r="G638" s="103" t="str">
        <f t="shared" ca="1" si="91"/>
        <v/>
      </c>
      <c r="H638" s="300"/>
      <c r="I638" s="103" t="str">
        <f t="shared" si="92"/>
        <v/>
      </c>
      <c r="J638" s="1" t="str">
        <f t="shared" si="93"/>
        <v/>
      </c>
      <c r="K638" s="1" t="str">
        <f t="shared" si="94"/>
        <v/>
      </c>
      <c r="L638" s="177"/>
      <c r="M638" s="299" t="str">
        <f t="shared" si="95"/>
        <v/>
      </c>
      <c r="N638" s="177"/>
      <c r="O638" s="177" t="str">
        <f t="shared" si="96"/>
        <v/>
      </c>
      <c r="P638" s="1" t="str">
        <f t="shared" si="97"/>
        <v/>
      </c>
      <c r="Q638" s="199" t="str">
        <f ca="1">IF(B638=0,"",(IF(ISERROR(OFFSET('Specs and Initial PMs'!$E$1,MATCH($B638,'Specs and Initial PMs'!$D:$D,0)-1,0,1,1)),"",OFFSET('Specs and Initial PMs'!$E$1,MATCH($B638,'Specs and Initial PMs'!$D:$D,0)-1,0,1,1))))</f>
        <v/>
      </c>
      <c r="R638" s="103" t="str">
        <f t="shared" ca="1" si="98"/>
        <v/>
      </c>
      <c r="S638" s="241"/>
    </row>
    <row r="639" spans="1:19" x14ac:dyDescent="0.3">
      <c r="A639" s="1">
        <f>'Specs and Initial PMs'!A651</f>
        <v>635</v>
      </c>
      <c r="B639" s="1">
        <f>'Specs and Initial PMs'!D651</f>
        <v>0</v>
      </c>
      <c r="C639" s="103" t="e">
        <f ca="1">IF(B639=0, NA(), (IF(ISERROR(OFFSET('Initial Results'!$U$1,MATCH($B639,'Initial Results'!$R:$R,0)-1,0,1,1)),NA(),OFFSET('Initial Results'!$U$1,MATCH($B639,'Initial Results'!$R:$R,0)-1,0,1,1))))</f>
        <v>#N/A</v>
      </c>
      <c r="D639" s="103" t="str">
        <f t="shared" si="99"/>
        <v/>
      </c>
      <c r="E639" s="199" t="e">
        <f ca="1">IF(B639=0, NA(), (IF(ISERROR(OFFSET('Confirm Results'!$U$1,MATCH($B639,'Confirm Results'!$R:$R,0)-1,0,1,1)),NA(),OFFSET('Confirm Results'!$U$1,MATCH($B639,'Confirm Results'!$R:$R,0)-1,0,1,1))))</f>
        <v>#N/A</v>
      </c>
      <c r="F639" s="103" t="str">
        <f t="shared" si="90"/>
        <v/>
      </c>
      <c r="G639" s="103" t="str">
        <f t="shared" ca="1" si="91"/>
        <v/>
      </c>
      <c r="H639" s="300"/>
      <c r="I639" s="103" t="str">
        <f t="shared" si="92"/>
        <v/>
      </c>
      <c r="J639" s="1" t="str">
        <f t="shared" si="93"/>
        <v/>
      </c>
      <c r="K639" s="1" t="str">
        <f t="shared" si="94"/>
        <v/>
      </c>
      <c r="L639" s="177"/>
      <c r="M639" s="299" t="str">
        <f t="shared" si="95"/>
        <v/>
      </c>
      <c r="N639" s="177"/>
      <c r="O639" s="177" t="str">
        <f t="shared" si="96"/>
        <v/>
      </c>
      <c r="P639" s="1" t="str">
        <f t="shared" si="97"/>
        <v/>
      </c>
      <c r="Q639" s="199" t="str">
        <f ca="1">IF(B639=0,"",(IF(ISERROR(OFFSET('Specs and Initial PMs'!$E$1,MATCH($B639,'Specs and Initial PMs'!$D:$D,0)-1,0,1,1)),"",OFFSET('Specs and Initial PMs'!$E$1,MATCH($B639,'Specs and Initial PMs'!$D:$D,0)-1,0,1,1))))</f>
        <v/>
      </c>
      <c r="R639" s="103" t="str">
        <f t="shared" ca="1" si="98"/>
        <v/>
      </c>
      <c r="S639" s="241"/>
    </row>
    <row r="640" spans="1:19" x14ac:dyDescent="0.3">
      <c r="A640" s="1">
        <f>'Specs and Initial PMs'!A652</f>
        <v>636</v>
      </c>
      <c r="B640" s="1">
        <f>'Specs and Initial PMs'!D652</f>
        <v>0</v>
      </c>
      <c r="C640" s="103" t="e">
        <f ca="1">IF(B640=0, NA(), (IF(ISERROR(OFFSET('Initial Results'!$U$1,MATCH($B640,'Initial Results'!$R:$R,0)-1,0,1,1)),NA(),OFFSET('Initial Results'!$U$1,MATCH($B640,'Initial Results'!$R:$R,0)-1,0,1,1))))</f>
        <v>#N/A</v>
      </c>
      <c r="D640" s="103" t="str">
        <f t="shared" si="99"/>
        <v/>
      </c>
      <c r="E640" s="199" t="e">
        <f ca="1">IF(B640=0, NA(), (IF(ISERROR(OFFSET('Confirm Results'!$U$1,MATCH($B640,'Confirm Results'!$R:$R,0)-1,0,1,1)),NA(),OFFSET('Confirm Results'!$U$1,MATCH($B640,'Confirm Results'!$R:$R,0)-1,0,1,1))))</f>
        <v>#N/A</v>
      </c>
      <c r="F640" s="103" t="str">
        <f t="shared" si="90"/>
        <v/>
      </c>
      <c r="G640" s="103" t="str">
        <f t="shared" ca="1" si="91"/>
        <v/>
      </c>
      <c r="H640" s="300"/>
      <c r="I640" s="103" t="str">
        <f t="shared" si="92"/>
        <v/>
      </c>
      <c r="J640" s="1" t="str">
        <f t="shared" si="93"/>
        <v/>
      </c>
      <c r="K640" s="1" t="str">
        <f t="shared" si="94"/>
        <v/>
      </c>
      <c r="L640" s="177"/>
      <c r="M640" s="299" t="str">
        <f t="shared" si="95"/>
        <v/>
      </c>
      <c r="N640" s="177"/>
      <c r="O640" s="177" t="str">
        <f t="shared" si="96"/>
        <v/>
      </c>
      <c r="P640" s="1" t="str">
        <f t="shared" si="97"/>
        <v/>
      </c>
      <c r="Q640" s="199" t="str">
        <f ca="1">IF(B640=0,"",(IF(ISERROR(OFFSET('Specs and Initial PMs'!$E$1,MATCH($B640,'Specs and Initial PMs'!$D:$D,0)-1,0,1,1)),"",OFFSET('Specs and Initial PMs'!$E$1,MATCH($B640,'Specs and Initial PMs'!$D:$D,0)-1,0,1,1))))</f>
        <v/>
      </c>
      <c r="R640" s="103" t="str">
        <f t="shared" ca="1" si="98"/>
        <v/>
      </c>
      <c r="S640" s="241"/>
    </row>
    <row r="641" spans="1:19" x14ac:dyDescent="0.3">
      <c r="A641" s="1">
        <f>'Specs and Initial PMs'!A653</f>
        <v>637</v>
      </c>
      <c r="B641" s="1">
        <f>'Specs and Initial PMs'!D653</f>
        <v>0</v>
      </c>
      <c r="C641" s="103" t="e">
        <f ca="1">IF(B641=0, NA(), (IF(ISERROR(OFFSET('Initial Results'!$U$1,MATCH($B641,'Initial Results'!$R:$R,0)-1,0,1,1)),NA(),OFFSET('Initial Results'!$U$1,MATCH($B641,'Initial Results'!$R:$R,0)-1,0,1,1))))</f>
        <v>#N/A</v>
      </c>
      <c r="D641" s="103" t="str">
        <f t="shared" si="99"/>
        <v/>
      </c>
      <c r="E641" s="199" t="e">
        <f ca="1">IF(B641=0, NA(), (IF(ISERROR(OFFSET('Confirm Results'!$U$1,MATCH($B641,'Confirm Results'!$R:$R,0)-1,0,1,1)),NA(),OFFSET('Confirm Results'!$U$1,MATCH($B641,'Confirm Results'!$R:$R,0)-1,0,1,1))))</f>
        <v>#N/A</v>
      </c>
      <c r="F641" s="103" t="str">
        <f t="shared" si="90"/>
        <v/>
      </c>
      <c r="G641" s="103" t="str">
        <f t="shared" ca="1" si="91"/>
        <v/>
      </c>
      <c r="H641" s="300"/>
      <c r="I641" s="103" t="str">
        <f t="shared" si="92"/>
        <v/>
      </c>
      <c r="J641" s="1" t="str">
        <f t="shared" si="93"/>
        <v/>
      </c>
      <c r="K641" s="1" t="str">
        <f t="shared" si="94"/>
        <v/>
      </c>
      <c r="L641" s="177"/>
      <c r="M641" s="299" t="str">
        <f t="shared" si="95"/>
        <v/>
      </c>
      <c r="N641" s="177"/>
      <c r="O641" s="177" t="str">
        <f t="shared" si="96"/>
        <v/>
      </c>
      <c r="P641" s="1" t="str">
        <f t="shared" si="97"/>
        <v/>
      </c>
      <c r="Q641" s="199" t="str">
        <f ca="1">IF(B641=0,"",(IF(ISERROR(OFFSET('Specs and Initial PMs'!$E$1,MATCH($B641,'Specs and Initial PMs'!$D:$D,0)-1,0,1,1)),"",OFFSET('Specs and Initial PMs'!$E$1,MATCH($B641,'Specs and Initial PMs'!$D:$D,0)-1,0,1,1))))</f>
        <v/>
      </c>
      <c r="R641" s="103" t="str">
        <f t="shared" ca="1" si="98"/>
        <v/>
      </c>
      <c r="S641" s="241"/>
    </row>
    <row r="642" spans="1:19" x14ac:dyDescent="0.3">
      <c r="A642" s="1">
        <f>'Specs and Initial PMs'!A654</f>
        <v>638</v>
      </c>
      <c r="B642" s="1">
        <f>'Specs and Initial PMs'!D654</f>
        <v>0</v>
      </c>
      <c r="C642" s="103" t="e">
        <f ca="1">IF(B642=0, NA(), (IF(ISERROR(OFFSET('Initial Results'!$U$1,MATCH($B642,'Initial Results'!$R:$R,0)-1,0,1,1)),NA(),OFFSET('Initial Results'!$U$1,MATCH($B642,'Initial Results'!$R:$R,0)-1,0,1,1))))</f>
        <v>#N/A</v>
      </c>
      <c r="D642" s="103" t="str">
        <f t="shared" si="99"/>
        <v/>
      </c>
      <c r="E642" s="199" t="e">
        <f ca="1">IF(B642=0, NA(), (IF(ISERROR(OFFSET('Confirm Results'!$U$1,MATCH($B642,'Confirm Results'!$R:$R,0)-1,0,1,1)),NA(),OFFSET('Confirm Results'!$U$1,MATCH($B642,'Confirm Results'!$R:$R,0)-1,0,1,1))))</f>
        <v>#N/A</v>
      </c>
      <c r="F642" s="103" t="str">
        <f t="shared" si="90"/>
        <v/>
      </c>
      <c r="G642" s="103" t="str">
        <f t="shared" ca="1" si="91"/>
        <v/>
      </c>
      <c r="H642" s="300"/>
      <c r="I642" s="103" t="str">
        <f t="shared" si="92"/>
        <v/>
      </c>
      <c r="J642" s="1" t="str">
        <f t="shared" si="93"/>
        <v/>
      </c>
      <c r="K642" s="1" t="str">
        <f t="shared" si="94"/>
        <v/>
      </c>
      <c r="L642" s="177"/>
      <c r="M642" s="299" t="str">
        <f t="shared" si="95"/>
        <v/>
      </c>
      <c r="N642" s="177"/>
      <c r="O642" s="177" t="str">
        <f t="shared" si="96"/>
        <v/>
      </c>
      <c r="P642" s="1" t="str">
        <f t="shared" si="97"/>
        <v/>
      </c>
      <c r="Q642" s="199" t="str">
        <f ca="1">IF(B642=0,"",(IF(ISERROR(OFFSET('Specs and Initial PMs'!$E$1,MATCH($B642,'Specs and Initial PMs'!$D:$D,0)-1,0,1,1)),"",OFFSET('Specs and Initial PMs'!$E$1,MATCH($B642,'Specs and Initial PMs'!$D:$D,0)-1,0,1,1))))</f>
        <v/>
      </c>
      <c r="R642" s="103" t="str">
        <f t="shared" ca="1" si="98"/>
        <v/>
      </c>
      <c r="S642" s="241"/>
    </row>
    <row r="643" spans="1:19" x14ac:dyDescent="0.3">
      <c r="A643" s="1">
        <f>'Specs and Initial PMs'!A655</f>
        <v>639</v>
      </c>
      <c r="B643" s="1">
        <f>'Specs and Initial PMs'!D655</f>
        <v>0</v>
      </c>
      <c r="C643" s="103" t="e">
        <f ca="1">IF(B643=0, NA(), (IF(ISERROR(OFFSET('Initial Results'!$U$1,MATCH($B643,'Initial Results'!$R:$R,0)-1,0,1,1)),NA(),OFFSET('Initial Results'!$U$1,MATCH($B643,'Initial Results'!$R:$R,0)-1,0,1,1))))</f>
        <v>#N/A</v>
      </c>
      <c r="D643" s="103" t="str">
        <f t="shared" si="99"/>
        <v/>
      </c>
      <c r="E643" s="199" t="e">
        <f ca="1">IF(B643=0, NA(), (IF(ISERROR(OFFSET('Confirm Results'!$U$1,MATCH($B643,'Confirm Results'!$R:$R,0)-1,0,1,1)),NA(),OFFSET('Confirm Results'!$U$1,MATCH($B643,'Confirm Results'!$R:$R,0)-1,0,1,1))))</f>
        <v>#N/A</v>
      </c>
      <c r="F643" s="103" t="str">
        <f t="shared" si="90"/>
        <v/>
      </c>
      <c r="G643" s="103" t="str">
        <f t="shared" ca="1" si="91"/>
        <v/>
      </c>
      <c r="H643" s="300"/>
      <c r="I643" s="103" t="str">
        <f t="shared" si="92"/>
        <v/>
      </c>
      <c r="J643" s="1" t="str">
        <f t="shared" si="93"/>
        <v/>
      </c>
      <c r="K643" s="1" t="str">
        <f t="shared" si="94"/>
        <v/>
      </c>
      <c r="L643" s="177"/>
      <c r="M643" s="299" t="str">
        <f t="shared" si="95"/>
        <v/>
      </c>
      <c r="N643" s="177"/>
      <c r="O643" s="177" t="str">
        <f t="shared" si="96"/>
        <v/>
      </c>
      <c r="P643" s="1" t="str">
        <f t="shared" si="97"/>
        <v/>
      </c>
      <c r="Q643" s="199" t="str">
        <f ca="1">IF(B643=0,"",(IF(ISERROR(OFFSET('Specs and Initial PMs'!$E$1,MATCH($B643,'Specs and Initial PMs'!$D:$D,0)-1,0,1,1)),"",OFFSET('Specs and Initial PMs'!$E$1,MATCH($B643,'Specs and Initial PMs'!$D:$D,0)-1,0,1,1))))</f>
        <v/>
      </c>
      <c r="R643" s="103" t="str">
        <f t="shared" ca="1" si="98"/>
        <v/>
      </c>
      <c r="S643" s="241"/>
    </row>
    <row r="644" spans="1:19" x14ac:dyDescent="0.3">
      <c r="A644" s="1">
        <f>'Specs and Initial PMs'!A656</f>
        <v>640</v>
      </c>
      <c r="B644" s="1">
        <f>'Specs and Initial PMs'!D656</f>
        <v>0</v>
      </c>
      <c r="C644" s="103" t="e">
        <f ca="1">IF(B644=0, NA(), (IF(ISERROR(OFFSET('Initial Results'!$U$1,MATCH($B644,'Initial Results'!$R:$R,0)-1,0,1,1)),NA(),OFFSET('Initial Results'!$U$1,MATCH($B644,'Initial Results'!$R:$R,0)-1,0,1,1))))</f>
        <v>#N/A</v>
      </c>
      <c r="D644" s="103" t="str">
        <f t="shared" si="99"/>
        <v/>
      </c>
      <c r="E644" s="199" t="e">
        <f ca="1">IF(B644=0, NA(), (IF(ISERROR(OFFSET('Confirm Results'!$U$1,MATCH($B644,'Confirm Results'!$R:$R,0)-1,0,1,1)),NA(),OFFSET('Confirm Results'!$U$1,MATCH($B644,'Confirm Results'!$R:$R,0)-1,0,1,1))))</f>
        <v>#N/A</v>
      </c>
      <c r="F644" s="103" t="str">
        <f t="shared" si="90"/>
        <v/>
      </c>
      <c r="G644" s="103" t="str">
        <f t="shared" ca="1" si="91"/>
        <v/>
      </c>
      <c r="H644" s="300"/>
      <c r="I644" s="103" t="str">
        <f t="shared" si="92"/>
        <v/>
      </c>
      <c r="J644" s="1" t="str">
        <f t="shared" si="93"/>
        <v/>
      </c>
      <c r="K644" s="1" t="str">
        <f t="shared" si="94"/>
        <v/>
      </c>
      <c r="L644" s="177"/>
      <c r="M644" s="299" t="str">
        <f t="shared" si="95"/>
        <v/>
      </c>
      <c r="N644" s="177"/>
      <c r="O644" s="177" t="str">
        <f t="shared" si="96"/>
        <v/>
      </c>
      <c r="P644" s="1" t="str">
        <f t="shared" si="97"/>
        <v/>
      </c>
      <c r="Q644" s="199" t="str">
        <f ca="1">IF(B644=0,"",(IF(ISERROR(OFFSET('Specs and Initial PMs'!$E$1,MATCH($B644,'Specs and Initial PMs'!$D:$D,0)-1,0,1,1)),"",OFFSET('Specs and Initial PMs'!$E$1,MATCH($B644,'Specs and Initial PMs'!$D:$D,0)-1,0,1,1))))</f>
        <v/>
      </c>
      <c r="R644" s="103" t="str">
        <f t="shared" ca="1" si="98"/>
        <v/>
      </c>
      <c r="S644" s="241"/>
    </row>
    <row r="645" spans="1:19" x14ac:dyDescent="0.3">
      <c r="A645" s="1">
        <f>'Specs and Initial PMs'!A657</f>
        <v>641</v>
      </c>
      <c r="B645" s="1">
        <f>'Specs and Initial PMs'!D657</f>
        <v>0</v>
      </c>
      <c r="C645" s="103" t="e">
        <f ca="1">IF(B645=0, NA(), (IF(ISERROR(OFFSET('Initial Results'!$U$1,MATCH($B645,'Initial Results'!$R:$R,0)-1,0,1,1)),NA(),OFFSET('Initial Results'!$U$1,MATCH($B645,'Initial Results'!$R:$R,0)-1,0,1,1))))</f>
        <v>#N/A</v>
      </c>
      <c r="D645" s="103" t="str">
        <f t="shared" si="99"/>
        <v/>
      </c>
      <c r="E645" s="199" t="e">
        <f ca="1">IF(B645=0, NA(), (IF(ISERROR(OFFSET('Confirm Results'!$U$1,MATCH($B645,'Confirm Results'!$R:$R,0)-1,0,1,1)),NA(),OFFSET('Confirm Results'!$U$1,MATCH($B645,'Confirm Results'!$R:$R,0)-1,0,1,1))))</f>
        <v>#N/A</v>
      </c>
      <c r="F645" s="103" t="str">
        <f t="shared" ref="F645:F708" si="100">IF($B645=0,"",IF(ISERROR($E645),"",$E645))</f>
        <v/>
      </c>
      <c r="G645" s="103" t="str">
        <f t="shared" ca="1" si="91"/>
        <v/>
      </c>
      <c r="H645" s="300"/>
      <c r="I645" s="103" t="str">
        <f t="shared" si="92"/>
        <v/>
      </c>
      <c r="J645" s="1" t="str">
        <f t="shared" si="93"/>
        <v/>
      </c>
      <c r="K645" s="1" t="str">
        <f t="shared" si="94"/>
        <v/>
      </c>
      <c r="L645" s="177"/>
      <c r="M645" s="299" t="str">
        <f t="shared" si="95"/>
        <v/>
      </c>
      <c r="N645" s="177"/>
      <c r="O645" s="177" t="str">
        <f t="shared" si="96"/>
        <v/>
      </c>
      <c r="P645" s="1" t="str">
        <f t="shared" si="97"/>
        <v/>
      </c>
      <c r="Q645" s="199" t="str">
        <f ca="1">IF(B645=0,"",(IF(ISERROR(OFFSET('Specs and Initial PMs'!$E$1,MATCH($B645,'Specs and Initial PMs'!$D:$D,0)-1,0,1,1)),"",OFFSET('Specs and Initial PMs'!$E$1,MATCH($B645,'Specs and Initial PMs'!$D:$D,0)-1,0,1,1))))</f>
        <v/>
      </c>
      <c r="R645" s="103" t="str">
        <f t="shared" ca="1" si="98"/>
        <v/>
      </c>
      <c r="S645" s="241"/>
    </row>
    <row r="646" spans="1:19" x14ac:dyDescent="0.3">
      <c r="A646" s="1">
        <f>'Specs and Initial PMs'!A658</f>
        <v>642</v>
      </c>
      <c r="B646" s="1">
        <f>'Specs and Initial PMs'!D658</f>
        <v>0</v>
      </c>
      <c r="C646" s="103" t="e">
        <f ca="1">IF(B646=0, NA(), (IF(ISERROR(OFFSET('Initial Results'!$U$1,MATCH($B646,'Initial Results'!$R:$R,0)-1,0,1,1)),NA(),OFFSET('Initial Results'!$U$1,MATCH($B646,'Initial Results'!$R:$R,0)-1,0,1,1))))</f>
        <v>#N/A</v>
      </c>
      <c r="D646" s="103" t="str">
        <f t="shared" si="99"/>
        <v/>
      </c>
      <c r="E646" s="199" t="e">
        <f ca="1">IF(B646=0, NA(), (IF(ISERROR(OFFSET('Confirm Results'!$U$1,MATCH($B646,'Confirm Results'!$R:$R,0)-1,0,1,1)),NA(),OFFSET('Confirm Results'!$U$1,MATCH($B646,'Confirm Results'!$R:$R,0)-1,0,1,1))))</f>
        <v>#N/A</v>
      </c>
      <c r="F646" s="103" t="str">
        <f t="shared" si="100"/>
        <v/>
      </c>
      <c r="G646" s="103" t="str">
        <f t="shared" ref="G646:G709" ca="1" si="101">IFERROR(IF(OR(AND(C646&lt;1.5,F646&gt;1.5),AND(C646&gt;1.5,F646&lt;1.5)),IF((STDEV(C646:F646)/AVERAGE(C646:F646))*100&gt;20,"Repeat",""),""),"")</f>
        <v/>
      </c>
      <c r="H646" s="300"/>
      <c r="I646" s="103" t="str">
        <f t="shared" ref="I646:I709" si="102">IF($B646=0,"",IF(ISERROR(IF(ISNUMBER($H646),$H646,IF(ISNUMBER($E646),$E646,$C646))),"FAILURE",IF(ISNUMBER($H646),$H646,IF(ISNUMBER($E646),$E646,$C646))))</f>
        <v/>
      </c>
      <c r="J646" s="1" t="str">
        <f t="shared" ref="J646:J709" si="103">IF(B646=0, "", (IF(ISNUMBER($I646),IF($I646&gt;1.5,"LT","RECENT"),"FAILURE")))</f>
        <v/>
      </c>
      <c r="K646" s="1" t="str">
        <f t="shared" ref="K646:K709" si="104">IF(I646&lt;0.4, "Perform Serology", "")</f>
        <v/>
      </c>
      <c r="L646" s="177"/>
      <c r="M646" s="299" t="str">
        <f t="shared" ref="M646:M709" si="105">IF(AND(J646="Recent",L646="Pos"),"Perform VL","")</f>
        <v/>
      </c>
      <c r="N646" s="177"/>
      <c r="O646" s="177" t="str">
        <f t="shared" ref="O646:O709" si="106">IF($B646=0,"",IF($I646&gt;0.4,$J646,IF($L646="Neg",$L646,IF($L646="HIV-2",$L646,IF($L646="Indeterminate", $L646,IF($L646="", "Pending Serology",$J646))))))</f>
        <v/>
      </c>
      <c r="P646" s="1" t="str">
        <f t="shared" ref="P646:P709" si="107">IF($B646=0,"",IF(AND($O646="RECENT",$N646="≥ 1000 copies/ml"),"RECENT",IF(AND($O646="RECENT",$N646="&lt; 1000 copies/ml"),"ART/EC (LT)",IF(AND($O646="RECENT",$N646=""),"Pending VL",$O646))))</f>
        <v/>
      </c>
      <c r="Q646" s="199" t="str">
        <f ca="1">IF(B646=0,"",(IF(ISERROR(OFFSET('Specs and Initial PMs'!$E$1,MATCH($B646,'Specs and Initial PMs'!$D:$D,0)-1,0,1,1)),"",OFFSET('Specs and Initial PMs'!$E$1,MATCH($B646,'Specs and Initial PMs'!$D:$D,0)-1,0,1,1))))</f>
        <v/>
      </c>
      <c r="R646" s="103" t="str">
        <f t="shared" ref="R646:R709" ca="1" si="108">IF($Q646=0,"",IF(ISERROR($Q646),"",$Q646))</f>
        <v/>
      </c>
      <c r="S646" s="241"/>
    </row>
    <row r="647" spans="1:19" x14ac:dyDescent="0.3">
      <c r="A647" s="1">
        <f>'Specs and Initial PMs'!A659</f>
        <v>643</v>
      </c>
      <c r="B647" s="1">
        <f>'Specs and Initial PMs'!D659</f>
        <v>0</v>
      </c>
      <c r="C647" s="103" t="e">
        <f ca="1">IF(B647=0, NA(), (IF(ISERROR(OFFSET('Initial Results'!$U$1,MATCH($B647,'Initial Results'!$R:$R,0)-1,0,1,1)),NA(),OFFSET('Initial Results'!$U$1,MATCH($B647,'Initial Results'!$R:$R,0)-1,0,1,1))))</f>
        <v>#N/A</v>
      </c>
      <c r="D647" s="103" t="str">
        <f t="shared" ref="D647:D710" si="109">IF($B647=0,"",IF(ISERROR($C647),"",$C647))</f>
        <v/>
      </c>
      <c r="E647" s="199" t="e">
        <f ca="1">IF(B647=0, NA(), (IF(ISERROR(OFFSET('Confirm Results'!$U$1,MATCH($B647,'Confirm Results'!$R:$R,0)-1,0,1,1)),NA(),OFFSET('Confirm Results'!$U$1,MATCH($B647,'Confirm Results'!$R:$R,0)-1,0,1,1))))</f>
        <v>#N/A</v>
      </c>
      <c r="F647" s="103" t="str">
        <f t="shared" si="100"/>
        <v/>
      </c>
      <c r="G647" s="103" t="str">
        <f t="shared" ca="1" si="101"/>
        <v/>
      </c>
      <c r="H647" s="300"/>
      <c r="I647" s="103" t="str">
        <f t="shared" si="102"/>
        <v/>
      </c>
      <c r="J647" s="1" t="str">
        <f t="shared" si="103"/>
        <v/>
      </c>
      <c r="K647" s="1" t="str">
        <f t="shared" si="104"/>
        <v/>
      </c>
      <c r="L647" s="177"/>
      <c r="M647" s="299" t="str">
        <f t="shared" si="105"/>
        <v/>
      </c>
      <c r="N647" s="177"/>
      <c r="O647" s="177" t="str">
        <f t="shared" si="106"/>
        <v/>
      </c>
      <c r="P647" s="1" t="str">
        <f t="shared" si="107"/>
        <v/>
      </c>
      <c r="Q647" s="199" t="str">
        <f ca="1">IF(B647=0,"",(IF(ISERROR(OFFSET('Specs and Initial PMs'!$E$1,MATCH($B647,'Specs and Initial PMs'!$D:$D,0)-1,0,1,1)),"",OFFSET('Specs and Initial PMs'!$E$1,MATCH($B647,'Specs and Initial PMs'!$D:$D,0)-1,0,1,1))))</f>
        <v/>
      </c>
      <c r="R647" s="103" t="str">
        <f t="shared" ca="1" si="108"/>
        <v/>
      </c>
      <c r="S647" s="241"/>
    </row>
    <row r="648" spans="1:19" x14ac:dyDescent="0.3">
      <c r="A648" s="1">
        <f>'Specs and Initial PMs'!A660</f>
        <v>644</v>
      </c>
      <c r="B648" s="1">
        <f>'Specs and Initial PMs'!D660</f>
        <v>0</v>
      </c>
      <c r="C648" s="103" t="e">
        <f ca="1">IF(B648=0, NA(), (IF(ISERROR(OFFSET('Initial Results'!$U$1,MATCH($B648,'Initial Results'!$R:$R,0)-1,0,1,1)),NA(),OFFSET('Initial Results'!$U$1,MATCH($B648,'Initial Results'!$R:$R,0)-1,0,1,1))))</f>
        <v>#N/A</v>
      </c>
      <c r="D648" s="103" t="str">
        <f t="shared" si="109"/>
        <v/>
      </c>
      <c r="E648" s="199" t="e">
        <f ca="1">IF(B648=0, NA(), (IF(ISERROR(OFFSET('Confirm Results'!$U$1,MATCH($B648,'Confirm Results'!$R:$R,0)-1,0,1,1)),NA(),OFFSET('Confirm Results'!$U$1,MATCH($B648,'Confirm Results'!$R:$R,0)-1,0,1,1))))</f>
        <v>#N/A</v>
      </c>
      <c r="F648" s="103" t="str">
        <f t="shared" si="100"/>
        <v/>
      </c>
      <c r="G648" s="103" t="str">
        <f t="shared" ca="1" si="101"/>
        <v/>
      </c>
      <c r="H648" s="300"/>
      <c r="I648" s="103" t="str">
        <f t="shared" si="102"/>
        <v/>
      </c>
      <c r="J648" s="1" t="str">
        <f t="shared" si="103"/>
        <v/>
      </c>
      <c r="K648" s="1" t="str">
        <f t="shared" si="104"/>
        <v/>
      </c>
      <c r="L648" s="177"/>
      <c r="M648" s="299" t="str">
        <f t="shared" si="105"/>
        <v/>
      </c>
      <c r="N648" s="177"/>
      <c r="O648" s="177" t="str">
        <f t="shared" si="106"/>
        <v/>
      </c>
      <c r="P648" s="1" t="str">
        <f t="shared" si="107"/>
        <v/>
      </c>
      <c r="Q648" s="199" t="str">
        <f ca="1">IF(B648=0,"",(IF(ISERROR(OFFSET('Specs and Initial PMs'!$E$1,MATCH($B648,'Specs and Initial PMs'!$D:$D,0)-1,0,1,1)),"",OFFSET('Specs and Initial PMs'!$E$1,MATCH($B648,'Specs and Initial PMs'!$D:$D,0)-1,0,1,1))))</f>
        <v/>
      </c>
      <c r="R648" s="103" t="str">
        <f t="shared" ca="1" si="108"/>
        <v/>
      </c>
      <c r="S648" s="241"/>
    </row>
    <row r="649" spans="1:19" x14ac:dyDescent="0.3">
      <c r="A649" s="1">
        <f>'Specs and Initial PMs'!A661</f>
        <v>645</v>
      </c>
      <c r="B649" s="1">
        <f>'Specs and Initial PMs'!D661</f>
        <v>0</v>
      </c>
      <c r="C649" s="103" t="e">
        <f ca="1">IF(B649=0, NA(), (IF(ISERROR(OFFSET('Initial Results'!$U$1,MATCH($B649,'Initial Results'!$R:$R,0)-1,0,1,1)),NA(),OFFSET('Initial Results'!$U$1,MATCH($B649,'Initial Results'!$R:$R,0)-1,0,1,1))))</f>
        <v>#N/A</v>
      </c>
      <c r="D649" s="103" t="str">
        <f t="shared" si="109"/>
        <v/>
      </c>
      <c r="E649" s="199" t="e">
        <f ca="1">IF(B649=0, NA(), (IF(ISERROR(OFFSET('Confirm Results'!$U$1,MATCH($B649,'Confirm Results'!$R:$R,0)-1,0,1,1)),NA(),OFFSET('Confirm Results'!$U$1,MATCH($B649,'Confirm Results'!$R:$R,0)-1,0,1,1))))</f>
        <v>#N/A</v>
      </c>
      <c r="F649" s="103" t="str">
        <f t="shared" si="100"/>
        <v/>
      </c>
      <c r="G649" s="103" t="str">
        <f t="shared" ca="1" si="101"/>
        <v/>
      </c>
      <c r="H649" s="300"/>
      <c r="I649" s="103" t="str">
        <f t="shared" si="102"/>
        <v/>
      </c>
      <c r="J649" s="1" t="str">
        <f t="shared" si="103"/>
        <v/>
      </c>
      <c r="K649" s="1" t="str">
        <f t="shared" si="104"/>
        <v/>
      </c>
      <c r="L649" s="177"/>
      <c r="M649" s="299" t="str">
        <f t="shared" si="105"/>
        <v/>
      </c>
      <c r="N649" s="177"/>
      <c r="O649" s="177" t="str">
        <f t="shared" si="106"/>
        <v/>
      </c>
      <c r="P649" s="1" t="str">
        <f t="shared" si="107"/>
        <v/>
      </c>
      <c r="Q649" s="199" t="str">
        <f ca="1">IF(B649=0,"",(IF(ISERROR(OFFSET('Specs and Initial PMs'!$E$1,MATCH($B649,'Specs and Initial PMs'!$D:$D,0)-1,0,1,1)),"",OFFSET('Specs and Initial PMs'!$E$1,MATCH($B649,'Specs and Initial PMs'!$D:$D,0)-1,0,1,1))))</f>
        <v/>
      </c>
      <c r="R649" s="103" t="str">
        <f t="shared" ca="1" si="108"/>
        <v/>
      </c>
      <c r="S649" s="241"/>
    </row>
    <row r="650" spans="1:19" x14ac:dyDescent="0.3">
      <c r="A650" s="1">
        <f>'Specs and Initial PMs'!A662</f>
        <v>646</v>
      </c>
      <c r="B650" s="1">
        <f>'Specs and Initial PMs'!D662</f>
        <v>0</v>
      </c>
      <c r="C650" s="103" t="e">
        <f ca="1">IF(B650=0, NA(), (IF(ISERROR(OFFSET('Initial Results'!$U$1,MATCH($B650,'Initial Results'!$R:$R,0)-1,0,1,1)),NA(),OFFSET('Initial Results'!$U$1,MATCH($B650,'Initial Results'!$R:$R,0)-1,0,1,1))))</f>
        <v>#N/A</v>
      </c>
      <c r="D650" s="103" t="str">
        <f t="shared" si="109"/>
        <v/>
      </c>
      <c r="E650" s="199" t="e">
        <f ca="1">IF(B650=0, NA(), (IF(ISERROR(OFFSET('Confirm Results'!$U$1,MATCH($B650,'Confirm Results'!$R:$R,0)-1,0,1,1)),NA(),OFFSET('Confirm Results'!$U$1,MATCH($B650,'Confirm Results'!$R:$R,0)-1,0,1,1))))</f>
        <v>#N/A</v>
      </c>
      <c r="F650" s="103" t="str">
        <f t="shared" si="100"/>
        <v/>
      </c>
      <c r="G650" s="103" t="str">
        <f t="shared" ca="1" si="101"/>
        <v/>
      </c>
      <c r="H650" s="300"/>
      <c r="I650" s="103" t="str">
        <f t="shared" si="102"/>
        <v/>
      </c>
      <c r="J650" s="1" t="str">
        <f t="shared" si="103"/>
        <v/>
      </c>
      <c r="K650" s="1" t="str">
        <f t="shared" si="104"/>
        <v/>
      </c>
      <c r="L650" s="177"/>
      <c r="M650" s="299" t="str">
        <f t="shared" si="105"/>
        <v/>
      </c>
      <c r="N650" s="177"/>
      <c r="O650" s="177" t="str">
        <f t="shared" si="106"/>
        <v/>
      </c>
      <c r="P650" s="1" t="str">
        <f t="shared" si="107"/>
        <v/>
      </c>
      <c r="Q650" s="199" t="str">
        <f ca="1">IF(B650=0,"",(IF(ISERROR(OFFSET('Specs and Initial PMs'!$E$1,MATCH($B650,'Specs and Initial PMs'!$D:$D,0)-1,0,1,1)),"",OFFSET('Specs and Initial PMs'!$E$1,MATCH($B650,'Specs and Initial PMs'!$D:$D,0)-1,0,1,1))))</f>
        <v/>
      </c>
      <c r="R650" s="103" t="str">
        <f t="shared" ca="1" si="108"/>
        <v/>
      </c>
      <c r="S650" s="241"/>
    </row>
    <row r="651" spans="1:19" x14ac:dyDescent="0.3">
      <c r="A651" s="1">
        <f>'Specs and Initial PMs'!A663</f>
        <v>647</v>
      </c>
      <c r="B651" s="1">
        <f>'Specs and Initial PMs'!D663</f>
        <v>0</v>
      </c>
      <c r="C651" s="103" t="e">
        <f ca="1">IF(B651=0, NA(), (IF(ISERROR(OFFSET('Initial Results'!$U$1,MATCH($B651,'Initial Results'!$R:$R,0)-1,0,1,1)),NA(),OFFSET('Initial Results'!$U$1,MATCH($B651,'Initial Results'!$R:$R,0)-1,0,1,1))))</f>
        <v>#N/A</v>
      </c>
      <c r="D651" s="103" t="str">
        <f t="shared" si="109"/>
        <v/>
      </c>
      <c r="E651" s="199" t="e">
        <f ca="1">IF(B651=0, NA(), (IF(ISERROR(OFFSET('Confirm Results'!$U$1,MATCH($B651,'Confirm Results'!$R:$R,0)-1,0,1,1)),NA(),OFFSET('Confirm Results'!$U$1,MATCH($B651,'Confirm Results'!$R:$R,0)-1,0,1,1))))</f>
        <v>#N/A</v>
      </c>
      <c r="F651" s="103" t="str">
        <f t="shared" si="100"/>
        <v/>
      </c>
      <c r="G651" s="103" t="str">
        <f t="shared" ca="1" si="101"/>
        <v/>
      </c>
      <c r="H651" s="300"/>
      <c r="I651" s="103" t="str">
        <f t="shared" si="102"/>
        <v/>
      </c>
      <c r="J651" s="1" t="str">
        <f t="shared" si="103"/>
        <v/>
      </c>
      <c r="K651" s="1" t="str">
        <f t="shared" si="104"/>
        <v/>
      </c>
      <c r="L651" s="177"/>
      <c r="M651" s="299" t="str">
        <f t="shared" si="105"/>
        <v/>
      </c>
      <c r="N651" s="177"/>
      <c r="O651" s="177" t="str">
        <f t="shared" si="106"/>
        <v/>
      </c>
      <c r="P651" s="1" t="str">
        <f t="shared" si="107"/>
        <v/>
      </c>
      <c r="Q651" s="199" t="str">
        <f ca="1">IF(B651=0,"",(IF(ISERROR(OFFSET('Specs and Initial PMs'!$E$1,MATCH($B651,'Specs and Initial PMs'!$D:$D,0)-1,0,1,1)),"",OFFSET('Specs and Initial PMs'!$E$1,MATCH($B651,'Specs and Initial PMs'!$D:$D,0)-1,0,1,1))))</f>
        <v/>
      </c>
      <c r="R651" s="103" t="str">
        <f t="shared" ca="1" si="108"/>
        <v/>
      </c>
      <c r="S651" s="241"/>
    </row>
    <row r="652" spans="1:19" x14ac:dyDescent="0.3">
      <c r="A652" s="1">
        <f>'Specs and Initial PMs'!A664</f>
        <v>648</v>
      </c>
      <c r="B652" s="1">
        <f>'Specs and Initial PMs'!D664</f>
        <v>0</v>
      </c>
      <c r="C652" s="103" t="e">
        <f ca="1">IF(B652=0, NA(), (IF(ISERROR(OFFSET('Initial Results'!$U$1,MATCH($B652,'Initial Results'!$R:$R,0)-1,0,1,1)),NA(),OFFSET('Initial Results'!$U$1,MATCH($B652,'Initial Results'!$R:$R,0)-1,0,1,1))))</f>
        <v>#N/A</v>
      </c>
      <c r="D652" s="103" t="str">
        <f t="shared" si="109"/>
        <v/>
      </c>
      <c r="E652" s="199" t="e">
        <f ca="1">IF(B652=0, NA(), (IF(ISERROR(OFFSET('Confirm Results'!$U$1,MATCH($B652,'Confirm Results'!$R:$R,0)-1,0,1,1)),NA(),OFFSET('Confirm Results'!$U$1,MATCH($B652,'Confirm Results'!$R:$R,0)-1,0,1,1))))</f>
        <v>#N/A</v>
      </c>
      <c r="F652" s="103" t="str">
        <f t="shared" si="100"/>
        <v/>
      </c>
      <c r="G652" s="103" t="str">
        <f t="shared" ca="1" si="101"/>
        <v/>
      </c>
      <c r="H652" s="300"/>
      <c r="I652" s="103" t="str">
        <f t="shared" si="102"/>
        <v/>
      </c>
      <c r="J652" s="1" t="str">
        <f t="shared" si="103"/>
        <v/>
      </c>
      <c r="K652" s="1" t="str">
        <f t="shared" si="104"/>
        <v/>
      </c>
      <c r="L652" s="177"/>
      <c r="M652" s="299" t="str">
        <f t="shared" si="105"/>
        <v/>
      </c>
      <c r="N652" s="177"/>
      <c r="O652" s="177" t="str">
        <f t="shared" si="106"/>
        <v/>
      </c>
      <c r="P652" s="1" t="str">
        <f t="shared" si="107"/>
        <v/>
      </c>
      <c r="Q652" s="199" t="str">
        <f ca="1">IF(B652=0,"",(IF(ISERROR(OFFSET('Specs and Initial PMs'!$E$1,MATCH($B652,'Specs and Initial PMs'!$D:$D,0)-1,0,1,1)),"",OFFSET('Specs and Initial PMs'!$E$1,MATCH($B652,'Specs and Initial PMs'!$D:$D,0)-1,0,1,1))))</f>
        <v/>
      </c>
      <c r="R652" s="103" t="str">
        <f t="shared" ca="1" si="108"/>
        <v/>
      </c>
      <c r="S652" s="241"/>
    </row>
    <row r="653" spans="1:19" x14ac:dyDescent="0.3">
      <c r="A653" s="1">
        <f>'Specs and Initial PMs'!A665</f>
        <v>649</v>
      </c>
      <c r="B653" s="1">
        <f>'Specs and Initial PMs'!D665</f>
        <v>0</v>
      </c>
      <c r="C653" s="103" t="e">
        <f ca="1">IF(B653=0, NA(), (IF(ISERROR(OFFSET('Initial Results'!$U$1,MATCH($B653,'Initial Results'!$R:$R,0)-1,0,1,1)),NA(),OFFSET('Initial Results'!$U$1,MATCH($B653,'Initial Results'!$R:$R,0)-1,0,1,1))))</f>
        <v>#N/A</v>
      </c>
      <c r="D653" s="103" t="str">
        <f t="shared" si="109"/>
        <v/>
      </c>
      <c r="E653" s="199" t="e">
        <f ca="1">IF(B653=0, NA(), (IF(ISERROR(OFFSET('Confirm Results'!$U$1,MATCH($B653,'Confirm Results'!$R:$R,0)-1,0,1,1)),NA(),OFFSET('Confirm Results'!$U$1,MATCH($B653,'Confirm Results'!$R:$R,0)-1,0,1,1))))</f>
        <v>#N/A</v>
      </c>
      <c r="F653" s="103" t="str">
        <f t="shared" si="100"/>
        <v/>
      </c>
      <c r="G653" s="103" t="str">
        <f t="shared" ca="1" si="101"/>
        <v/>
      </c>
      <c r="H653" s="300"/>
      <c r="I653" s="103" t="str">
        <f t="shared" si="102"/>
        <v/>
      </c>
      <c r="J653" s="1" t="str">
        <f t="shared" si="103"/>
        <v/>
      </c>
      <c r="K653" s="1" t="str">
        <f t="shared" si="104"/>
        <v/>
      </c>
      <c r="L653" s="177"/>
      <c r="M653" s="299" t="str">
        <f t="shared" si="105"/>
        <v/>
      </c>
      <c r="N653" s="177"/>
      <c r="O653" s="177" t="str">
        <f t="shared" si="106"/>
        <v/>
      </c>
      <c r="P653" s="1" t="str">
        <f t="shared" si="107"/>
        <v/>
      </c>
      <c r="Q653" s="199" t="str">
        <f ca="1">IF(B653=0,"",(IF(ISERROR(OFFSET('Specs and Initial PMs'!$E$1,MATCH($B653,'Specs and Initial PMs'!$D:$D,0)-1,0,1,1)),"",OFFSET('Specs and Initial PMs'!$E$1,MATCH($B653,'Specs and Initial PMs'!$D:$D,0)-1,0,1,1))))</f>
        <v/>
      </c>
      <c r="R653" s="103" t="str">
        <f t="shared" ca="1" si="108"/>
        <v/>
      </c>
      <c r="S653" s="241"/>
    </row>
    <row r="654" spans="1:19" x14ac:dyDescent="0.3">
      <c r="A654" s="1">
        <f>'Specs and Initial PMs'!A666</f>
        <v>650</v>
      </c>
      <c r="B654" s="1">
        <f>'Specs and Initial PMs'!D666</f>
        <v>0</v>
      </c>
      <c r="C654" s="103" t="e">
        <f ca="1">IF(B654=0, NA(), (IF(ISERROR(OFFSET('Initial Results'!$U$1,MATCH($B654,'Initial Results'!$R:$R,0)-1,0,1,1)),NA(),OFFSET('Initial Results'!$U$1,MATCH($B654,'Initial Results'!$R:$R,0)-1,0,1,1))))</f>
        <v>#N/A</v>
      </c>
      <c r="D654" s="103" t="str">
        <f t="shared" si="109"/>
        <v/>
      </c>
      <c r="E654" s="199" t="e">
        <f ca="1">IF(B654=0, NA(), (IF(ISERROR(OFFSET('Confirm Results'!$U$1,MATCH($B654,'Confirm Results'!$R:$R,0)-1,0,1,1)),NA(),OFFSET('Confirm Results'!$U$1,MATCH($B654,'Confirm Results'!$R:$R,0)-1,0,1,1))))</f>
        <v>#N/A</v>
      </c>
      <c r="F654" s="103" t="str">
        <f t="shared" si="100"/>
        <v/>
      </c>
      <c r="G654" s="103" t="str">
        <f t="shared" ca="1" si="101"/>
        <v/>
      </c>
      <c r="H654" s="300"/>
      <c r="I654" s="103" t="str">
        <f t="shared" si="102"/>
        <v/>
      </c>
      <c r="J654" s="1" t="str">
        <f t="shared" si="103"/>
        <v/>
      </c>
      <c r="K654" s="1" t="str">
        <f t="shared" si="104"/>
        <v/>
      </c>
      <c r="L654" s="177"/>
      <c r="M654" s="299" t="str">
        <f t="shared" si="105"/>
        <v/>
      </c>
      <c r="N654" s="177"/>
      <c r="O654" s="177" t="str">
        <f t="shared" si="106"/>
        <v/>
      </c>
      <c r="P654" s="1" t="str">
        <f t="shared" si="107"/>
        <v/>
      </c>
      <c r="Q654" s="199" t="str">
        <f ca="1">IF(B654=0,"",(IF(ISERROR(OFFSET('Specs and Initial PMs'!$E$1,MATCH($B654,'Specs and Initial PMs'!$D:$D,0)-1,0,1,1)),"",OFFSET('Specs and Initial PMs'!$E$1,MATCH($B654,'Specs and Initial PMs'!$D:$D,0)-1,0,1,1))))</f>
        <v/>
      </c>
      <c r="R654" s="103" t="str">
        <f t="shared" ca="1" si="108"/>
        <v/>
      </c>
      <c r="S654" s="241"/>
    </row>
    <row r="655" spans="1:19" x14ac:dyDescent="0.3">
      <c r="A655" s="1">
        <f>'Specs and Initial PMs'!A667</f>
        <v>651</v>
      </c>
      <c r="B655" s="1">
        <f>'Specs and Initial PMs'!D667</f>
        <v>0</v>
      </c>
      <c r="C655" s="103" t="e">
        <f ca="1">IF(B655=0, NA(), (IF(ISERROR(OFFSET('Initial Results'!$U$1,MATCH($B655,'Initial Results'!$R:$R,0)-1,0,1,1)),NA(),OFFSET('Initial Results'!$U$1,MATCH($B655,'Initial Results'!$R:$R,0)-1,0,1,1))))</f>
        <v>#N/A</v>
      </c>
      <c r="D655" s="103" t="str">
        <f t="shared" si="109"/>
        <v/>
      </c>
      <c r="E655" s="199" t="e">
        <f ca="1">IF(B655=0, NA(), (IF(ISERROR(OFFSET('Confirm Results'!$U$1,MATCH($B655,'Confirm Results'!$R:$R,0)-1,0,1,1)),NA(),OFFSET('Confirm Results'!$U$1,MATCH($B655,'Confirm Results'!$R:$R,0)-1,0,1,1))))</f>
        <v>#N/A</v>
      </c>
      <c r="F655" s="103" t="str">
        <f t="shared" si="100"/>
        <v/>
      </c>
      <c r="G655" s="103" t="str">
        <f t="shared" ca="1" si="101"/>
        <v/>
      </c>
      <c r="H655" s="300"/>
      <c r="I655" s="103" t="str">
        <f t="shared" si="102"/>
        <v/>
      </c>
      <c r="J655" s="1" t="str">
        <f t="shared" si="103"/>
        <v/>
      </c>
      <c r="K655" s="1" t="str">
        <f t="shared" si="104"/>
        <v/>
      </c>
      <c r="L655" s="177"/>
      <c r="M655" s="299" t="str">
        <f t="shared" si="105"/>
        <v/>
      </c>
      <c r="N655" s="177"/>
      <c r="O655" s="177" t="str">
        <f t="shared" si="106"/>
        <v/>
      </c>
      <c r="P655" s="1" t="str">
        <f t="shared" si="107"/>
        <v/>
      </c>
      <c r="Q655" s="199" t="str">
        <f ca="1">IF(B655=0,"",(IF(ISERROR(OFFSET('Specs and Initial PMs'!$E$1,MATCH($B655,'Specs and Initial PMs'!$D:$D,0)-1,0,1,1)),"",OFFSET('Specs and Initial PMs'!$E$1,MATCH($B655,'Specs and Initial PMs'!$D:$D,0)-1,0,1,1))))</f>
        <v/>
      </c>
      <c r="R655" s="103" t="str">
        <f t="shared" ca="1" si="108"/>
        <v/>
      </c>
      <c r="S655" s="241"/>
    </row>
    <row r="656" spans="1:19" x14ac:dyDescent="0.3">
      <c r="A656" s="1">
        <f>'Specs and Initial PMs'!A668</f>
        <v>652</v>
      </c>
      <c r="B656" s="1">
        <f>'Specs and Initial PMs'!D668</f>
        <v>0</v>
      </c>
      <c r="C656" s="103" t="e">
        <f ca="1">IF(B656=0, NA(), (IF(ISERROR(OFFSET('Initial Results'!$U$1,MATCH($B656,'Initial Results'!$R:$R,0)-1,0,1,1)),NA(),OFFSET('Initial Results'!$U$1,MATCH($B656,'Initial Results'!$R:$R,0)-1,0,1,1))))</f>
        <v>#N/A</v>
      </c>
      <c r="D656" s="103" t="str">
        <f t="shared" si="109"/>
        <v/>
      </c>
      <c r="E656" s="199" t="e">
        <f ca="1">IF(B656=0, NA(), (IF(ISERROR(OFFSET('Confirm Results'!$U$1,MATCH($B656,'Confirm Results'!$R:$R,0)-1,0,1,1)),NA(),OFFSET('Confirm Results'!$U$1,MATCH($B656,'Confirm Results'!$R:$R,0)-1,0,1,1))))</f>
        <v>#N/A</v>
      </c>
      <c r="F656" s="103" t="str">
        <f t="shared" si="100"/>
        <v/>
      </c>
      <c r="G656" s="103" t="str">
        <f t="shared" ca="1" si="101"/>
        <v/>
      </c>
      <c r="H656" s="300"/>
      <c r="I656" s="103" t="str">
        <f t="shared" si="102"/>
        <v/>
      </c>
      <c r="J656" s="1" t="str">
        <f t="shared" si="103"/>
        <v/>
      </c>
      <c r="K656" s="1" t="str">
        <f t="shared" si="104"/>
        <v/>
      </c>
      <c r="L656" s="177"/>
      <c r="M656" s="299" t="str">
        <f t="shared" si="105"/>
        <v/>
      </c>
      <c r="N656" s="177"/>
      <c r="O656" s="177" t="str">
        <f t="shared" si="106"/>
        <v/>
      </c>
      <c r="P656" s="1" t="str">
        <f t="shared" si="107"/>
        <v/>
      </c>
      <c r="Q656" s="199" t="str">
        <f ca="1">IF(B656=0,"",(IF(ISERROR(OFFSET('Specs and Initial PMs'!$E$1,MATCH($B656,'Specs and Initial PMs'!$D:$D,0)-1,0,1,1)),"",OFFSET('Specs and Initial PMs'!$E$1,MATCH($B656,'Specs and Initial PMs'!$D:$D,0)-1,0,1,1))))</f>
        <v/>
      </c>
      <c r="R656" s="103" t="str">
        <f t="shared" ca="1" si="108"/>
        <v/>
      </c>
      <c r="S656" s="241"/>
    </row>
    <row r="657" spans="1:19" x14ac:dyDescent="0.3">
      <c r="A657" s="1">
        <f>'Specs and Initial PMs'!A669</f>
        <v>653</v>
      </c>
      <c r="B657" s="1">
        <f>'Specs and Initial PMs'!D669</f>
        <v>0</v>
      </c>
      <c r="C657" s="103" t="e">
        <f ca="1">IF(B657=0, NA(), (IF(ISERROR(OFFSET('Initial Results'!$U$1,MATCH($B657,'Initial Results'!$R:$R,0)-1,0,1,1)),NA(),OFFSET('Initial Results'!$U$1,MATCH($B657,'Initial Results'!$R:$R,0)-1,0,1,1))))</f>
        <v>#N/A</v>
      </c>
      <c r="D657" s="103" t="str">
        <f t="shared" si="109"/>
        <v/>
      </c>
      <c r="E657" s="199" t="e">
        <f ca="1">IF(B657=0, NA(), (IF(ISERROR(OFFSET('Confirm Results'!$U$1,MATCH($B657,'Confirm Results'!$R:$R,0)-1,0,1,1)),NA(),OFFSET('Confirm Results'!$U$1,MATCH($B657,'Confirm Results'!$R:$R,0)-1,0,1,1))))</f>
        <v>#N/A</v>
      </c>
      <c r="F657" s="103" t="str">
        <f t="shared" si="100"/>
        <v/>
      </c>
      <c r="G657" s="103" t="str">
        <f t="shared" ca="1" si="101"/>
        <v/>
      </c>
      <c r="H657" s="300"/>
      <c r="I657" s="103" t="str">
        <f t="shared" si="102"/>
        <v/>
      </c>
      <c r="J657" s="1" t="str">
        <f t="shared" si="103"/>
        <v/>
      </c>
      <c r="K657" s="1" t="str">
        <f t="shared" si="104"/>
        <v/>
      </c>
      <c r="L657" s="177"/>
      <c r="M657" s="299" t="str">
        <f t="shared" si="105"/>
        <v/>
      </c>
      <c r="N657" s="177"/>
      <c r="O657" s="177" t="str">
        <f t="shared" si="106"/>
        <v/>
      </c>
      <c r="P657" s="1" t="str">
        <f t="shared" si="107"/>
        <v/>
      </c>
      <c r="Q657" s="199" t="str">
        <f ca="1">IF(B657=0,"",(IF(ISERROR(OFFSET('Specs and Initial PMs'!$E$1,MATCH($B657,'Specs and Initial PMs'!$D:$D,0)-1,0,1,1)),"",OFFSET('Specs and Initial PMs'!$E$1,MATCH($B657,'Specs and Initial PMs'!$D:$D,0)-1,0,1,1))))</f>
        <v/>
      </c>
      <c r="R657" s="103" t="str">
        <f t="shared" ca="1" si="108"/>
        <v/>
      </c>
      <c r="S657" s="241"/>
    </row>
    <row r="658" spans="1:19" x14ac:dyDescent="0.3">
      <c r="A658" s="1">
        <f>'Specs and Initial PMs'!A670</f>
        <v>654</v>
      </c>
      <c r="B658" s="1">
        <f>'Specs and Initial PMs'!D670</f>
        <v>0</v>
      </c>
      <c r="C658" s="103" t="e">
        <f ca="1">IF(B658=0, NA(), (IF(ISERROR(OFFSET('Initial Results'!$U$1,MATCH($B658,'Initial Results'!$R:$R,0)-1,0,1,1)),NA(),OFFSET('Initial Results'!$U$1,MATCH($B658,'Initial Results'!$R:$R,0)-1,0,1,1))))</f>
        <v>#N/A</v>
      </c>
      <c r="D658" s="103" t="str">
        <f t="shared" si="109"/>
        <v/>
      </c>
      <c r="E658" s="199" t="e">
        <f ca="1">IF(B658=0, NA(), (IF(ISERROR(OFFSET('Confirm Results'!$U$1,MATCH($B658,'Confirm Results'!$R:$R,0)-1,0,1,1)),NA(),OFFSET('Confirm Results'!$U$1,MATCH($B658,'Confirm Results'!$R:$R,0)-1,0,1,1))))</f>
        <v>#N/A</v>
      </c>
      <c r="F658" s="103" t="str">
        <f t="shared" si="100"/>
        <v/>
      </c>
      <c r="G658" s="103" t="str">
        <f t="shared" ca="1" si="101"/>
        <v/>
      </c>
      <c r="H658" s="300"/>
      <c r="I658" s="103" t="str">
        <f t="shared" si="102"/>
        <v/>
      </c>
      <c r="J658" s="1" t="str">
        <f t="shared" si="103"/>
        <v/>
      </c>
      <c r="K658" s="1" t="str">
        <f t="shared" si="104"/>
        <v/>
      </c>
      <c r="L658" s="177"/>
      <c r="M658" s="299" t="str">
        <f t="shared" si="105"/>
        <v/>
      </c>
      <c r="N658" s="177"/>
      <c r="O658" s="177" t="str">
        <f t="shared" si="106"/>
        <v/>
      </c>
      <c r="P658" s="1" t="str">
        <f t="shared" si="107"/>
        <v/>
      </c>
      <c r="Q658" s="199" t="str">
        <f ca="1">IF(B658=0,"",(IF(ISERROR(OFFSET('Specs and Initial PMs'!$E$1,MATCH($B658,'Specs and Initial PMs'!$D:$D,0)-1,0,1,1)),"",OFFSET('Specs and Initial PMs'!$E$1,MATCH($B658,'Specs and Initial PMs'!$D:$D,0)-1,0,1,1))))</f>
        <v/>
      </c>
      <c r="R658" s="103" t="str">
        <f t="shared" ca="1" si="108"/>
        <v/>
      </c>
      <c r="S658" s="241"/>
    </row>
    <row r="659" spans="1:19" x14ac:dyDescent="0.3">
      <c r="A659" s="1">
        <f>'Specs and Initial PMs'!A671</f>
        <v>655</v>
      </c>
      <c r="B659" s="1">
        <f>'Specs and Initial PMs'!D671</f>
        <v>0</v>
      </c>
      <c r="C659" s="103" t="e">
        <f ca="1">IF(B659=0, NA(), (IF(ISERROR(OFFSET('Initial Results'!$U$1,MATCH($B659,'Initial Results'!$R:$R,0)-1,0,1,1)),NA(),OFFSET('Initial Results'!$U$1,MATCH($B659,'Initial Results'!$R:$R,0)-1,0,1,1))))</f>
        <v>#N/A</v>
      </c>
      <c r="D659" s="103" t="str">
        <f t="shared" si="109"/>
        <v/>
      </c>
      <c r="E659" s="199" t="e">
        <f ca="1">IF(B659=0, NA(), (IF(ISERROR(OFFSET('Confirm Results'!$U$1,MATCH($B659,'Confirm Results'!$R:$R,0)-1,0,1,1)),NA(),OFFSET('Confirm Results'!$U$1,MATCH($B659,'Confirm Results'!$R:$R,0)-1,0,1,1))))</f>
        <v>#N/A</v>
      </c>
      <c r="F659" s="103" t="str">
        <f t="shared" si="100"/>
        <v/>
      </c>
      <c r="G659" s="103" t="str">
        <f t="shared" ca="1" si="101"/>
        <v/>
      </c>
      <c r="H659" s="300"/>
      <c r="I659" s="103" t="str">
        <f t="shared" si="102"/>
        <v/>
      </c>
      <c r="J659" s="1" t="str">
        <f t="shared" si="103"/>
        <v/>
      </c>
      <c r="K659" s="1" t="str">
        <f t="shared" si="104"/>
        <v/>
      </c>
      <c r="L659" s="177"/>
      <c r="M659" s="299" t="str">
        <f t="shared" si="105"/>
        <v/>
      </c>
      <c r="N659" s="177"/>
      <c r="O659" s="177" t="str">
        <f t="shared" si="106"/>
        <v/>
      </c>
      <c r="P659" s="1" t="str">
        <f t="shared" si="107"/>
        <v/>
      </c>
      <c r="Q659" s="199" t="str">
        <f ca="1">IF(B659=0,"",(IF(ISERROR(OFFSET('Specs and Initial PMs'!$E$1,MATCH($B659,'Specs and Initial PMs'!$D:$D,0)-1,0,1,1)),"",OFFSET('Specs and Initial PMs'!$E$1,MATCH($B659,'Specs and Initial PMs'!$D:$D,0)-1,0,1,1))))</f>
        <v/>
      </c>
      <c r="R659" s="103" t="str">
        <f t="shared" ca="1" si="108"/>
        <v/>
      </c>
      <c r="S659" s="241"/>
    </row>
    <row r="660" spans="1:19" x14ac:dyDescent="0.3">
      <c r="A660" s="1">
        <f>'Specs and Initial PMs'!A672</f>
        <v>656</v>
      </c>
      <c r="B660" s="1">
        <f>'Specs and Initial PMs'!D672</f>
        <v>0</v>
      </c>
      <c r="C660" s="103" t="e">
        <f ca="1">IF(B660=0, NA(), (IF(ISERROR(OFFSET('Initial Results'!$U$1,MATCH($B660,'Initial Results'!$R:$R,0)-1,0,1,1)),NA(),OFFSET('Initial Results'!$U$1,MATCH($B660,'Initial Results'!$R:$R,0)-1,0,1,1))))</f>
        <v>#N/A</v>
      </c>
      <c r="D660" s="103" t="str">
        <f t="shared" si="109"/>
        <v/>
      </c>
      <c r="E660" s="199" t="e">
        <f ca="1">IF(B660=0, NA(), (IF(ISERROR(OFFSET('Confirm Results'!$U$1,MATCH($B660,'Confirm Results'!$R:$R,0)-1,0,1,1)),NA(),OFFSET('Confirm Results'!$U$1,MATCH($B660,'Confirm Results'!$R:$R,0)-1,0,1,1))))</f>
        <v>#N/A</v>
      </c>
      <c r="F660" s="103" t="str">
        <f t="shared" si="100"/>
        <v/>
      </c>
      <c r="G660" s="103" t="str">
        <f t="shared" ca="1" si="101"/>
        <v/>
      </c>
      <c r="H660" s="300"/>
      <c r="I660" s="103" t="str">
        <f t="shared" si="102"/>
        <v/>
      </c>
      <c r="J660" s="1" t="str">
        <f t="shared" si="103"/>
        <v/>
      </c>
      <c r="K660" s="1" t="str">
        <f t="shared" si="104"/>
        <v/>
      </c>
      <c r="L660" s="177"/>
      <c r="M660" s="299" t="str">
        <f t="shared" si="105"/>
        <v/>
      </c>
      <c r="N660" s="177"/>
      <c r="O660" s="177" t="str">
        <f t="shared" si="106"/>
        <v/>
      </c>
      <c r="P660" s="1" t="str">
        <f t="shared" si="107"/>
        <v/>
      </c>
      <c r="Q660" s="199" t="str">
        <f ca="1">IF(B660=0,"",(IF(ISERROR(OFFSET('Specs and Initial PMs'!$E$1,MATCH($B660,'Specs and Initial PMs'!$D:$D,0)-1,0,1,1)),"",OFFSET('Specs and Initial PMs'!$E$1,MATCH($B660,'Specs and Initial PMs'!$D:$D,0)-1,0,1,1))))</f>
        <v/>
      </c>
      <c r="R660" s="103" t="str">
        <f t="shared" ca="1" si="108"/>
        <v/>
      </c>
      <c r="S660" s="241"/>
    </row>
    <row r="661" spans="1:19" x14ac:dyDescent="0.3">
      <c r="A661" s="1">
        <f>'Specs and Initial PMs'!A673</f>
        <v>657</v>
      </c>
      <c r="B661" s="1">
        <f>'Specs and Initial PMs'!D673</f>
        <v>0</v>
      </c>
      <c r="C661" s="103" t="e">
        <f ca="1">IF(B661=0, NA(), (IF(ISERROR(OFFSET('Initial Results'!$U$1,MATCH($B661,'Initial Results'!$R:$R,0)-1,0,1,1)),NA(),OFFSET('Initial Results'!$U$1,MATCH($B661,'Initial Results'!$R:$R,0)-1,0,1,1))))</f>
        <v>#N/A</v>
      </c>
      <c r="D661" s="103" t="str">
        <f t="shared" si="109"/>
        <v/>
      </c>
      <c r="E661" s="199" t="e">
        <f ca="1">IF(B661=0, NA(), (IF(ISERROR(OFFSET('Confirm Results'!$U$1,MATCH($B661,'Confirm Results'!$R:$R,0)-1,0,1,1)),NA(),OFFSET('Confirm Results'!$U$1,MATCH($B661,'Confirm Results'!$R:$R,0)-1,0,1,1))))</f>
        <v>#N/A</v>
      </c>
      <c r="F661" s="103" t="str">
        <f t="shared" si="100"/>
        <v/>
      </c>
      <c r="G661" s="103" t="str">
        <f t="shared" ca="1" si="101"/>
        <v/>
      </c>
      <c r="H661" s="300"/>
      <c r="I661" s="103" t="str">
        <f t="shared" si="102"/>
        <v/>
      </c>
      <c r="J661" s="1" t="str">
        <f t="shared" si="103"/>
        <v/>
      </c>
      <c r="K661" s="1" t="str">
        <f t="shared" si="104"/>
        <v/>
      </c>
      <c r="L661" s="177"/>
      <c r="M661" s="299" t="str">
        <f t="shared" si="105"/>
        <v/>
      </c>
      <c r="N661" s="177"/>
      <c r="O661" s="177" t="str">
        <f t="shared" si="106"/>
        <v/>
      </c>
      <c r="P661" s="1" t="str">
        <f t="shared" si="107"/>
        <v/>
      </c>
      <c r="Q661" s="199" t="str">
        <f ca="1">IF(B661=0,"",(IF(ISERROR(OFFSET('Specs and Initial PMs'!$E$1,MATCH($B661,'Specs and Initial PMs'!$D:$D,0)-1,0,1,1)),"",OFFSET('Specs and Initial PMs'!$E$1,MATCH($B661,'Specs and Initial PMs'!$D:$D,0)-1,0,1,1))))</f>
        <v/>
      </c>
      <c r="R661" s="103" t="str">
        <f t="shared" ca="1" si="108"/>
        <v/>
      </c>
      <c r="S661" s="241"/>
    </row>
    <row r="662" spans="1:19" x14ac:dyDescent="0.3">
      <c r="A662" s="1">
        <f>'Specs and Initial PMs'!A674</f>
        <v>658</v>
      </c>
      <c r="B662" s="1">
        <f>'Specs and Initial PMs'!D674</f>
        <v>0</v>
      </c>
      <c r="C662" s="103" t="e">
        <f ca="1">IF(B662=0, NA(), (IF(ISERROR(OFFSET('Initial Results'!$U$1,MATCH($B662,'Initial Results'!$R:$R,0)-1,0,1,1)),NA(),OFFSET('Initial Results'!$U$1,MATCH($B662,'Initial Results'!$R:$R,0)-1,0,1,1))))</f>
        <v>#N/A</v>
      </c>
      <c r="D662" s="103" t="str">
        <f t="shared" si="109"/>
        <v/>
      </c>
      <c r="E662" s="199" t="e">
        <f ca="1">IF(B662=0, NA(), (IF(ISERROR(OFFSET('Confirm Results'!$U$1,MATCH($B662,'Confirm Results'!$R:$R,0)-1,0,1,1)),NA(),OFFSET('Confirm Results'!$U$1,MATCH($B662,'Confirm Results'!$R:$R,0)-1,0,1,1))))</f>
        <v>#N/A</v>
      </c>
      <c r="F662" s="103" t="str">
        <f t="shared" si="100"/>
        <v/>
      </c>
      <c r="G662" s="103" t="str">
        <f t="shared" ca="1" si="101"/>
        <v/>
      </c>
      <c r="H662" s="300"/>
      <c r="I662" s="103" t="str">
        <f t="shared" si="102"/>
        <v/>
      </c>
      <c r="J662" s="1" t="str">
        <f t="shared" si="103"/>
        <v/>
      </c>
      <c r="K662" s="1" t="str">
        <f t="shared" si="104"/>
        <v/>
      </c>
      <c r="L662" s="177"/>
      <c r="M662" s="299" t="str">
        <f t="shared" si="105"/>
        <v/>
      </c>
      <c r="N662" s="177"/>
      <c r="O662" s="177" t="str">
        <f t="shared" si="106"/>
        <v/>
      </c>
      <c r="P662" s="1" t="str">
        <f t="shared" si="107"/>
        <v/>
      </c>
      <c r="Q662" s="199" t="str">
        <f ca="1">IF(B662=0,"",(IF(ISERROR(OFFSET('Specs and Initial PMs'!$E$1,MATCH($B662,'Specs and Initial PMs'!$D:$D,0)-1,0,1,1)),"",OFFSET('Specs and Initial PMs'!$E$1,MATCH($B662,'Specs and Initial PMs'!$D:$D,0)-1,0,1,1))))</f>
        <v/>
      </c>
      <c r="R662" s="103" t="str">
        <f t="shared" ca="1" si="108"/>
        <v/>
      </c>
      <c r="S662" s="241"/>
    </row>
    <row r="663" spans="1:19" x14ac:dyDescent="0.3">
      <c r="A663" s="1">
        <f>'Specs and Initial PMs'!A675</f>
        <v>659</v>
      </c>
      <c r="B663" s="1">
        <f>'Specs and Initial PMs'!D675</f>
        <v>0</v>
      </c>
      <c r="C663" s="103" t="e">
        <f ca="1">IF(B663=0, NA(), (IF(ISERROR(OFFSET('Initial Results'!$U$1,MATCH($B663,'Initial Results'!$R:$R,0)-1,0,1,1)),NA(),OFFSET('Initial Results'!$U$1,MATCH($B663,'Initial Results'!$R:$R,0)-1,0,1,1))))</f>
        <v>#N/A</v>
      </c>
      <c r="D663" s="103" t="str">
        <f t="shared" si="109"/>
        <v/>
      </c>
      <c r="E663" s="199" t="e">
        <f ca="1">IF(B663=0, NA(), (IF(ISERROR(OFFSET('Confirm Results'!$U$1,MATCH($B663,'Confirm Results'!$R:$R,0)-1,0,1,1)),NA(),OFFSET('Confirm Results'!$U$1,MATCH($B663,'Confirm Results'!$R:$R,0)-1,0,1,1))))</f>
        <v>#N/A</v>
      </c>
      <c r="F663" s="103" t="str">
        <f t="shared" si="100"/>
        <v/>
      </c>
      <c r="G663" s="103" t="str">
        <f t="shared" ca="1" si="101"/>
        <v/>
      </c>
      <c r="H663" s="300"/>
      <c r="I663" s="103" t="str">
        <f t="shared" si="102"/>
        <v/>
      </c>
      <c r="J663" s="1" t="str">
        <f t="shared" si="103"/>
        <v/>
      </c>
      <c r="K663" s="1" t="str">
        <f t="shared" si="104"/>
        <v/>
      </c>
      <c r="L663" s="177"/>
      <c r="M663" s="299" t="str">
        <f t="shared" si="105"/>
        <v/>
      </c>
      <c r="N663" s="177"/>
      <c r="O663" s="177" t="str">
        <f t="shared" si="106"/>
        <v/>
      </c>
      <c r="P663" s="1" t="str">
        <f t="shared" si="107"/>
        <v/>
      </c>
      <c r="Q663" s="199" t="str">
        <f ca="1">IF(B663=0,"",(IF(ISERROR(OFFSET('Specs and Initial PMs'!$E$1,MATCH($B663,'Specs and Initial PMs'!$D:$D,0)-1,0,1,1)),"",OFFSET('Specs and Initial PMs'!$E$1,MATCH($B663,'Specs and Initial PMs'!$D:$D,0)-1,0,1,1))))</f>
        <v/>
      </c>
      <c r="R663" s="103" t="str">
        <f t="shared" ca="1" si="108"/>
        <v/>
      </c>
      <c r="S663" s="241"/>
    </row>
    <row r="664" spans="1:19" x14ac:dyDescent="0.3">
      <c r="A664" s="1">
        <f>'Specs and Initial PMs'!A676</f>
        <v>660</v>
      </c>
      <c r="B664" s="1">
        <f>'Specs and Initial PMs'!D676</f>
        <v>0</v>
      </c>
      <c r="C664" s="103" t="e">
        <f ca="1">IF(B664=0, NA(), (IF(ISERROR(OFFSET('Initial Results'!$U$1,MATCH($B664,'Initial Results'!$R:$R,0)-1,0,1,1)),NA(),OFFSET('Initial Results'!$U$1,MATCH($B664,'Initial Results'!$R:$R,0)-1,0,1,1))))</f>
        <v>#N/A</v>
      </c>
      <c r="D664" s="103" t="str">
        <f t="shared" si="109"/>
        <v/>
      </c>
      <c r="E664" s="199" t="e">
        <f ca="1">IF(B664=0, NA(), (IF(ISERROR(OFFSET('Confirm Results'!$U$1,MATCH($B664,'Confirm Results'!$R:$R,0)-1,0,1,1)),NA(),OFFSET('Confirm Results'!$U$1,MATCH($B664,'Confirm Results'!$R:$R,0)-1,0,1,1))))</f>
        <v>#N/A</v>
      </c>
      <c r="F664" s="103" t="str">
        <f t="shared" si="100"/>
        <v/>
      </c>
      <c r="G664" s="103" t="str">
        <f t="shared" ca="1" si="101"/>
        <v/>
      </c>
      <c r="H664" s="300"/>
      <c r="I664" s="103" t="str">
        <f t="shared" si="102"/>
        <v/>
      </c>
      <c r="J664" s="1" t="str">
        <f t="shared" si="103"/>
        <v/>
      </c>
      <c r="K664" s="1" t="str">
        <f t="shared" si="104"/>
        <v/>
      </c>
      <c r="L664" s="177"/>
      <c r="M664" s="299" t="str">
        <f t="shared" si="105"/>
        <v/>
      </c>
      <c r="N664" s="177"/>
      <c r="O664" s="177" t="str">
        <f t="shared" si="106"/>
        <v/>
      </c>
      <c r="P664" s="1" t="str">
        <f t="shared" si="107"/>
        <v/>
      </c>
      <c r="Q664" s="199" t="str">
        <f ca="1">IF(B664=0,"",(IF(ISERROR(OFFSET('Specs and Initial PMs'!$E$1,MATCH($B664,'Specs and Initial PMs'!$D:$D,0)-1,0,1,1)),"",OFFSET('Specs and Initial PMs'!$E$1,MATCH($B664,'Specs and Initial PMs'!$D:$D,0)-1,0,1,1))))</f>
        <v/>
      </c>
      <c r="R664" s="103" t="str">
        <f t="shared" ca="1" si="108"/>
        <v/>
      </c>
      <c r="S664" s="241"/>
    </row>
    <row r="665" spans="1:19" x14ac:dyDescent="0.3">
      <c r="A665" s="1">
        <f>'Specs and Initial PMs'!A677</f>
        <v>661</v>
      </c>
      <c r="B665" s="1">
        <f>'Specs and Initial PMs'!D677</f>
        <v>0</v>
      </c>
      <c r="C665" s="103" t="e">
        <f ca="1">IF(B665=0, NA(), (IF(ISERROR(OFFSET('Initial Results'!$U$1,MATCH($B665,'Initial Results'!$R:$R,0)-1,0,1,1)),NA(),OFFSET('Initial Results'!$U$1,MATCH($B665,'Initial Results'!$R:$R,0)-1,0,1,1))))</f>
        <v>#N/A</v>
      </c>
      <c r="D665" s="103" t="str">
        <f t="shared" si="109"/>
        <v/>
      </c>
      <c r="E665" s="199" t="e">
        <f ca="1">IF(B665=0, NA(), (IF(ISERROR(OFFSET('Confirm Results'!$U$1,MATCH($B665,'Confirm Results'!$R:$R,0)-1,0,1,1)),NA(),OFFSET('Confirm Results'!$U$1,MATCH($B665,'Confirm Results'!$R:$R,0)-1,0,1,1))))</f>
        <v>#N/A</v>
      </c>
      <c r="F665" s="103" t="str">
        <f t="shared" si="100"/>
        <v/>
      </c>
      <c r="G665" s="103" t="str">
        <f t="shared" ca="1" si="101"/>
        <v/>
      </c>
      <c r="H665" s="300"/>
      <c r="I665" s="103" t="str">
        <f t="shared" si="102"/>
        <v/>
      </c>
      <c r="J665" s="1" t="str">
        <f t="shared" si="103"/>
        <v/>
      </c>
      <c r="K665" s="1" t="str">
        <f t="shared" si="104"/>
        <v/>
      </c>
      <c r="L665" s="177"/>
      <c r="M665" s="299" t="str">
        <f t="shared" si="105"/>
        <v/>
      </c>
      <c r="N665" s="177"/>
      <c r="O665" s="177" t="str">
        <f t="shared" si="106"/>
        <v/>
      </c>
      <c r="P665" s="1" t="str">
        <f t="shared" si="107"/>
        <v/>
      </c>
      <c r="Q665" s="199" t="str">
        <f ca="1">IF(B665=0,"",(IF(ISERROR(OFFSET('Specs and Initial PMs'!$E$1,MATCH($B665,'Specs and Initial PMs'!$D:$D,0)-1,0,1,1)),"",OFFSET('Specs and Initial PMs'!$E$1,MATCH($B665,'Specs and Initial PMs'!$D:$D,0)-1,0,1,1))))</f>
        <v/>
      </c>
      <c r="R665" s="103" t="str">
        <f t="shared" ca="1" si="108"/>
        <v/>
      </c>
      <c r="S665" s="241"/>
    </row>
    <row r="666" spans="1:19" x14ac:dyDescent="0.3">
      <c r="A666" s="1">
        <f>'Specs and Initial PMs'!A678</f>
        <v>662</v>
      </c>
      <c r="B666" s="1">
        <f>'Specs and Initial PMs'!D678</f>
        <v>0</v>
      </c>
      <c r="C666" s="103" t="e">
        <f ca="1">IF(B666=0, NA(), (IF(ISERROR(OFFSET('Initial Results'!$U$1,MATCH($B666,'Initial Results'!$R:$R,0)-1,0,1,1)),NA(),OFFSET('Initial Results'!$U$1,MATCH($B666,'Initial Results'!$R:$R,0)-1,0,1,1))))</f>
        <v>#N/A</v>
      </c>
      <c r="D666" s="103" t="str">
        <f t="shared" si="109"/>
        <v/>
      </c>
      <c r="E666" s="199" t="e">
        <f ca="1">IF(B666=0, NA(), (IF(ISERROR(OFFSET('Confirm Results'!$U$1,MATCH($B666,'Confirm Results'!$R:$R,0)-1,0,1,1)),NA(),OFFSET('Confirm Results'!$U$1,MATCH($B666,'Confirm Results'!$R:$R,0)-1,0,1,1))))</f>
        <v>#N/A</v>
      </c>
      <c r="F666" s="103" t="str">
        <f t="shared" si="100"/>
        <v/>
      </c>
      <c r="G666" s="103" t="str">
        <f t="shared" ca="1" si="101"/>
        <v/>
      </c>
      <c r="H666" s="300"/>
      <c r="I666" s="103" t="str">
        <f t="shared" si="102"/>
        <v/>
      </c>
      <c r="J666" s="1" t="str">
        <f t="shared" si="103"/>
        <v/>
      </c>
      <c r="K666" s="1" t="str">
        <f t="shared" si="104"/>
        <v/>
      </c>
      <c r="L666" s="177"/>
      <c r="M666" s="299" t="str">
        <f t="shared" si="105"/>
        <v/>
      </c>
      <c r="N666" s="177"/>
      <c r="O666" s="177" t="str">
        <f t="shared" si="106"/>
        <v/>
      </c>
      <c r="P666" s="1" t="str">
        <f t="shared" si="107"/>
        <v/>
      </c>
      <c r="Q666" s="199" t="str">
        <f ca="1">IF(B666=0,"",(IF(ISERROR(OFFSET('Specs and Initial PMs'!$E$1,MATCH($B666,'Specs and Initial PMs'!$D:$D,0)-1,0,1,1)),"",OFFSET('Specs and Initial PMs'!$E$1,MATCH($B666,'Specs and Initial PMs'!$D:$D,0)-1,0,1,1))))</f>
        <v/>
      </c>
      <c r="R666" s="103" t="str">
        <f t="shared" ca="1" si="108"/>
        <v/>
      </c>
      <c r="S666" s="241"/>
    </row>
    <row r="667" spans="1:19" x14ac:dyDescent="0.3">
      <c r="A667" s="1">
        <f>'Specs and Initial PMs'!A679</f>
        <v>663</v>
      </c>
      <c r="B667" s="1">
        <f>'Specs and Initial PMs'!D679</f>
        <v>0</v>
      </c>
      <c r="C667" s="103" t="e">
        <f ca="1">IF(B667=0, NA(), (IF(ISERROR(OFFSET('Initial Results'!$U$1,MATCH($B667,'Initial Results'!$R:$R,0)-1,0,1,1)),NA(),OFFSET('Initial Results'!$U$1,MATCH($B667,'Initial Results'!$R:$R,0)-1,0,1,1))))</f>
        <v>#N/A</v>
      </c>
      <c r="D667" s="103" t="str">
        <f t="shared" si="109"/>
        <v/>
      </c>
      <c r="E667" s="199" t="e">
        <f ca="1">IF(B667=0, NA(), (IF(ISERROR(OFFSET('Confirm Results'!$U$1,MATCH($B667,'Confirm Results'!$R:$R,0)-1,0,1,1)),NA(),OFFSET('Confirm Results'!$U$1,MATCH($B667,'Confirm Results'!$R:$R,0)-1,0,1,1))))</f>
        <v>#N/A</v>
      </c>
      <c r="F667" s="103" t="str">
        <f t="shared" si="100"/>
        <v/>
      </c>
      <c r="G667" s="103" t="str">
        <f t="shared" ca="1" si="101"/>
        <v/>
      </c>
      <c r="H667" s="300"/>
      <c r="I667" s="103" t="str">
        <f t="shared" si="102"/>
        <v/>
      </c>
      <c r="J667" s="1" t="str">
        <f t="shared" si="103"/>
        <v/>
      </c>
      <c r="K667" s="1" t="str">
        <f t="shared" si="104"/>
        <v/>
      </c>
      <c r="L667" s="177"/>
      <c r="M667" s="299" t="str">
        <f t="shared" si="105"/>
        <v/>
      </c>
      <c r="N667" s="177"/>
      <c r="O667" s="177" t="str">
        <f t="shared" si="106"/>
        <v/>
      </c>
      <c r="P667" s="1" t="str">
        <f t="shared" si="107"/>
        <v/>
      </c>
      <c r="Q667" s="199" t="str">
        <f ca="1">IF(B667=0,"",(IF(ISERROR(OFFSET('Specs and Initial PMs'!$E$1,MATCH($B667,'Specs and Initial PMs'!$D:$D,0)-1,0,1,1)),"",OFFSET('Specs and Initial PMs'!$E$1,MATCH($B667,'Specs and Initial PMs'!$D:$D,0)-1,0,1,1))))</f>
        <v/>
      </c>
      <c r="R667" s="103" t="str">
        <f t="shared" ca="1" si="108"/>
        <v/>
      </c>
      <c r="S667" s="241"/>
    </row>
    <row r="668" spans="1:19" x14ac:dyDescent="0.3">
      <c r="A668" s="1">
        <f>'Specs and Initial PMs'!A680</f>
        <v>664</v>
      </c>
      <c r="B668" s="1">
        <f>'Specs and Initial PMs'!D680</f>
        <v>0</v>
      </c>
      <c r="C668" s="103" t="e">
        <f ca="1">IF(B668=0, NA(), (IF(ISERROR(OFFSET('Initial Results'!$U$1,MATCH($B668,'Initial Results'!$R:$R,0)-1,0,1,1)),NA(),OFFSET('Initial Results'!$U$1,MATCH($B668,'Initial Results'!$R:$R,0)-1,0,1,1))))</f>
        <v>#N/A</v>
      </c>
      <c r="D668" s="103" t="str">
        <f t="shared" si="109"/>
        <v/>
      </c>
      <c r="E668" s="199" t="e">
        <f ca="1">IF(B668=0, NA(), (IF(ISERROR(OFFSET('Confirm Results'!$U$1,MATCH($B668,'Confirm Results'!$R:$R,0)-1,0,1,1)),NA(),OFFSET('Confirm Results'!$U$1,MATCH($B668,'Confirm Results'!$R:$R,0)-1,0,1,1))))</f>
        <v>#N/A</v>
      </c>
      <c r="F668" s="103" t="str">
        <f t="shared" si="100"/>
        <v/>
      </c>
      <c r="G668" s="103" t="str">
        <f t="shared" ca="1" si="101"/>
        <v/>
      </c>
      <c r="H668" s="300"/>
      <c r="I668" s="103" t="str">
        <f t="shared" si="102"/>
        <v/>
      </c>
      <c r="J668" s="1" t="str">
        <f t="shared" si="103"/>
        <v/>
      </c>
      <c r="K668" s="1" t="str">
        <f t="shared" si="104"/>
        <v/>
      </c>
      <c r="L668" s="177"/>
      <c r="M668" s="299" t="str">
        <f t="shared" si="105"/>
        <v/>
      </c>
      <c r="N668" s="177"/>
      <c r="O668" s="177" t="str">
        <f t="shared" si="106"/>
        <v/>
      </c>
      <c r="P668" s="1" t="str">
        <f t="shared" si="107"/>
        <v/>
      </c>
      <c r="Q668" s="199" t="str">
        <f ca="1">IF(B668=0,"",(IF(ISERROR(OFFSET('Specs and Initial PMs'!$E$1,MATCH($B668,'Specs and Initial PMs'!$D:$D,0)-1,0,1,1)),"",OFFSET('Specs and Initial PMs'!$E$1,MATCH($B668,'Specs and Initial PMs'!$D:$D,0)-1,0,1,1))))</f>
        <v/>
      </c>
      <c r="R668" s="103" t="str">
        <f t="shared" ca="1" si="108"/>
        <v/>
      </c>
      <c r="S668" s="241"/>
    </row>
    <row r="669" spans="1:19" x14ac:dyDescent="0.3">
      <c r="A669" s="1">
        <f>'Specs and Initial PMs'!A681</f>
        <v>665</v>
      </c>
      <c r="B669" s="1">
        <f>'Specs and Initial PMs'!D681</f>
        <v>0</v>
      </c>
      <c r="C669" s="103" t="e">
        <f ca="1">IF(B669=0, NA(), (IF(ISERROR(OFFSET('Initial Results'!$U$1,MATCH($B669,'Initial Results'!$R:$R,0)-1,0,1,1)),NA(),OFFSET('Initial Results'!$U$1,MATCH($B669,'Initial Results'!$R:$R,0)-1,0,1,1))))</f>
        <v>#N/A</v>
      </c>
      <c r="D669" s="103" t="str">
        <f t="shared" si="109"/>
        <v/>
      </c>
      <c r="E669" s="199" t="e">
        <f ca="1">IF(B669=0, NA(), (IF(ISERROR(OFFSET('Confirm Results'!$U$1,MATCH($B669,'Confirm Results'!$R:$R,0)-1,0,1,1)),NA(),OFFSET('Confirm Results'!$U$1,MATCH($B669,'Confirm Results'!$R:$R,0)-1,0,1,1))))</f>
        <v>#N/A</v>
      </c>
      <c r="F669" s="103" t="str">
        <f t="shared" si="100"/>
        <v/>
      </c>
      <c r="G669" s="103" t="str">
        <f t="shared" ca="1" si="101"/>
        <v/>
      </c>
      <c r="H669" s="300"/>
      <c r="I669" s="103" t="str">
        <f t="shared" si="102"/>
        <v/>
      </c>
      <c r="J669" s="1" t="str">
        <f t="shared" si="103"/>
        <v/>
      </c>
      <c r="K669" s="1" t="str">
        <f t="shared" si="104"/>
        <v/>
      </c>
      <c r="L669" s="177"/>
      <c r="M669" s="299" t="str">
        <f t="shared" si="105"/>
        <v/>
      </c>
      <c r="N669" s="177"/>
      <c r="O669" s="177" t="str">
        <f t="shared" si="106"/>
        <v/>
      </c>
      <c r="P669" s="1" t="str">
        <f t="shared" si="107"/>
        <v/>
      </c>
      <c r="Q669" s="199" t="str">
        <f ca="1">IF(B669=0,"",(IF(ISERROR(OFFSET('Specs and Initial PMs'!$E$1,MATCH($B669,'Specs and Initial PMs'!$D:$D,0)-1,0,1,1)),"",OFFSET('Specs and Initial PMs'!$E$1,MATCH($B669,'Specs and Initial PMs'!$D:$D,0)-1,0,1,1))))</f>
        <v/>
      </c>
      <c r="R669" s="103" t="str">
        <f t="shared" ca="1" si="108"/>
        <v/>
      </c>
      <c r="S669" s="241"/>
    </row>
    <row r="670" spans="1:19" x14ac:dyDescent="0.3">
      <c r="A670" s="1">
        <f>'Specs and Initial PMs'!A682</f>
        <v>666</v>
      </c>
      <c r="B670" s="1">
        <f>'Specs and Initial PMs'!D682</f>
        <v>0</v>
      </c>
      <c r="C670" s="103" t="e">
        <f ca="1">IF(B670=0, NA(), (IF(ISERROR(OFFSET('Initial Results'!$U$1,MATCH($B670,'Initial Results'!$R:$R,0)-1,0,1,1)),NA(),OFFSET('Initial Results'!$U$1,MATCH($B670,'Initial Results'!$R:$R,0)-1,0,1,1))))</f>
        <v>#N/A</v>
      </c>
      <c r="D670" s="103" t="str">
        <f t="shared" si="109"/>
        <v/>
      </c>
      <c r="E670" s="199" t="e">
        <f ca="1">IF(B670=0, NA(), (IF(ISERROR(OFFSET('Confirm Results'!$U$1,MATCH($B670,'Confirm Results'!$R:$R,0)-1,0,1,1)),NA(),OFFSET('Confirm Results'!$U$1,MATCH($B670,'Confirm Results'!$R:$R,0)-1,0,1,1))))</f>
        <v>#N/A</v>
      </c>
      <c r="F670" s="103" t="str">
        <f t="shared" si="100"/>
        <v/>
      </c>
      <c r="G670" s="103" t="str">
        <f t="shared" ca="1" si="101"/>
        <v/>
      </c>
      <c r="H670" s="300"/>
      <c r="I670" s="103" t="str">
        <f t="shared" si="102"/>
        <v/>
      </c>
      <c r="J670" s="1" t="str">
        <f t="shared" si="103"/>
        <v/>
      </c>
      <c r="K670" s="1" t="str">
        <f t="shared" si="104"/>
        <v/>
      </c>
      <c r="L670" s="177"/>
      <c r="M670" s="299" t="str">
        <f t="shared" si="105"/>
        <v/>
      </c>
      <c r="N670" s="177"/>
      <c r="O670" s="177" t="str">
        <f t="shared" si="106"/>
        <v/>
      </c>
      <c r="P670" s="1" t="str">
        <f t="shared" si="107"/>
        <v/>
      </c>
      <c r="Q670" s="199" t="str">
        <f ca="1">IF(B670=0,"",(IF(ISERROR(OFFSET('Specs and Initial PMs'!$E$1,MATCH($B670,'Specs and Initial PMs'!$D:$D,0)-1,0,1,1)),"",OFFSET('Specs and Initial PMs'!$E$1,MATCH($B670,'Specs and Initial PMs'!$D:$D,0)-1,0,1,1))))</f>
        <v/>
      </c>
      <c r="R670" s="103" t="str">
        <f t="shared" ca="1" si="108"/>
        <v/>
      </c>
      <c r="S670" s="241"/>
    </row>
    <row r="671" spans="1:19" x14ac:dyDescent="0.3">
      <c r="A671" s="1">
        <f>'Specs and Initial PMs'!A683</f>
        <v>667</v>
      </c>
      <c r="B671" s="1">
        <f>'Specs and Initial PMs'!D683</f>
        <v>0</v>
      </c>
      <c r="C671" s="103" t="e">
        <f ca="1">IF(B671=0, NA(), (IF(ISERROR(OFFSET('Initial Results'!$U$1,MATCH($B671,'Initial Results'!$R:$R,0)-1,0,1,1)),NA(),OFFSET('Initial Results'!$U$1,MATCH($B671,'Initial Results'!$R:$R,0)-1,0,1,1))))</f>
        <v>#N/A</v>
      </c>
      <c r="D671" s="103" t="str">
        <f t="shared" si="109"/>
        <v/>
      </c>
      <c r="E671" s="199" t="e">
        <f ca="1">IF(B671=0, NA(), (IF(ISERROR(OFFSET('Confirm Results'!$U$1,MATCH($B671,'Confirm Results'!$R:$R,0)-1,0,1,1)),NA(),OFFSET('Confirm Results'!$U$1,MATCH($B671,'Confirm Results'!$R:$R,0)-1,0,1,1))))</f>
        <v>#N/A</v>
      </c>
      <c r="F671" s="103" t="str">
        <f t="shared" si="100"/>
        <v/>
      </c>
      <c r="G671" s="103" t="str">
        <f t="shared" ca="1" si="101"/>
        <v/>
      </c>
      <c r="H671" s="300"/>
      <c r="I671" s="103" t="str">
        <f t="shared" si="102"/>
        <v/>
      </c>
      <c r="J671" s="1" t="str">
        <f t="shared" si="103"/>
        <v/>
      </c>
      <c r="K671" s="1" t="str">
        <f t="shared" si="104"/>
        <v/>
      </c>
      <c r="L671" s="177"/>
      <c r="M671" s="299" t="str">
        <f t="shared" si="105"/>
        <v/>
      </c>
      <c r="N671" s="177"/>
      <c r="O671" s="177" t="str">
        <f t="shared" si="106"/>
        <v/>
      </c>
      <c r="P671" s="1" t="str">
        <f t="shared" si="107"/>
        <v/>
      </c>
      <c r="Q671" s="199" t="str">
        <f ca="1">IF(B671=0,"",(IF(ISERROR(OFFSET('Specs and Initial PMs'!$E$1,MATCH($B671,'Specs and Initial PMs'!$D:$D,0)-1,0,1,1)),"",OFFSET('Specs and Initial PMs'!$E$1,MATCH($B671,'Specs and Initial PMs'!$D:$D,0)-1,0,1,1))))</f>
        <v/>
      </c>
      <c r="R671" s="103" t="str">
        <f t="shared" ca="1" si="108"/>
        <v/>
      </c>
      <c r="S671" s="241"/>
    </row>
    <row r="672" spans="1:19" x14ac:dyDescent="0.3">
      <c r="A672" s="1">
        <f>'Specs and Initial PMs'!A684</f>
        <v>668</v>
      </c>
      <c r="B672" s="1">
        <f>'Specs and Initial PMs'!D684</f>
        <v>0</v>
      </c>
      <c r="C672" s="103" t="e">
        <f ca="1">IF(B672=0, NA(), (IF(ISERROR(OFFSET('Initial Results'!$U$1,MATCH($B672,'Initial Results'!$R:$R,0)-1,0,1,1)),NA(),OFFSET('Initial Results'!$U$1,MATCH($B672,'Initial Results'!$R:$R,0)-1,0,1,1))))</f>
        <v>#N/A</v>
      </c>
      <c r="D672" s="103" t="str">
        <f t="shared" si="109"/>
        <v/>
      </c>
      <c r="E672" s="199" t="e">
        <f ca="1">IF(B672=0, NA(), (IF(ISERROR(OFFSET('Confirm Results'!$U$1,MATCH($B672,'Confirm Results'!$R:$R,0)-1,0,1,1)),NA(),OFFSET('Confirm Results'!$U$1,MATCH($B672,'Confirm Results'!$R:$R,0)-1,0,1,1))))</f>
        <v>#N/A</v>
      </c>
      <c r="F672" s="103" t="str">
        <f t="shared" si="100"/>
        <v/>
      </c>
      <c r="G672" s="103" t="str">
        <f t="shared" ca="1" si="101"/>
        <v/>
      </c>
      <c r="H672" s="300"/>
      <c r="I672" s="103" t="str">
        <f t="shared" si="102"/>
        <v/>
      </c>
      <c r="J672" s="1" t="str">
        <f t="shared" si="103"/>
        <v/>
      </c>
      <c r="K672" s="1" t="str">
        <f t="shared" si="104"/>
        <v/>
      </c>
      <c r="L672" s="177"/>
      <c r="M672" s="299" t="str">
        <f t="shared" si="105"/>
        <v/>
      </c>
      <c r="N672" s="177"/>
      <c r="O672" s="177" t="str">
        <f t="shared" si="106"/>
        <v/>
      </c>
      <c r="P672" s="1" t="str">
        <f t="shared" si="107"/>
        <v/>
      </c>
      <c r="Q672" s="199" t="str">
        <f ca="1">IF(B672=0,"",(IF(ISERROR(OFFSET('Specs and Initial PMs'!$E$1,MATCH($B672,'Specs and Initial PMs'!$D:$D,0)-1,0,1,1)),"",OFFSET('Specs and Initial PMs'!$E$1,MATCH($B672,'Specs and Initial PMs'!$D:$D,0)-1,0,1,1))))</f>
        <v/>
      </c>
      <c r="R672" s="103" t="str">
        <f t="shared" ca="1" si="108"/>
        <v/>
      </c>
      <c r="S672" s="241"/>
    </row>
    <row r="673" spans="1:19" x14ac:dyDescent="0.3">
      <c r="A673" s="1">
        <f>'Specs and Initial PMs'!A685</f>
        <v>669</v>
      </c>
      <c r="B673" s="1">
        <f>'Specs and Initial PMs'!D685</f>
        <v>0</v>
      </c>
      <c r="C673" s="103" t="e">
        <f ca="1">IF(B673=0, NA(), (IF(ISERROR(OFFSET('Initial Results'!$U$1,MATCH($B673,'Initial Results'!$R:$R,0)-1,0,1,1)),NA(),OFFSET('Initial Results'!$U$1,MATCH($B673,'Initial Results'!$R:$R,0)-1,0,1,1))))</f>
        <v>#N/A</v>
      </c>
      <c r="D673" s="103" t="str">
        <f t="shared" si="109"/>
        <v/>
      </c>
      <c r="E673" s="199" t="e">
        <f ca="1">IF(B673=0, NA(), (IF(ISERROR(OFFSET('Confirm Results'!$U$1,MATCH($B673,'Confirm Results'!$R:$R,0)-1,0,1,1)),NA(),OFFSET('Confirm Results'!$U$1,MATCH($B673,'Confirm Results'!$R:$R,0)-1,0,1,1))))</f>
        <v>#N/A</v>
      </c>
      <c r="F673" s="103" t="str">
        <f t="shared" si="100"/>
        <v/>
      </c>
      <c r="G673" s="103" t="str">
        <f t="shared" ca="1" si="101"/>
        <v/>
      </c>
      <c r="H673" s="300"/>
      <c r="I673" s="103" t="str">
        <f t="shared" si="102"/>
        <v/>
      </c>
      <c r="J673" s="1" t="str">
        <f t="shared" si="103"/>
        <v/>
      </c>
      <c r="K673" s="1" t="str">
        <f t="shared" si="104"/>
        <v/>
      </c>
      <c r="L673" s="177"/>
      <c r="M673" s="299" t="str">
        <f t="shared" si="105"/>
        <v/>
      </c>
      <c r="N673" s="177"/>
      <c r="O673" s="177" t="str">
        <f t="shared" si="106"/>
        <v/>
      </c>
      <c r="P673" s="1" t="str">
        <f t="shared" si="107"/>
        <v/>
      </c>
      <c r="Q673" s="199" t="str">
        <f ca="1">IF(B673=0,"",(IF(ISERROR(OFFSET('Specs and Initial PMs'!$E$1,MATCH($B673,'Specs and Initial PMs'!$D:$D,0)-1,0,1,1)),"",OFFSET('Specs and Initial PMs'!$E$1,MATCH($B673,'Specs and Initial PMs'!$D:$D,0)-1,0,1,1))))</f>
        <v/>
      </c>
      <c r="R673" s="103" t="str">
        <f t="shared" ca="1" si="108"/>
        <v/>
      </c>
      <c r="S673" s="241"/>
    </row>
    <row r="674" spans="1:19" x14ac:dyDescent="0.3">
      <c r="A674" s="1">
        <f>'Specs and Initial PMs'!A686</f>
        <v>670</v>
      </c>
      <c r="B674" s="1">
        <f>'Specs and Initial PMs'!D686</f>
        <v>0</v>
      </c>
      <c r="C674" s="103" t="e">
        <f ca="1">IF(B674=0, NA(), (IF(ISERROR(OFFSET('Initial Results'!$U$1,MATCH($B674,'Initial Results'!$R:$R,0)-1,0,1,1)),NA(),OFFSET('Initial Results'!$U$1,MATCH($B674,'Initial Results'!$R:$R,0)-1,0,1,1))))</f>
        <v>#N/A</v>
      </c>
      <c r="D674" s="103" t="str">
        <f t="shared" si="109"/>
        <v/>
      </c>
      <c r="E674" s="199" t="e">
        <f ca="1">IF(B674=0, NA(), (IF(ISERROR(OFFSET('Confirm Results'!$U$1,MATCH($B674,'Confirm Results'!$R:$R,0)-1,0,1,1)),NA(),OFFSET('Confirm Results'!$U$1,MATCH($B674,'Confirm Results'!$R:$R,0)-1,0,1,1))))</f>
        <v>#N/A</v>
      </c>
      <c r="F674" s="103" t="str">
        <f t="shared" si="100"/>
        <v/>
      </c>
      <c r="G674" s="103" t="str">
        <f t="shared" ca="1" si="101"/>
        <v/>
      </c>
      <c r="H674" s="300"/>
      <c r="I674" s="103" t="str">
        <f t="shared" si="102"/>
        <v/>
      </c>
      <c r="J674" s="1" t="str">
        <f t="shared" si="103"/>
        <v/>
      </c>
      <c r="K674" s="1" t="str">
        <f t="shared" si="104"/>
        <v/>
      </c>
      <c r="L674" s="177"/>
      <c r="M674" s="299" t="str">
        <f t="shared" si="105"/>
        <v/>
      </c>
      <c r="N674" s="177"/>
      <c r="O674" s="177" t="str">
        <f t="shared" si="106"/>
        <v/>
      </c>
      <c r="P674" s="1" t="str">
        <f t="shared" si="107"/>
        <v/>
      </c>
      <c r="Q674" s="199" t="str">
        <f ca="1">IF(B674=0,"",(IF(ISERROR(OFFSET('Specs and Initial PMs'!$E$1,MATCH($B674,'Specs and Initial PMs'!$D:$D,0)-1,0,1,1)),"",OFFSET('Specs and Initial PMs'!$E$1,MATCH($B674,'Specs and Initial PMs'!$D:$D,0)-1,0,1,1))))</f>
        <v/>
      </c>
      <c r="R674" s="103" t="str">
        <f t="shared" ca="1" si="108"/>
        <v/>
      </c>
      <c r="S674" s="241"/>
    </row>
    <row r="675" spans="1:19" x14ac:dyDescent="0.3">
      <c r="A675" s="1">
        <f>'Specs and Initial PMs'!A687</f>
        <v>671</v>
      </c>
      <c r="B675" s="1">
        <f>'Specs and Initial PMs'!D687</f>
        <v>0</v>
      </c>
      <c r="C675" s="103" t="e">
        <f ca="1">IF(B675=0, NA(), (IF(ISERROR(OFFSET('Initial Results'!$U$1,MATCH($B675,'Initial Results'!$R:$R,0)-1,0,1,1)),NA(),OFFSET('Initial Results'!$U$1,MATCH($B675,'Initial Results'!$R:$R,0)-1,0,1,1))))</f>
        <v>#N/A</v>
      </c>
      <c r="D675" s="103" t="str">
        <f t="shared" si="109"/>
        <v/>
      </c>
      <c r="E675" s="199" t="e">
        <f ca="1">IF(B675=0, NA(), (IF(ISERROR(OFFSET('Confirm Results'!$U$1,MATCH($B675,'Confirm Results'!$R:$R,0)-1,0,1,1)),NA(),OFFSET('Confirm Results'!$U$1,MATCH($B675,'Confirm Results'!$R:$R,0)-1,0,1,1))))</f>
        <v>#N/A</v>
      </c>
      <c r="F675" s="103" t="str">
        <f t="shared" si="100"/>
        <v/>
      </c>
      <c r="G675" s="103" t="str">
        <f t="shared" ca="1" si="101"/>
        <v/>
      </c>
      <c r="H675" s="300"/>
      <c r="I675" s="103" t="str">
        <f t="shared" si="102"/>
        <v/>
      </c>
      <c r="J675" s="1" t="str">
        <f t="shared" si="103"/>
        <v/>
      </c>
      <c r="K675" s="1" t="str">
        <f t="shared" si="104"/>
        <v/>
      </c>
      <c r="L675" s="177"/>
      <c r="M675" s="299" t="str">
        <f t="shared" si="105"/>
        <v/>
      </c>
      <c r="N675" s="177"/>
      <c r="O675" s="177" t="str">
        <f t="shared" si="106"/>
        <v/>
      </c>
      <c r="P675" s="1" t="str">
        <f t="shared" si="107"/>
        <v/>
      </c>
      <c r="Q675" s="199" t="str">
        <f ca="1">IF(B675=0,"",(IF(ISERROR(OFFSET('Specs and Initial PMs'!$E$1,MATCH($B675,'Specs and Initial PMs'!$D:$D,0)-1,0,1,1)),"",OFFSET('Specs and Initial PMs'!$E$1,MATCH($B675,'Specs and Initial PMs'!$D:$D,0)-1,0,1,1))))</f>
        <v/>
      </c>
      <c r="R675" s="103" t="str">
        <f t="shared" ca="1" si="108"/>
        <v/>
      </c>
      <c r="S675" s="241"/>
    </row>
    <row r="676" spans="1:19" x14ac:dyDescent="0.3">
      <c r="A676" s="1">
        <f>'Specs and Initial PMs'!A688</f>
        <v>672</v>
      </c>
      <c r="B676" s="1">
        <f>'Specs and Initial PMs'!D688</f>
        <v>0</v>
      </c>
      <c r="C676" s="103" t="e">
        <f ca="1">IF(B676=0, NA(), (IF(ISERROR(OFFSET('Initial Results'!$U$1,MATCH($B676,'Initial Results'!$R:$R,0)-1,0,1,1)),NA(),OFFSET('Initial Results'!$U$1,MATCH($B676,'Initial Results'!$R:$R,0)-1,0,1,1))))</f>
        <v>#N/A</v>
      </c>
      <c r="D676" s="103" t="str">
        <f t="shared" si="109"/>
        <v/>
      </c>
      <c r="E676" s="199" t="e">
        <f ca="1">IF(B676=0, NA(), (IF(ISERROR(OFFSET('Confirm Results'!$U$1,MATCH($B676,'Confirm Results'!$R:$R,0)-1,0,1,1)),NA(),OFFSET('Confirm Results'!$U$1,MATCH($B676,'Confirm Results'!$R:$R,0)-1,0,1,1))))</f>
        <v>#N/A</v>
      </c>
      <c r="F676" s="103" t="str">
        <f t="shared" si="100"/>
        <v/>
      </c>
      <c r="G676" s="103" t="str">
        <f t="shared" ca="1" si="101"/>
        <v/>
      </c>
      <c r="H676" s="300"/>
      <c r="I676" s="103" t="str">
        <f t="shared" si="102"/>
        <v/>
      </c>
      <c r="J676" s="1" t="str">
        <f t="shared" si="103"/>
        <v/>
      </c>
      <c r="K676" s="1" t="str">
        <f t="shared" si="104"/>
        <v/>
      </c>
      <c r="L676" s="177"/>
      <c r="M676" s="299" t="str">
        <f t="shared" si="105"/>
        <v/>
      </c>
      <c r="N676" s="177"/>
      <c r="O676" s="177" t="str">
        <f t="shared" si="106"/>
        <v/>
      </c>
      <c r="P676" s="1" t="str">
        <f t="shared" si="107"/>
        <v/>
      </c>
      <c r="Q676" s="199" t="str">
        <f ca="1">IF(B676=0,"",(IF(ISERROR(OFFSET('Specs and Initial PMs'!$E$1,MATCH($B676,'Specs and Initial PMs'!$D:$D,0)-1,0,1,1)),"",OFFSET('Specs and Initial PMs'!$E$1,MATCH($B676,'Specs and Initial PMs'!$D:$D,0)-1,0,1,1))))</f>
        <v/>
      </c>
      <c r="R676" s="103" t="str">
        <f t="shared" ca="1" si="108"/>
        <v/>
      </c>
      <c r="S676" s="241"/>
    </row>
    <row r="677" spans="1:19" x14ac:dyDescent="0.3">
      <c r="A677" s="1">
        <f>'Specs and Initial PMs'!A689</f>
        <v>673</v>
      </c>
      <c r="B677" s="1">
        <f>'Specs and Initial PMs'!D689</f>
        <v>0</v>
      </c>
      <c r="C677" s="103" t="e">
        <f ca="1">IF(B677=0, NA(), (IF(ISERROR(OFFSET('Initial Results'!$U$1,MATCH($B677,'Initial Results'!$R:$R,0)-1,0,1,1)),NA(),OFFSET('Initial Results'!$U$1,MATCH($B677,'Initial Results'!$R:$R,0)-1,0,1,1))))</f>
        <v>#N/A</v>
      </c>
      <c r="D677" s="103" t="str">
        <f t="shared" si="109"/>
        <v/>
      </c>
      <c r="E677" s="199" t="e">
        <f ca="1">IF(B677=0, NA(), (IF(ISERROR(OFFSET('Confirm Results'!$U$1,MATCH($B677,'Confirm Results'!$R:$R,0)-1,0,1,1)),NA(),OFFSET('Confirm Results'!$U$1,MATCH($B677,'Confirm Results'!$R:$R,0)-1,0,1,1))))</f>
        <v>#N/A</v>
      </c>
      <c r="F677" s="103" t="str">
        <f t="shared" si="100"/>
        <v/>
      </c>
      <c r="G677" s="103" t="str">
        <f t="shared" ca="1" si="101"/>
        <v/>
      </c>
      <c r="H677" s="300"/>
      <c r="I677" s="103" t="str">
        <f t="shared" si="102"/>
        <v/>
      </c>
      <c r="J677" s="1" t="str">
        <f t="shared" si="103"/>
        <v/>
      </c>
      <c r="K677" s="1" t="str">
        <f t="shared" si="104"/>
        <v/>
      </c>
      <c r="L677" s="177"/>
      <c r="M677" s="299" t="str">
        <f t="shared" si="105"/>
        <v/>
      </c>
      <c r="N677" s="177"/>
      <c r="O677" s="177" t="str">
        <f t="shared" si="106"/>
        <v/>
      </c>
      <c r="P677" s="1" t="str">
        <f t="shared" si="107"/>
        <v/>
      </c>
      <c r="Q677" s="199" t="str">
        <f ca="1">IF(B677=0,"",(IF(ISERROR(OFFSET('Specs and Initial PMs'!$E$1,MATCH($B677,'Specs and Initial PMs'!$D:$D,0)-1,0,1,1)),"",OFFSET('Specs and Initial PMs'!$E$1,MATCH($B677,'Specs and Initial PMs'!$D:$D,0)-1,0,1,1))))</f>
        <v/>
      </c>
      <c r="R677" s="103" t="str">
        <f t="shared" ca="1" si="108"/>
        <v/>
      </c>
      <c r="S677" s="241"/>
    </row>
    <row r="678" spans="1:19" x14ac:dyDescent="0.3">
      <c r="A678" s="1">
        <f>'Specs and Initial PMs'!A690</f>
        <v>674</v>
      </c>
      <c r="B678" s="1">
        <f>'Specs and Initial PMs'!D690</f>
        <v>0</v>
      </c>
      <c r="C678" s="103" t="e">
        <f ca="1">IF(B678=0, NA(), (IF(ISERROR(OFFSET('Initial Results'!$U$1,MATCH($B678,'Initial Results'!$R:$R,0)-1,0,1,1)),NA(),OFFSET('Initial Results'!$U$1,MATCH($B678,'Initial Results'!$R:$R,0)-1,0,1,1))))</f>
        <v>#N/A</v>
      </c>
      <c r="D678" s="103" t="str">
        <f t="shared" si="109"/>
        <v/>
      </c>
      <c r="E678" s="199" t="e">
        <f ca="1">IF(B678=0, NA(), (IF(ISERROR(OFFSET('Confirm Results'!$U$1,MATCH($B678,'Confirm Results'!$R:$R,0)-1,0,1,1)),NA(),OFFSET('Confirm Results'!$U$1,MATCH($B678,'Confirm Results'!$R:$R,0)-1,0,1,1))))</f>
        <v>#N/A</v>
      </c>
      <c r="F678" s="103" t="str">
        <f t="shared" si="100"/>
        <v/>
      </c>
      <c r="G678" s="103" t="str">
        <f t="shared" ca="1" si="101"/>
        <v/>
      </c>
      <c r="H678" s="300"/>
      <c r="I678" s="103" t="str">
        <f t="shared" si="102"/>
        <v/>
      </c>
      <c r="J678" s="1" t="str">
        <f t="shared" si="103"/>
        <v/>
      </c>
      <c r="K678" s="1" t="str">
        <f t="shared" si="104"/>
        <v/>
      </c>
      <c r="L678" s="177"/>
      <c r="M678" s="299" t="str">
        <f t="shared" si="105"/>
        <v/>
      </c>
      <c r="N678" s="177"/>
      <c r="O678" s="177" t="str">
        <f t="shared" si="106"/>
        <v/>
      </c>
      <c r="P678" s="1" t="str">
        <f t="shared" si="107"/>
        <v/>
      </c>
      <c r="Q678" s="199" t="str">
        <f ca="1">IF(B678=0,"",(IF(ISERROR(OFFSET('Specs and Initial PMs'!$E$1,MATCH($B678,'Specs and Initial PMs'!$D:$D,0)-1,0,1,1)),"",OFFSET('Specs and Initial PMs'!$E$1,MATCH($B678,'Specs and Initial PMs'!$D:$D,0)-1,0,1,1))))</f>
        <v/>
      </c>
      <c r="R678" s="103" t="str">
        <f t="shared" ca="1" si="108"/>
        <v/>
      </c>
      <c r="S678" s="241"/>
    </row>
    <row r="679" spans="1:19" x14ac:dyDescent="0.3">
      <c r="A679" s="1">
        <f>'Specs and Initial PMs'!A691</f>
        <v>675</v>
      </c>
      <c r="B679" s="1">
        <f>'Specs and Initial PMs'!D691</f>
        <v>0</v>
      </c>
      <c r="C679" s="103" t="e">
        <f ca="1">IF(B679=0, NA(), (IF(ISERROR(OFFSET('Initial Results'!$U$1,MATCH($B679,'Initial Results'!$R:$R,0)-1,0,1,1)),NA(),OFFSET('Initial Results'!$U$1,MATCH($B679,'Initial Results'!$R:$R,0)-1,0,1,1))))</f>
        <v>#N/A</v>
      </c>
      <c r="D679" s="103" t="str">
        <f t="shared" si="109"/>
        <v/>
      </c>
      <c r="E679" s="199" t="e">
        <f ca="1">IF(B679=0, NA(), (IF(ISERROR(OFFSET('Confirm Results'!$U$1,MATCH($B679,'Confirm Results'!$R:$R,0)-1,0,1,1)),NA(),OFFSET('Confirm Results'!$U$1,MATCH($B679,'Confirm Results'!$R:$R,0)-1,0,1,1))))</f>
        <v>#N/A</v>
      </c>
      <c r="F679" s="103" t="str">
        <f t="shared" si="100"/>
        <v/>
      </c>
      <c r="G679" s="103" t="str">
        <f t="shared" ca="1" si="101"/>
        <v/>
      </c>
      <c r="H679" s="300"/>
      <c r="I679" s="103" t="str">
        <f t="shared" si="102"/>
        <v/>
      </c>
      <c r="J679" s="1" t="str">
        <f t="shared" si="103"/>
        <v/>
      </c>
      <c r="K679" s="1" t="str">
        <f t="shared" si="104"/>
        <v/>
      </c>
      <c r="L679" s="177"/>
      <c r="M679" s="299" t="str">
        <f t="shared" si="105"/>
        <v/>
      </c>
      <c r="N679" s="177"/>
      <c r="O679" s="177" t="str">
        <f t="shared" si="106"/>
        <v/>
      </c>
      <c r="P679" s="1" t="str">
        <f t="shared" si="107"/>
        <v/>
      </c>
      <c r="Q679" s="199" t="str">
        <f ca="1">IF(B679=0,"",(IF(ISERROR(OFFSET('Specs and Initial PMs'!$E$1,MATCH($B679,'Specs and Initial PMs'!$D:$D,0)-1,0,1,1)),"",OFFSET('Specs and Initial PMs'!$E$1,MATCH($B679,'Specs and Initial PMs'!$D:$D,0)-1,0,1,1))))</f>
        <v/>
      </c>
      <c r="R679" s="103" t="str">
        <f t="shared" ca="1" si="108"/>
        <v/>
      </c>
      <c r="S679" s="241"/>
    </row>
    <row r="680" spans="1:19" x14ac:dyDescent="0.3">
      <c r="A680" s="1">
        <f>'Specs and Initial PMs'!A692</f>
        <v>676</v>
      </c>
      <c r="B680" s="1">
        <f>'Specs and Initial PMs'!D692</f>
        <v>0</v>
      </c>
      <c r="C680" s="103" t="e">
        <f ca="1">IF(B680=0, NA(), (IF(ISERROR(OFFSET('Initial Results'!$U$1,MATCH($B680,'Initial Results'!$R:$R,0)-1,0,1,1)),NA(),OFFSET('Initial Results'!$U$1,MATCH($B680,'Initial Results'!$R:$R,0)-1,0,1,1))))</f>
        <v>#N/A</v>
      </c>
      <c r="D680" s="103" t="str">
        <f t="shared" si="109"/>
        <v/>
      </c>
      <c r="E680" s="199" t="e">
        <f ca="1">IF(B680=0, NA(), (IF(ISERROR(OFFSET('Confirm Results'!$U$1,MATCH($B680,'Confirm Results'!$R:$R,0)-1,0,1,1)),NA(),OFFSET('Confirm Results'!$U$1,MATCH($B680,'Confirm Results'!$R:$R,0)-1,0,1,1))))</f>
        <v>#N/A</v>
      </c>
      <c r="F680" s="103" t="str">
        <f t="shared" si="100"/>
        <v/>
      </c>
      <c r="G680" s="103" t="str">
        <f t="shared" ca="1" si="101"/>
        <v/>
      </c>
      <c r="H680" s="300"/>
      <c r="I680" s="103" t="str">
        <f t="shared" si="102"/>
        <v/>
      </c>
      <c r="J680" s="1" t="str">
        <f t="shared" si="103"/>
        <v/>
      </c>
      <c r="K680" s="1" t="str">
        <f t="shared" si="104"/>
        <v/>
      </c>
      <c r="L680" s="177"/>
      <c r="M680" s="299" t="str">
        <f t="shared" si="105"/>
        <v/>
      </c>
      <c r="N680" s="177"/>
      <c r="O680" s="177" t="str">
        <f t="shared" si="106"/>
        <v/>
      </c>
      <c r="P680" s="1" t="str">
        <f t="shared" si="107"/>
        <v/>
      </c>
      <c r="Q680" s="199" t="str">
        <f ca="1">IF(B680=0,"",(IF(ISERROR(OFFSET('Specs and Initial PMs'!$E$1,MATCH($B680,'Specs and Initial PMs'!$D:$D,0)-1,0,1,1)),"",OFFSET('Specs and Initial PMs'!$E$1,MATCH($B680,'Specs and Initial PMs'!$D:$D,0)-1,0,1,1))))</f>
        <v/>
      </c>
      <c r="R680" s="103" t="str">
        <f t="shared" ca="1" si="108"/>
        <v/>
      </c>
      <c r="S680" s="241"/>
    </row>
    <row r="681" spans="1:19" x14ac:dyDescent="0.3">
      <c r="A681" s="1">
        <f>'Specs and Initial PMs'!A693</f>
        <v>677</v>
      </c>
      <c r="B681" s="1">
        <f>'Specs and Initial PMs'!D693</f>
        <v>0</v>
      </c>
      <c r="C681" s="103" t="e">
        <f ca="1">IF(B681=0, NA(), (IF(ISERROR(OFFSET('Initial Results'!$U$1,MATCH($B681,'Initial Results'!$R:$R,0)-1,0,1,1)),NA(),OFFSET('Initial Results'!$U$1,MATCH($B681,'Initial Results'!$R:$R,0)-1,0,1,1))))</f>
        <v>#N/A</v>
      </c>
      <c r="D681" s="103" t="str">
        <f t="shared" si="109"/>
        <v/>
      </c>
      <c r="E681" s="199" t="e">
        <f ca="1">IF(B681=0, NA(), (IF(ISERROR(OFFSET('Confirm Results'!$U$1,MATCH($B681,'Confirm Results'!$R:$R,0)-1,0,1,1)),NA(),OFFSET('Confirm Results'!$U$1,MATCH($B681,'Confirm Results'!$R:$R,0)-1,0,1,1))))</f>
        <v>#N/A</v>
      </c>
      <c r="F681" s="103" t="str">
        <f t="shared" si="100"/>
        <v/>
      </c>
      <c r="G681" s="103" t="str">
        <f t="shared" ca="1" si="101"/>
        <v/>
      </c>
      <c r="H681" s="300"/>
      <c r="I681" s="103" t="str">
        <f t="shared" si="102"/>
        <v/>
      </c>
      <c r="J681" s="1" t="str">
        <f t="shared" si="103"/>
        <v/>
      </c>
      <c r="K681" s="1" t="str">
        <f t="shared" si="104"/>
        <v/>
      </c>
      <c r="L681" s="177"/>
      <c r="M681" s="299" t="str">
        <f t="shared" si="105"/>
        <v/>
      </c>
      <c r="N681" s="177"/>
      <c r="O681" s="177" t="str">
        <f t="shared" si="106"/>
        <v/>
      </c>
      <c r="P681" s="1" t="str">
        <f t="shared" si="107"/>
        <v/>
      </c>
      <c r="Q681" s="199" t="str">
        <f ca="1">IF(B681=0,"",(IF(ISERROR(OFFSET('Specs and Initial PMs'!$E$1,MATCH($B681,'Specs and Initial PMs'!$D:$D,0)-1,0,1,1)),"",OFFSET('Specs and Initial PMs'!$E$1,MATCH($B681,'Specs and Initial PMs'!$D:$D,0)-1,0,1,1))))</f>
        <v/>
      </c>
      <c r="R681" s="103" t="str">
        <f t="shared" ca="1" si="108"/>
        <v/>
      </c>
      <c r="S681" s="241"/>
    </row>
    <row r="682" spans="1:19" x14ac:dyDescent="0.3">
      <c r="A682" s="1">
        <f>'Specs and Initial PMs'!A694</f>
        <v>678</v>
      </c>
      <c r="B682" s="1">
        <f>'Specs and Initial PMs'!D694</f>
        <v>0</v>
      </c>
      <c r="C682" s="103" t="e">
        <f ca="1">IF(B682=0, NA(), (IF(ISERROR(OFFSET('Initial Results'!$U$1,MATCH($B682,'Initial Results'!$R:$R,0)-1,0,1,1)),NA(),OFFSET('Initial Results'!$U$1,MATCH($B682,'Initial Results'!$R:$R,0)-1,0,1,1))))</f>
        <v>#N/A</v>
      </c>
      <c r="D682" s="103" t="str">
        <f t="shared" si="109"/>
        <v/>
      </c>
      <c r="E682" s="199" t="e">
        <f ca="1">IF(B682=0, NA(), (IF(ISERROR(OFFSET('Confirm Results'!$U$1,MATCH($B682,'Confirm Results'!$R:$R,0)-1,0,1,1)),NA(),OFFSET('Confirm Results'!$U$1,MATCH($B682,'Confirm Results'!$R:$R,0)-1,0,1,1))))</f>
        <v>#N/A</v>
      </c>
      <c r="F682" s="103" t="str">
        <f t="shared" si="100"/>
        <v/>
      </c>
      <c r="G682" s="103" t="str">
        <f t="shared" ca="1" si="101"/>
        <v/>
      </c>
      <c r="H682" s="300"/>
      <c r="I682" s="103" t="str">
        <f t="shared" si="102"/>
        <v/>
      </c>
      <c r="J682" s="1" t="str">
        <f t="shared" si="103"/>
        <v/>
      </c>
      <c r="K682" s="1" t="str">
        <f t="shared" si="104"/>
        <v/>
      </c>
      <c r="L682" s="177"/>
      <c r="M682" s="299" t="str">
        <f t="shared" si="105"/>
        <v/>
      </c>
      <c r="N682" s="177"/>
      <c r="O682" s="177" t="str">
        <f t="shared" si="106"/>
        <v/>
      </c>
      <c r="P682" s="1" t="str">
        <f t="shared" si="107"/>
        <v/>
      </c>
      <c r="Q682" s="199" t="str">
        <f ca="1">IF(B682=0,"",(IF(ISERROR(OFFSET('Specs and Initial PMs'!$E$1,MATCH($B682,'Specs and Initial PMs'!$D:$D,0)-1,0,1,1)),"",OFFSET('Specs and Initial PMs'!$E$1,MATCH($B682,'Specs and Initial PMs'!$D:$D,0)-1,0,1,1))))</f>
        <v/>
      </c>
      <c r="R682" s="103" t="str">
        <f t="shared" ca="1" si="108"/>
        <v/>
      </c>
      <c r="S682" s="241"/>
    </row>
    <row r="683" spans="1:19" x14ac:dyDescent="0.3">
      <c r="A683" s="1">
        <f>'Specs and Initial PMs'!A695</f>
        <v>679</v>
      </c>
      <c r="B683" s="1">
        <f>'Specs and Initial PMs'!D695</f>
        <v>0</v>
      </c>
      <c r="C683" s="103" t="e">
        <f ca="1">IF(B683=0, NA(), (IF(ISERROR(OFFSET('Initial Results'!$U$1,MATCH($B683,'Initial Results'!$R:$R,0)-1,0,1,1)),NA(),OFFSET('Initial Results'!$U$1,MATCH($B683,'Initial Results'!$R:$R,0)-1,0,1,1))))</f>
        <v>#N/A</v>
      </c>
      <c r="D683" s="103" t="str">
        <f t="shared" si="109"/>
        <v/>
      </c>
      <c r="E683" s="199" t="e">
        <f ca="1">IF(B683=0, NA(), (IF(ISERROR(OFFSET('Confirm Results'!$U$1,MATCH($B683,'Confirm Results'!$R:$R,0)-1,0,1,1)),NA(),OFFSET('Confirm Results'!$U$1,MATCH($B683,'Confirm Results'!$R:$R,0)-1,0,1,1))))</f>
        <v>#N/A</v>
      </c>
      <c r="F683" s="103" t="str">
        <f t="shared" si="100"/>
        <v/>
      </c>
      <c r="G683" s="103" t="str">
        <f t="shared" ca="1" si="101"/>
        <v/>
      </c>
      <c r="H683" s="300"/>
      <c r="I683" s="103" t="str">
        <f t="shared" si="102"/>
        <v/>
      </c>
      <c r="J683" s="1" t="str">
        <f t="shared" si="103"/>
        <v/>
      </c>
      <c r="K683" s="1" t="str">
        <f t="shared" si="104"/>
        <v/>
      </c>
      <c r="L683" s="177"/>
      <c r="M683" s="299" t="str">
        <f t="shared" si="105"/>
        <v/>
      </c>
      <c r="N683" s="177"/>
      <c r="O683" s="177" t="str">
        <f t="shared" si="106"/>
        <v/>
      </c>
      <c r="P683" s="1" t="str">
        <f t="shared" si="107"/>
        <v/>
      </c>
      <c r="Q683" s="199" t="str">
        <f ca="1">IF(B683=0,"",(IF(ISERROR(OFFSET('Specs and Initial PMs'!$E$1,MATCH($B683,'Specs and Initial PMs'!$D:$D,0)-1,0,1,1)),"",OFFSET('Specs and Initial PMs'!$E$1,MATCH($B683,'Specs and Initial PMs'!$D:$D,0)-1,0,1,1))))</f>
        <v/>
      </c>
      <c r="R683" s="103" t="str">
        <f t="shared" ca="1" si="108"/>
        <v/>
      </c>
      <c r="S683" s="241"/>
    </row>
    <row r="684" spans="1:19" x14ac:dyDescent="0.3">
      <c r="A684" s="1">
        <f>'Specs and Initial PMs'!A696</f>
        <v>680</v>
      </c>
      <c r="B684" s="1">
        <f>'Specs and Initial PMs'!D696</f>
        <v>0</v>
      </c>
      <c r="C684" s="103" t="e">
        <f ca="1">IF(B684=0, NA(), (IF(ISERROR(OFFSET('Initial Results'!$U$1,MATCH($B684,'Initial Results'!$R:$R,0)-1,0,1,1)),NA(),OFFSET('Initial Results'!$U$1,MATCH($B684,'Initial Results'!$R:$R,0)-1,0,1,1))))</f>
        <v>#N/A</v>
      </c>
      <c r="D684" s="103" t="str">
        <f t="shared" si="109"/>
        <v/>
      </c>
      <c r="E684" s="199" t="e">
        <f ca="1">IF(B684=0, NA(), (IF(ISERROR(OFFSET('Confirm Results'!$U$1,MATCH($B684,'Confirm Results'!$R:$R,0)-1,0,1,1)),NA(),OFFSET('Confirm Results'!$U$1,MATCH($B684,'Confirm Results'!$R:$R,0)-1,0,1,1))))</f>
        <v>#N/A</v>
      </c>
      <c r="F684" s="103" t="str">
        <f t="shared" si="100"/>
        <v/>
      </c>
      <c r="G684" s="103" t="str">
        <f t="shared" ca="1" si="101"/>
        <v/>
      </c>
      <c r="H684" s="300"/>
      <c r="I684" s="103" t="str">
        <f t="shared" si="102"/>
        <v/>
      </c>
      <c r="J684" s="1" t="str">
        <f t="shared" si="103"/>
        <v/>
      </c>
      <c r="K684" s="1" t="str">
        <f t="shared" si="104"/>
        <v/>
      </c>
      <c r="L684" s="177"/>
      <c r="M684" s="299" t="str">
        <f t="shared" si="105"/>
        <v/>
      </c>
      <c r="N684" s="177"/>
      <c r="O684" s="177" t="str">
        <f t="shared" si="106"/>
        <v/>
      </c>
      <c r="P684" s="1" t="str">
        <f t="shared" si="107"/>
        <v/>
      </c>
      <c r="Q684" s="199" t="str">
        <f ca="1">IF(B684=0,"",(IF(ISERROR(OFFSET('Specs and Initial PMs'!$E$1,MATCH($B684,'Specs and Initial PMs'!$D:$D,0)-1,0,1,1)),"",OFFSET('Specs and Initial PMs'!$E$1,MATCH($B684,'Specs and Initial PMs'!$D:$D,0)-1,0,1,1))))</f>
        <v/>
      </c>
      <c r="R684" s="103" t="str">
        <f t="shared" ca="1" si="108"/>
        <v/>
      </c>
      <c r="S684" s="241"/>
    </row>
    <row r="685" spans="1:19" x14ac:dyDescent="0.3">
      <c r="A685" s="1">
        <f>'Specs and Initial PMs'!A697</f>
        <v>681</v>
      </c>
      <c r="B685" s="1">
        <f>'Specs and Initial PMs'!D697</f>
        <v>0</v>
      </c>
      <c r="C685" s="103" t="e">
        <f ca="1">IF(B685=0, NA(), (IF(ISERROR(OFFSET('Initial Results'!$U$1,MATCH($B685,'Initial Results'!$R:$R,0)-1,0,1,1)),NA(),OFFSET('Initial Results'!$U$1,MATCH($B685,'Initial Results'!$R:$R,0)-1,0,1,1))))</f>
        <v>#N/A</v>
      </c>
      <c r="D685" s="103" t="str">
        <f t="shared" si="109"/>
        <v/>
      </c>
      <c r="E685" s="199" t="e">
        <f ca="1">IF(B685=0, NA(), (IF(ISERROR(OFFSET('Confirm Results'!$U$1,MATCH($B685,'Confirm Results'!$R:$R,0)-1,0,1,1)),NA(),OFFSET('Confirm Results'!$U$1,MATCH($B685,'Confirm Results'!$R:$R,0)-1,0,1,1))))</f>
        <v>#N/A</v>
      </c>
      <c r="F685" s="103" t="str">
        <f t="shared" si="100"/>
        <v/>
      </c>
      <c r="G685" s="103" t="str">
        <f t="shared" ca="1" si="101"/>
        <v/>
      </c>
      <c r="H685" s="300"/>
      <c r="I685" s="103" t="str">
        <f t="shared" si="102"/>
        <v/>
      </c>
      <c r="J685" s="1" t="str">
        <f t="shared" si="103"/>
        <v/>
      </c>
      <c r="K685" s="1" t="str">
        <f t="shared" si="104"/>
        <v/>
      </c>
      <c r="L685" s="177"/>
      <c r="M685" s="299" t="str">
        <f t="shared" si="105"/>
        <v/>
      </c>
      <c r="N685" s="177"/>
      <c r="O685" s="177" t="str">
        <f t="shared" si="106"/>
        <v/>
      </c>
      <c r="P685" s="1" t="str">
        <f t="shared" si="107"/>
        <v/>
      </c>
      <c r="Q685" s="199" t="str">
        <f ca="1">IF(B685=0,"",(IF(ISERROR(OFFSET('Specs and Initial PMs'!$E$1,MATCH($B685,'Specs and Initial PMs'!$D:$D,0)-1,0,1,1)),"",OFFSET('Specs and Initial PMs'!$E$1,MATCH($B685,'Specs and Initial PMs'!$D:$D,0)-1,0,1,1))))</f>
        <v/>
      </c>
      <c r="R685" s="103" t="str">
        <f t="shared" ca="1" si="108"/>
        <v/>
      </c>
      <c r="S685" s="241"/>
    </row>
    <row r="686" spans="1:19" x14ac:dyDescent="0.3">
      <c r="A686" s="1">
        <f>'Specs and Initial PMs'!A698</f>
        <v>682</v>
      </c>
      <c r="B686" s="1">
        <f>'Specs and Initial PMs'!D698</f>
        <v>0</v>
      </c>
      <c r="C686" s="103" t="e">
        <f ca="1">IF(B686=0, NA(), (IF(ISERROR(OFFSET('Initial Results'!$U$1,MATCH($B686,'Initial Results'!$R:$R,0)-1,0,1,1)),NA(),OFFSET('Initial Results'!$U$1,MATCH($B686,'Initial Results'!$R:$R,0)-1,0,1,1))))</f>
        <v>#N/A</v>
      </c>
      <c r="D686" s="103" t="str">
        <f t="shared" si="109"/>
        <v/>
      </c>
      <c r="E686" s="199" t="e">
        <f ca="1">IF(B686=0, NA(), (IF(ISERROR(OFFSET('Confirm Results'!$U$1,MATCH($B686,'Confirm Results'!$R:$R,0)-1,0,1,1)),NA(),OFFSET('Confirm Results'!$U$1,MATCH($B686,'Confirm Results'!$R:$R,0)-1,0,1,1))))</f>
        <v>#N/A</v>
      </c>
      <c r="F686" s="103" t="str">
        <f t="shared" si="100"/>
        <v/>
      </c>
      <c r="G686" s="103" t="str">
        <f t="shared" ca="1" si="101"/>
        <v/>
      </c>
      <c r="H686" s="300"/>
      <c r="I686" s="103" t="str">
        <f t="shared" si="102"/>
        <v/>
      </c>
      <c r="J686" s="1" t="str">
        <f t="shared" si="103"/>
        <v/>
      </c>
      <c r="K686" s="1" t="str">
        <f t="shared" si="104"/>
        <v/>
      </c>
      <c r="L686" s="177"/>
      <c r="M686" s="299" t="str">
        <f t="shared" si="105"/>
        <v/>
      </c>
      <c r="N686" s="177"/>
      <c r="O686" s="177" t="str">
        <f t="shared" si="106"/>
        <v/>
      </c>
      <c r="P686" s="1" t="str">
        <f t="shared" si="107"/>
        <v/>
      </c>
      <c r="Q686" s="199" t="str">
        <f ca="1">IF(B686=0,"",(IF(ISERROR(OFFSET('Specs and Initial PMs'!$E$1,MATCH($B686,'Specs and Initial PMs'!$D:$D,0)-1,0,1,1)),"",OFFSET('Specs and Initial PMs'!$E$1,MATCH($B686,'Specs and Initial PMs'!$D:$D,0)-1,0,1,1))))</f>
        <v/>
      </c>
      <c r="R686" s="103" t="str">
        <f t="shared" ca="1" si="108"/>
        <v/>
      </c>
      <c r="S686" s="241"/>
    </row>
    <row r="687" spans="1:19" x14ac:dyDescent="0.3">
      <c r="A687" s="1">
        <f>'Specs and Initial PMs'!A699</f>
        <v>683</v>
      </c>
      <c r="B687" s="1">
        <f>'Specs and Initial PMs'!D699</f>
        <v>0</v>
      </c>
      <c r="C687" s="103" t="e">
        <f ca="1">IF(B687=0, NA(), (IF(ISERROR(OFFSET('Initial Results'!$U$1,MATCH($B687,'Initial Results'!$R:$R,0)-1,0,1,1)),NA(),OFFSET('Initial Results'!$U$1,MATCH($B687,'Initial Results'!$R:$R,0)-1,0,1,1))))</f>
        <v>#N/A</v>
      </c>
      <c r="D687" s="103" t="str">
        <f t="shared" si="109"/>
        <v/>
      </c>
      <c r="E687" s="199" t="e">
        <f ca="1">IF(B687=0, NA(), (IF(ISERROR(OFFSET('Confirm Results'!$U$1,MATCH($B687,'Confirm Results'!$R:$R,0)-1,0,1,1)),NA(),OFFSET('Confirm Results'!$U$1,MATCH($B687,'Confirm Results'!$R:$R,0)-1,0,1,1))))</f>
        <v>#N/A</v>
      </c>
      <c r="F687" s="103" t="str">
        <f t="shared" si="100"/>
        <v/>
      </c>
      <c r="G687" s="103" t="str">
        <f t="shared" ca="1" si="101"/>
        <v/>
      </c>
      <c r="H687" s="300"/>
      <c r="I687" s="103" t="str">
        <f t="shared" si="102"/>
        <v/>
      </c>
      <c r="J687" s="1" t="str">
        <f t="shared" si="103"/>
        <v/>
      </c>
      <c r="K687" s="1" t="str">
        <f t="shared" si="104"/>
        <v/>
      </c>
      <c r="L687" s="177"/>
      <c r="M687" s="299" t="str">
        <f t="shared" si="105"/>
        <v/>
      </c>
      <c r="N687" s="177"/>
      <c r="O687" s="177" t="str">
        <f t="shared" si="106"/>
        <v/>
      </c>
      <c r="P687" s="1" t="str">
        <f t="shared" si="107"/>
        <v/>
      </c>
      <c r="Q687" s="199" t="str">
        <f ca="1">IF(B687=0,"",(IF(ISERROR(OFFSET('Specs and Initial PMs'!$E$1,MATCH($B687,'Specs and Initial PMs'!$D:$D,0)-1,0,1,1)),"",OFFSET('Specs and Initial PMs'!$E$1,MATCH($B687,'Specs and Initial PMs'!$D:$D,0)-1,0,1,1))))</f>
        <v/>
      </c>
      <c r="R687" s="103" t="str">
        <f t="shared" ca="1" si="108"/>
        <v/>
      </c>
      <c r="S687" s="241"/>
    </row>
    <row r="688" spans="1:19" x14ac:dyDescent="0.3">
      <c r="A688" s="1">
        <f>'Specs and Initial PMs'!A700</f>
        <v>684</v>
      </c>
      <c r="B688" s="1">
        <f>'Specs and Initial PMs'!D700</f>
        <v>0</v>
      </c>
      <c r="C688" s="103" t="e">
        <f ca="1">IF(B688=0, NA(), (IF(ISERROR(OFFSET('Initial Results'!$U$1,MATCH($B688,'Initial Results'!$R:$R,0)-1,0,1,1)),NA(),OFFSET('Initial Results'!$U$1,MATCH($B688,'Initial Results'!$R:$R,0)-1,0,1,1))))</f>
        <v>#N/A</v>
      </c>
      <c r="D688" s="103" t="str">
        <f t="shared" si="109"/>
        <v/>
      </c>
      <c r="E688" s="199" t="e">
        <f ca="1">IF(B688=0, NA(), (IF(ISERROR(OFFSET('Confirm Results'!$U$1,MATCH($B688,'Confirm Results'!$R:$R,0)-1,0,1,1)),NA(),OFFSET('Confirm Results'!$U$1,MATCH($B688,'Confirm Results'!$R:$R,0)-1,0,1,1))))</f>
        <v>#N/A</v>
      </c>
      <c r="F688" s="103" t="str">
        <f t="shared" si="100"/>
        <v/>
      </c>
      <c r="G688" s="103" t="str">
        <f t="shared" ca="1" si="101"/>
        <v/>
      </c>
      <c r="H688" s="300"/>
      <c r="I688" s="103" t="str">
        <f t="shared" si="102"/>
        <v/>
      </c>
      <c r="J688" s="1" t="str">
        <f t="shared" si="103"/>
        <v/>
      </c>
      <c r="K688" s="1" t="str">
        <f t="shared" si="104"/>
        <v/>
      </c>
      <c r="L688" s="177"/>
      <c r="M688" s="299" t="str">
        <f t="shared" si="105"/>
        <v/>
      </c>
      <c r="N688" s="177"/>
      <c r="O688" s="177" t="str">
        <f t="shared" si="106"/>
        <v/>
      </c>
      <c r="P688" s="1" t="str">
        <f t="shared" si="107"/>
        <v/>
      </c>
      <c r="Q688" s="199" t="str">
        <f ca="1">IF(B688=0,"",(IF(ISERROR(OFFSET('Specs and Initial PMs'!$E$1,MATCH($B688,'Specs and Initial PMs'!$D:$D,0)-1,0,1,1)),"",OFFSET('Specs and Initial PMs'!$E$1,MATCH($B688,'Specs and Initial PMs'!$D:$D,0)-1,0,1,1))))</f>
        <v/>
      </c>
      <c r="R688" s="103" t="str">
        <f t="shared" ca="1" si="108"/>
        <v/>
      </c>
      <c r="S688" s="241"/>
    </row>
    <row r="689" spans="1:19" x14ac:dyDescent="0.3">
      <c r="A689" s="1">
        <f>'Specs and Initial PMs'!A701</f>
        <v>685</v>
      </c>
      <c r="B689" s="1">
        <f>'Specs and Initial PMs'!D701</f>
        <v>0</v>
      </c>
      <c r="C689" s="103" t="e">
        <f ca="1">IF(B689=0, NA(), (IF(ISERROR(OFFSET('Initial Results'!$U$1,MATCH($B689,'Initial Results'!$R:$R,0)-1,0,1,1)),NA(),OFFSET('Initial Results'!$U$1,MATCH($B689,'Initial Results'!$R:$R,0)-1,0,1,1))))</f>
        <v>#N/A</v>
      </c>
      <c r="D689" s="103" t="str">
        <f t="shared" si="109"/>
        <v/>
      </c>
      <c r="E689" s="199" t="e">
        <f ca="1">IF(B689=0, NA(), (IF(ISERROR(OFFSET('Confirm Results'!$U$1,MATCH($B689,'Confirm Results'!$R:$R,0)-1,0,1,1)),NA(),OFFSET('Confirm Results'!$U$1,MATCH($B689,'Confirm Results'!$R:$R,0)-1,0,1,1))))</f>
        <v>#N/A</v>
      </c>
      <c r="F689" s="103" t="str">
        <f t="shared" si="100"/>
        <v/>
      </c>
      <c r="G689" s="103" t="str">
        <f t="shared" ca="1" si="101"/>
        <v/>
      </c>
      <c r="H689" s="300"/>
      <c r="I689" s="103" t="str">
        <f t="shared" si="102"/>
        <v/>
      </c>
      <c r="J689" s="1" t="str">
        <f t="shared" si="103"/>
        <v/>
      </c>
      <c r="K689" s="1" t="str">
        <f t="shared" si="104"/>
        <v/>
      </c>
      <c r="L689" s="177"/>
      <c r="M689" s="299" t="str">
        <f t="shared" si="105"/>
        <v/>
      </c>
      <c r="N689" s="177"/>
      <c r="O689" s="177" t="str">
        <f t="shared" si="106"/>
        <v/>
      </c>
      <c r="P689" s="1" t="str">
        <f t="shared" si="107"/>
        <v/>
      </c>
      <c r="Q689" s="199" t="str">
        <f ca="1">IF(B689=0,"",(IF(ISERROR(OFFSET('Specs and Initial PMs'!$E$1,MATCH($B689,'Specs and Initial PMs'!$D:$D,0)-1,0,1,1)),"",OFFSET('Specs and Initial PMs'!$E$1,MATCH($B689,'Specs and Initial PMs'!$D:$D,0)-1,0,1,1))))</f>
        <v/>
      </c>
      <c r="R689" s="103" t="str">
        <f t="shared" ca="1" si="108"/>
        <v/>
      </c>
      <c r="S689" s="241"/>
    </row>
    <row r="690" spans="1:19" x14ac:dyDescent="0.3">
      <c r="A690" s="1">
        <f>'Specs and Initial PMs'!A702</f>
        <v>686</v>
      </c>
      <c r="B690" s="1">
        <f>'Specs and Initial PMs'!D702</f>
        <v>0</v>
      </c>
      <c r="C690" s="103" t="e">
        <f ca="1">IF(B690=0, NA(), (IF(ISERROR(OFFSET('Initial Results'!$U$1,MATCH($B690,'Initial Results'!$R:$R,0)-1,0,1,1)),NA(),OFFSET('Initial Results'!$U$1,MATCH($B690,'Initial Results'!$R:$R,0)-1,0,1,1))))</f>
        <v>#N/A</v>
      </c>
      <c r="D690" s="103" t="str">
        <f t="shared" si="109"/>
        <v/>
      </c>
      <c r="E690" s="199" t="e">
        <f ca="1">IF(B690=0, NA(), (IF(ISERROR(OFFSET('Confirm Results'!$U$1,MATCH($B690,'Confirm Results'!$R:$R,0)-1,0,1,1)),NA(),OFFSET('Confirm Results'!$U$1,MATCH($B690,'Confirm Results'!$R:$R,0)-1,0,1,1))))</f>
        <v>#N/A</v>
      </c>
      <c r="F690" s="103" t="str">
        <f t="shared" si="100"/>
        <v/>
      </c>
      <c r="G690" s="103" t="str">
        <f t="shared" ca="1" si="101"/>
        <v/>
      </c>
      <c r="H690" s="300"/>
      <c r="I690" s="103" t="str">
        <f t="shared" si="102"/>
        <v/>
      </c>
      <c r="J690" s="1" t="str">
        <f t="shared" si="103"/>
        <v/>
      </c>
      <c r="K690" s="1" t="str">
        <f t="shared" si="104"/>
        <v/>
      </c>
      <c r="L690" s="177"/>
      <c r="M690" s="299" t="str">
        <f t="shared" si="105"/>
        <v/>
      </c>
      <c r="N690" s="177"/>
      <c r="O690" s="177" t="str">
        <f t="shared" si="106"/>
        <v/>
      </c>
      <c r="P690" s="1" t="str">
        <f t="shared" si="107"/>
        <v/>
      </c>
      <c r="Q690" s="199" t="str">
        <f ca="1">IF(B690=0,"",(IF(ISERROR(OFFSET('Specs and Initial PMs'!$E$1,MATCH($B690,'Specs and Initial PMs'!$D:$D,0)-1,0,1,1)),"",OFFSET('Specs and Initial PMs'!$E$1,MATCH($B690,'Specs and Initial PMs'!$D:$D,0)-1,0,1,1))))</f>
        <v/>
      </c>
      <c r="R690" s="103" t="str">
        <f t="shared" ca="1" si="108"/>
        <v/>
      </c>
      <c r="S690" s="241"/>
    </row>
    <row r="691" spans="1:19" x14ac:dyDescent="0.3">
      <c r="A691" s="1">
        <f>'Specs and Initial PMs'!A703</f>
        <v>687</v>
      </c>
      <c r="B691" s="1">
        <f>'Specs and Initial PMs'!D703</f>
        <v>0</v>
      </c>
      <c r="C691" s="103" t="e">
        <f ca="1">IF(B691=0, NA(), (IF(ISERROR(OFFSET('Initial Results'!$U$1,MATCH($B691,'Initial Results'!$R:$R,0)-1,0,1,1)),NA(),OFFSET('Initial Results'!$U$1,MATCH($B691,'Initial Results'!$R:$R,0)-1,0,1,1))))</f>
        <v>#N/A</v>
      </c>
      <c r="D691" s="103" t="str">
        <f t="shared" si="109"/>
        <v/>
      </c>
      <c r="E691" s="199" t="e">
        <f ca="1">IF(B691=0, NA(), (IF(ISERROR(OFFSET('Confirm Results'!$U$1,MATCH($B691,'Confirm Results'!$R:$R,0)-1,0,1,1)),NA(),OFFSET('Confirm Results'!$U$1,MATCH($B691,'Confirm Results'!$R:$R,0)-1,0,1,1))))</f>
        <v>#N/A</v>
      </c>
      <c r="F691" s="103" t="str">
        <f t="shared" si="100"/>
        <v/>
      </c>
      <c r="G691" s="103" t="str">
        <f t="shared" ca="1" si="101"/>
        <v/>
      </c>
      <c r="H691" s="300"/>
      <c r="I691" s="103" t="str">
        <f t="shared" si="102"/>
        <v/>
      </c>
      <c r="J691" s="1" t="str">
        <f t="shared" si="103"/>
        <v/>
      </c>
      <c r="K691" s="1" t="str">
        <f t="shared" si="104"/>
        <v/>
      </c>
      <c r="L691" s="177"/>
      <c r="M691" s="299" t="str">
        <f t="shared" si="105"/>
        <v/>
      </c>
      <c r="N691" s="177"/>
      <c r="O691" s="177" t="str">
        <f t="shared" si="106"/>
        <v/>
      </c>
      <c r="P691" s="1" t="str">
        <f t="shared" si="107"/>
        <v/>
      </c>
      <c r="Q691" s="199" t="str">
        <f ca="1">IF(B691=0,"",(IF(ISERROR(OFFSET('Specs and Initial PMs'!$E$1,MATCH($B691,'Specs and Initial PMs'!$D:$D,0)-1,0,1,1)),"",OFFSET('Specs and Initial PMs'!$E$1,MATCH($B691,'Specs and Initial PMs'!$D:$D,0)-1,0,1,1))))</f>
        <v/>
      </c>
      <c r="R691" s="103" t="str">
        <f t="shared" ca="1" si="108"/>
        <v/>
      </c>
      <c r="S691" s="241"/>
    </row>
    <row r="692" spans="1:19" x14ac:dyDescent="0.3">
      <c r="A692" s="1">
        <f>'Specs and Initial PMs'!A704</f>
        <v>688</v>
      </c>
      <c r="B692" s="1">
        <f>'Specs and Initial PMs'!D704</f>
        <v>0</v>
      </c>
      <c r="C692" s="103" t="e">
        <f ca="1">IF(B692=0, NA(), (IF(ISERROR(OFFSET('Initial Results'!$U$1,MATCH($B692,'Initial Results'!$R:$R,0)-1,0,1,1)),NA(),OFFSET('Initial Results'!$U$1,MATCH($B692,'Initial Results'!$R:$R,0)-1,0,1,1))))</f>
        <v>#N/A</v>
      </c>
      <c r="D692" s="103" t="str">
        <f t="shared" si="109"/>
        <v/>
      </c>
      <c r="E692" s="199" t="e">
        <f ca="1">IF(B692=0, NA(), (IF(ISERROR(OFFSET('Confirm Results'!$U$1,MATCH($B692,'Confirm Results'!$R:$R,0)-1,0,1,1)),NA(),OFFSET('Confirm Results'!$U$1,MATCH($B692,'Confirm Results'!$R:$R,0)-1,0,1,1))))</f>
        <v>#N/A</v>
      </c>
      <c r="F692" s="103" t="str">
        <f t="shared" si="100"/>
        <v/>
      </c>
      <c r="G692" s="103" t="str">
        <f t="shared" ca="1" si="101"/>
        <v/>
      </c>
      <c r="H692" s="300"/>
      <c r="I692" s="103" t="str">
        <f t="shared" si="102"/>
        <v/>
      </c>
      <c r="J692" s="1" t="str">
        <f t="shared" si="103"/>
        <v/>
      </c>
      <c r="K692" s="1" t="str">
        <f t="shared" si="104"/>
        <v/>
      </c>
      <c r="L692" s="177"/>
      <c r="M692" s="299" t="str">
        <f t="shared" si="105"/>
        <v/>
      </c>
      <c r="N692" s="177"/>
      <c r="O692" s="177" t="str">
        <f t="shared" si="106"/>
        <v/>
      </c>
      <c r="P692" s="1" t="str">
        <f t="shared" si="107"/>
        <v/>
      </c>
      <c r="Q692" s="199" t="str">
        <f ca="1">IF(B692=0,"",(IF(ISERROR(OFFSET('Specs and Initial PMs'!$E$1,MATCH($B692,'Specs and Initial PMs'!$D:$D,0)-1,0,1,1)),"",OFFSET('Specs and Initial PMs'!$E$1,MATCH($B692,'Specs and Initial PMs'!$D:$D,0)-1,0,1,1))))</f>
        <v/>
      </c>
      <c r="R692" s="103" t="str">
        <f t="shared" ca="1" si="108"/>
        <v/>
      </c>
      <c r="S692" s="241"/>
    </row>
    <row r="693" spans="1:19" x14ac:dyDescent="0.3">
      <c r="A693" s="1">
        <f>'Specs and Initial PMs'!A705</f>
        <v>689</v>
      </c>
      <c r="B693" s="1">
        <f>'Specs and Initial PMs'!D705</f>
        <v>0</v>
      </c>
      <c r="C693" s="103" t="e">
        <f ca="1">IF(B693=0, NA(), (IF(ISERROR(OFFSET('Initial Results'!$U$1,MATCH($B693,'Initial Results'!$R:$R,0)-1,0,1,1)),NA(),OFFSET('Initial Results'!$U$1,MATCH($B693,'Initial Results'!$R:$R,0)-1,0,1,1))))</f>
        <v>#N/A</v>
      </c>
      <c r="D693" s="103" t="str">
        <f t="shared" si="109"/>
        <v/>
      </c>
      <c r="E693" s="199" t="e">
        <f ca="1">IF(B693=0, NA(), (IF(ISERROR(OFFSET('Confirm Results'!$U$1,MATCH($B693,'Confirm Results'!$R:$R,0)-1,0,1,1)),NA(),OFFSET('Confirm Results'!$U$1,MATCH($B693,'Confirm Results'!$R:$R,0)-1,0,1,1))))</f>
        <v>#N/A</v>
      </c>
      <c r="F693" s="103" t="str">
        <f t="shared" si="100"/>
        <v/>
      </c>
      <c r="G693" s="103" t="str">
        <f t="shared" ca="1" si="101"/>
        <v/>
      </c>
      <c r="H693" s="300"/>
      <c r="I693" s="103" t="str">
        <f t="shared" si="102"/>
        <v/>
      </c>
      <c r="J693" s="1" t="str">
        <f t="shared" si="103"/>
        <v/>
      </c>
      <c r="K693" s="1" t="str">
        <f t="shared" si="104"/>
        <v/>
      </c>
      <c r="L693" s="177"/>
      <c r="M693" s="299" t="str">
        <f t="shared" si="105"/>
        <v/>
      </c>
      <c r="N693" s="177"/>
      <c r="O693" s="177" t="str">
        <f t="shared" si="106"/>
        <v/>
      </c>
      <c r="P693" s="1" t="str">
        <f t="shared" si="107"/>
        <v/>
      </c>
      <c r="Q693" s="199" t="str">
        <f ca="1">IF(B693=0,"",(IF(ISERROR(OFFSET('Specs and Initial PMs'!$E$1,MATCH($B693,'Specs and Initial PMs'!$D:$D,0)-1,0,1,1)),"",OFFSET('Specs and Initial PMs'!$E$1,MATCH($B693,'Specs and Initial PMs'!$D:$D,0)-1,0,1,1))))</f>
        <v/>
      </c>
      <c r="R693" s="103" t="str">
        <f t="shared" ca="1" si="108"/>
        <v/>
      </c>
      <c r="S693" s="241"/>
    </row>
    <row r="694" spans="1:19" x14ac:dyDescent="0.3">
      <c r="A694" s="1">
        <f>'Specs and Initial PMs'!A706</f>
        <v>690</v>
      </c>
      <c r="B694" s="1">
        <f>'Specs and Initial PMs'!D706</f>
        <v>0</v>
      </c>
      <c r="C694" s="103" t="e">
        <f ca="1">IF(B694=0, NA(), (IF(ISERROR(OFFSET('Initial Results'!$U$1,MATCH($B694,'Initial Results'!$R:$R,0)-1,0,1,1)),NA(),OFFSET('Initial Results'!$U$1,MATCH($B694,'Initial Results'!$R:$R,0)-1,0,1,1))))</f>
        <v>#N/A</v>
      </c>
      <c r="D694" s="103" t="str">
        <f t="shared" si="109"/>
        <v/>
      </c>
      <c r="E694" s="199" t="e">
        <f ca="1">IF(B694=0, NA(), (IF(ISERROR(OFFSET('Confirm Results'!$U$1,MATCH($B694,'Confirm Results'!$R:$R,0)-1,0,1,1)),NA(),OFFSET('Confirm Results'!$U$1,MATCH($B694,'Confirm Results'!$R:$R,0)-1,0,1,1))))</f>
        <v>#N/A</v>
      </c>
      <c r="F694" s="103" t="str">
        <f t="shared" si="100"/>
        <v/>
      </c>
      <c r="G694" s="103" t="str">
        <f t="shared" ca="1" si="101"/>
        <v/>
      </c>
      <c r="H694" s="300"/>
      <c r="I694" s="103" t="str">
        <f t="shared" si="102"/>
        <v/>
      </c>
      <c r="J694" s="1" t="str">
        <f t="shared" si="103"/>
        <v/>
      </c>
      <c r="K694" s="1" t="str">
        <f t="shared" si="104"/>
        <v/>
      </c>
      <c r="L694" s="177"/>
      <c r="M694" s="299" t="str">
        <f t="shared" si="105"/>
        <v/>
      </c>
      <c r="N694" s="177"/>
      <c r="O694" s="177" t="str">
        <f t="shared" si="106"/>
        <v/>
      </c>
      <c r="P694" s="1" t="str">
        <f t="shared" si="107"/>
        <v/>
      </c>
      <c r="Q694" s="199" t="str">
        <f ca="1">IF(B694=0,"",(IF(ISERROR(OFFSET('Specs and Initial PMs'!$E$1,MATCH($B694,'Specs and Initial PMs'!$D:$D,0)-1,0,1,1)),"",OFFSET('Specs and Initial PMs'!$E$1,MATCH($B694,'Specs and Initial PMs'!$D:$D,0)-1,0,1,1))))</f>
        <v/>
      </c>
      <c r="R694" s="103" t="str">
        <f t="shared" ca="1" si="108"/>
        <v/>
      </c>
      <c r="S694" s="241"/>
    </row>
    <row r="695" spans="1:19" x14ac:dyDescent="0.3">
      <c r="A695" s="1">
        <f>'Specs and Initial PMs'!A707</f>
        <v>691</v>
      </c>
      <c r="B695" s="1">
        <f>'Specs and Initial PMs'!D707</f>
        <v>0</v>
      </c>
      <c r="C695" s="103" t="e">
        <f ca="1">IF(B695=0, NA(), (IF(ISERROR(OFFSET('Initial Results'!$U$1,MATCH($B695,'Initial Results'!$R:$R,0)-1,0,1,1)),NA(),OFFSET('Initial Results'!$U$1,MATCH($B695,'Initial Results'!$R:$R,0)-1,0,1,1))))</f>
        <v>#N/A</v>
      </c>
      <c r="D695" s="103" t="str">
        <f t="shared" si="109"/>
        <v/>
      </c>
      <c r="E695" s="199" t="e">
        <f ca="1">IF(B695=0, NA(), (IF(ISERROR(OFFSET('Confirm Results'!$U$1,MATCH($B695,'Confirm Results'!$R:$R,0)-1,0,1,1)),NA(),OFFSET('Confirm Results'!$U$1,MATCH($B695,'Confirm Results'!$R:$R,0)-1,0,1,1))))</f>
        <v>#N/A</v>
      </c>
      <c r="F695" s="103" t="str">
        <f t="shared" si="100"/>
        <v/>
      </c>
      <c r="G695" s="103" t="str">
        <f t="shared" ca="1" si="101"/>
        <v/>
      </c>
      <c r="H695" s="300"/>
      <c r="I695" s="103" t="str">
        <f t="shared" si="102"/>
        <v/>
      </c>
      <c r="J695" s="1" t="str">
        <f t="shared" si="103"/>
        <v/>
      </c>
      <c r="K695" s="1" t="str">
        <f t="shared" si="104"/>
        <v/>
      </c>
      <c r="L695" s="177"/>
      <c r="M695" s="299" t="str">
        <f t="shared" si="105"/>
        <v/>
      </c>
      <c r="N695" s="177"/>
      <c r="O695" s="177" t="str">
        <f t="shared" si="106"/>
        <v/>
      </c>
      <c r="P695" s="1" t="str">
        <f t="shared" si="107"/>
        <v/>
      </c>
      <c r="Q695" s="199" t="str">
        <f ca="1">IF(B695=0,"",(IF(ISERROR(OFFSET('Specs and Initial PMs'!$E$1,MATCH($B695,'Specs and Initial PMs'!$D:$D,0)-1,0,1,1)),"",OFFSET('Specs and Initial PMs'!$E$1,MATCH($B695,'Specs and Initial PMs'!$D:$D,0)-1,0,1,1))))</f>
        <v/>
      </c>
      <c r="R695" s="103" t="str">
        <f t="shared" ca="1" si="108"/>
        <v/>
      </c>
      <c r="S695" s="241"/>
    </row>
    <row r="696" spans="1:19" x14ac:dyDescent="0.3">
      <c r="A696" s="1">
        <f>'Specs and Initial PMs'!A708</f>
        <v>692</v>
      </c>
      <c r="B696" s="1">
        <f>'Specs and Initial PMs'!D708</f>
        <v>0</v>
      </c>
      <c r="C696" s="103" t="e">
        <f ca="1">IF(B696=0, NA(), (IF(ISERROR(OFFSET('Initial Results'!$U$1,MATCH($B696,'Initial Results'!$R:$R,0)-1,0,1,1)),NA(),OFFSET('Initial Results'!$U$1,MATCH($B696,'Initial Results'!$R:$R,0)-1,0,1,1))))</f>
        <v>#N/A</v>
      </c>
      <c r="D696" s="103" t="str">
        <f t="shared" si="109"/>
        <v/>
      </c>
      <c r="E696" s="199" t="e">
        <f ca="1">IF(B696=0, NA(), (IF(ISERROR(OFFSET('Confirm Results'!$U$1,MATCH($B696,'Confirm Results'!$R:$R,0)-1,0,1,1)),NA(),OFFSET('Confirm Results'!$U$1,MATCH($B696,'Confirm Results'!$R:$R,0)-1,0,1,1))))</f>
        <v>#N/A</v>
      </c>
      <c r="F696" s="103" t="str">
        <f t="shared" si="100"/>
        <v/>
      </c>
      <c r="G696" s="103" t="str">
        <f t="shared" ca="1" si="101"/>
        <v/>
      </c>
      <c r="H696" s="300"/>
      <c r="I696" s="103" t="str">
        <f t="shared" si="102"/>
        <v/>
      </c>
      <c r="J696" s="1" t="str">
        <f t="shared" si="103"/>
        <v/>
      </c>
      <c r="K696" s="1" t="str">
        <f t="shared" si="104"/>
        <v/>
      </c>
      <c r="L696" s="177"/>
      <c r="M696" s="299" t="str">
        <f t="shared" si="105"/>
        <v/>
      </c>
      <c r="N696" s="177"/>
      <c r="O696" s="177" t="str">
        <f t="shared" si="106"/>
        <v/>
      </c>
      <c r="P696" s="1" t="str">
        <f t="shared" si="107"/>
        <v/>
      </c>
      <c r="Q696" s="199" t="str">
        <f ca="1">IF(B696=0,"",(IF(ISERROR(OFFSET('Specs and Initial PMs'!$E$1,MATCH($B696,'Specs and Initial PMs'!$D:$D,0)-1,0,1,1)),"",OFFSET('Specs and Initial PMs'!$E$1,MATCH($B696,'Specs and Initial PMs'!$D:$D,0)-1,0,1,1))))</f>
        <v/>
      </c>
      <c r="R696" s="103" t="str">
        <f t="shared" ca="1" si="108"/>
        <v/>
      </c>
      <c r="S696" s="241"/>
    </row>
    <row r="697" spans="1:19" x14ac:dyDescent="0.3">
      <c r="A697" s="1">
        <f>'Specs and Initial PMs'!A709</f>
        <v>693</v>
      </c>
      <c r="B697" s="1">
        <f>'Specs and Initial PMs'!D709</f>
        <v>0</v>
      </c>
      <c r="C697" s="103" t="e">
        <f ca="1">IF(B697=0, NA(), (IF(ISERROR(OFFSET('Initial Results'!$U$1,MATCH($B697,'Initial Results'!$R:$R,0)-1,0,1,1)),NA(),OFFSET('Initial Results'!$U$1,MATCH($B697,'Initial Results'!$R:$R,0)-1,0,1,1))))</f>
        <v>#N/A</v>
      </c>
      <c r="D697" s="103" t="str">
        <f t="shared" si="109"/>
        <v/>
      </c>
      <c r="E697" s="199" t="e">
        <f ca="1">IF(B697=0, NA(), (IF(ISERROR(OFFSET('Confirm Results'!$U$1,MATCH($B697,'Confirm Results'!$R:$R,0)-1,0,1,1)),NA(),OFFSET('Confirm Results'!$U$1,MATCH($B697,'Confirm Results'!$R:$R,0)-1,0,1,1))))</f>
        <v>#N/A</v>
      </c>
      <c r="F697" s="103" t="str">
        <f t="shared" si="100"/>
        <v/>
      </c>
      <c r="G697" s="103" t="str">
        <f t="shared" ca="1" si="101"/>
        <v/>
      </c>
      <c r="H697" s="300"/>
      <c r="I697" s="103" t="str">
        <f t="shared" si="102"/>
        <v/>
      </c>
      <c r="J697" s="1" t="str">
        <f t="shared" si="103"/>
        <v/>
      </c>
      <c r="K697" s="1" t="str">
        <f t="shared" si="104"/>
        <v/>
      </c>
      <c r="L697" s="177"/>
      <c r="M697" s="299" t="str">
        <f t="shared" si="105"/>
        <v/>
      </c>
      <c r="N697" s="177"/>
      <c r="O697" s="177" t="str">
        <f t="shared" si="106"/>
        <v/>
      </c>
      <c r="P697" s="1" t="str">
        <f t="shared" si="107"/>
        <v/>
      </c>
      <c r="Q697" s="199" t="str">
        <f ca="1">IF(B697=0,"",(IF(ISERROR(OFFSET('Specs and Initial PMs'!$E$1,MATCH($B697,'Specs and Initial PMs'!$D:$D,0)-1,0,1,1)),"",OFFSET('Specs and Initial PMs'!$E$1,MATCH($B697,'Specs and Initial PMs'!$D:$D,0)-1,0,1,1))))</f>
        <v/>
      </c>
      <c r="R697" s="103" t="str">
        <f t="shared" ca="1" si="108"/>
        <v/>
      </c>
      <c r="S697" s="241"/>
    </row>
    <row r="698" spans="1:19" x14ac:dyDescent="0.3">
      <c r="A698" s="1">
        <f>'Specs and Initial PMs'!A710</f>
        <v>694</v>
      </c>
      <c r="B698" s="1">
        <f>'Specs and Initial PMs'!D710</f>
        <v>0</v>
      </c>
      <c r="C698" s="103" t="e">
        <f ca="1">IF(B698=0, NA(), (IF(ISERROR(OFFSET('Initial Results'!$U$1,MATCH($B698,'Initial Results'!$R:$R,0)-1,0,1,1)),NA(),OFFSET('Initial Results'!$U$1,MATCH($B698,'Initial Results'!$R:$R,0)-1,0,1,1))))</f>
        <v>#N/A</v>
      </c>
      <c r="D698" s="103" t="str">
        <f t="shared" si="109"/>
        <v/>
      </c>
      <c r="E698" s="199" t="e">
        <f ca="1">IF(B698=0, NA(), (IF(ISERROR(OFFSET('Confirm Results'!$U$1,MATCH($B698,'Confirm Results'!$R:$R,0)-1,0,1,1)),NA(),OFFSET('Confirm Results'!$U$1,MATCH($B698,'Confirm Results'!$R:$R,0)-1,0,1,1))))</f>
        <v>#N/A</v>
      </c>
      <c r="F698" s="103" t="str">
        <f t="shared" si="100"/>
        <v/>
      </c>
      <c r="G698" s="103" t="str">
        <f t="shared" ca="1" si="101"/>
        <v/>
      </c>
      <c r="H698" s="300"/>
      <c r="I698" s="103" t="str">
        <f t="shared" si="102"/>
        <v/>
      </c>
      <c r="J698" s="1" t="str">
        <f t="shared" si="103"/>
        <v/>
      </c>
      <c r="K698" s="1" t="str">
        <f t="shared" si="104"/>
        <v/>
      </c>
      <c r="L698" s="177"/>
      <c r="M698" s="299" t="str">
        <f t="shared" si="105"/>
        <v/>
      </c>
      <c r="N698" s="177"/>
      <c r="O698" s="177" t="str">
        <f t="shared" si="106"/>
        <v/>
      </c>
      <c r="P698" s="1" t="str">
        <f t="shared" si="107"/>
        <v/>
      </c>
      <c r="Q698" s="199" t="str">
        <f ca="1">IF(B698=0,"",(IF(ISERROR(OFFSET('Specs and Initial PMs'!$E$1,MATCH($B698,'Specs and Initial PMs'!$D:$D,0)-1,0,1,1)),"",OFFSET('Specs and Initial PMs'!$E$1,MATCH($B698,'Specs and Initial PMs'!$D:$D,0)-1,0,1,1))))</f>
        <v/>
      </c>
      <c r="R698" s="103" t="str">
        <f t="shared" ca="1" si="108"/>
        <v/>
      </c>
      <c r="S698" s="241"/>
    </row>
    <row r="699" spans="1:19" x14ac:dyDescent="0.3">
      <c r="A699" s="1">
        <f>'Specs and Initial PMs'!A711</f>
        <v>695</v>
      </c>
      <c r="B699" s="1">
        <f>'Specs and Initial PMs'!D711</f>
        <v>0</v>
      </c>
      <c r="C699" s="103" t="e">
        <f ca="1">IF(B699=0, NA(), (IF(ISERROR(OFFSET('Initial Results'!$U$1,MATCH($B699,'Initial Results'!$R:$R,0)-1,0,1,1)),NA(),OFFSET('Initial Results'!$U$1,MATCH($B699,'Initial Results'!$R:$R,0)-1,0,1,1))))</f>
        <v>#N/A</v>
      </c>
      <c r="D699" s="103" t="str">
        <f t="shared" si="109"/>
        <v/>
      </c>
      <c r="E699" s="199" t="e">
        <f ca="1">IF(B699=0, NA(), (IF(ISERROR(OFFSET('Confirm Results'!$U$1,MATCH($B699,'Confirm Results'!$R:$R,0)-1,0,1,1)),NA(),OFFSET('Confirm Results'!$U$1,MATCH($B699,'Confirm Results'!$R:$R,0)-1,0,1,1))))</f>
        <v>#N/A</v>
      </c>
      <c r="F699" s="103" t="str">
        <f t="shared" si="100"/>
        <v/>
      </c>
      <c r="G699" s="103" t="str">
        <f t="shared" ca="1" si="101"/>
        <v/>
      </c>
      <c r="H699" s="300"/>
      <c r="I699" s="103" t="str">
        <f t="shared" si="102"/>
        <v/>
      </c>
      <c r="J699" s="1" t="str">
        <f t="shared" si="103"/>
        <v/>
      </c>
      <c r="K699" s="1" t="str">
        <f t="shared" si="104"/>
        <v/>
      </c>
      <c r="L699" s="177"/>
      <c r="M699" s="299" t="str">
        <f t="shared" si="105"/>
        <v/>
      </c>
      <c r="N699" s="177"/>
      <c r="O699" s="177" t="str">
        <f t="shared" si="106"/>
        <v/>
      </c>
      <c r="P699" s="1" t="str">
        <f t="shared" si="107"/>
        <v/>
      </c>
      <c r="Q699" s="199" t="str">
        <f ca="1">IF(B699=0,"",(IF(ISERROR(OFFSET('Specs and Initial PMs'!$E$1,MATCH($B699,'Specs and Initial PMs'!$D:$D,0)-1,0,1,1)),"",OFFSET('Specs and Initial PMs'!$E$1,MATCH($B699,'Specs and Initial PMs'!$D:$D,0)-1,0,1,1))))</f>
        <v/>
      </c>
      <c r="R699" s="103" t="str">
        <f t="shared" ca="1" si="108"/>
        <v/>
      </c>
      <c r="S699" s="241"/>
    </row>
    <row r="700" spans="1:19" x14ac:dyDescent="0.3">
      <c r="A700" s="1">
        <f>'Specs and Initial PMs'!A712</f>
        <v>696</v>
      </c>
      <c r="B700" s="1">
        <f>'Specs and Initial PMs'!D712</f>
        <v>0</v>
      </c>
      <c r="C700" s="103" t="e">
        <f ca="1">IF(B700=0, NA(), (IF(ISERROR(OFFSET('Initial Results'!$U$1,MATCH($B700,'Initial Results'!$R:$R,0)-1,0,1,1)),NA(),OFFSET('Initial Results'!$U$1,MATCH($B700,'Initial Results'!$R:$R,0)-1,0,1,1))))</f>
        <v>#N/A</v>
      </c>
      <c r="D700" s="103" t="str">
        <f t="shared" si="109"/>
        <v/>
      </c>
      <c r="E700" s="199" t="e">
        <f ca="1">IF(B700=0, NA(), (IF(ISERROR(OFFSET('Confirm Results'!$U$1,MATCH($B700,'Confirm Results'!$R:$R,0)-1,0,1,1)),NA(),OFFSET('Confirm Results'!$U$1,MATCH($B700,'Confirm Results'!$R:$R,0)-1,0,1,1))))</f>
        <v>#N/A</v>
      </c>
      <c r="F700" s="103" t="str">
        <f t="shared" si="100"/>
        <v/>
      </c>
      <c r="G700" s="103" t="str">
        <f t="shared" ca="1" si="101"/>
        <v/>
      </c>
      <c r="H700" s="300"/>
      <c r="I700" s="103" t="str">
        <f t="shared" si="102"/>
        <v/>
      </c>
      <c r="J700" s="1" t="str">
        <f t="shared" si="103"/>
        <v/>
      </c>
      <c r="K700" s="1" t="str">
        <f t="shared" si="104"/>
        <v/>
      </c>
      <c r="L700" s="177"/>
      <c r="M700" s="299" t="str">
        <f t="shared" si="105"/>
        <v/>
      </c>
      <c r="N700" s="177"/>
      <c r="O700" s="177" t="str">
        <f t="shared" si="106"/>
        <v/>
      </c>
      <c r="P700" s="1" t="str">
        <f t="shared" si="107"/>
        <v/>
      </c>
      <c r="Q700" s="199" t="str">
        <f ca="1">IF(B700=0,"",(IF(ISERROR(OFFSET('Specs and Initial PMs'!$E$1,MATCH($B700,'Specs and Initial PMs'!$D:$D,0)-1,0,1,1)),"",OFFSET('Specs and Initial PMs'!$E$1,MATCH($B700,'Specs and Initial PMs'!$D:$D,0)-1,0,1,1))))</f>
        <v/>
      </c>
      <c r="R700" s="103" t="str">
        <f t="shared" ca="1" si="108"/>
        <v/>
      </c>
      <c r="S700" s="241"/>
    </row>
    <row r="701" spans="1:19" x14ac:dyDescent="0.3">
      <c r="A701" s="1">
        <f>'Specs and Initial PMs'!A713</f>
        <v>697</v>
      </c>
      <c r="B701" s="1">
        <f>'Specs and Initial PMs'!D713</f>
        <v>0</v>
      </c>
      <c r="C701" s="103" t="e">
        <f ca="1">IF(B701=0, NA(), (IF(ISERROR(OFFSET('Initial Results'!$U$1,MATCH($B701,'Initial Results'!$R:$R,0)-1,0,1,1)),NA(),OFFSET('Initial Results'!$U$1,MATCH($B701,'Initial Results'!$R:$R,0)-1,0,1,1))))</f>
        <v>#N/A</v>
      </c>
      <c r="D701" s="103" t="str">
        <f t="shared" si="109"/>
        <v/>
      </c>
      <c r="E701" s="199" t="e">
        <f ca="1">IF(B701=0, NA(), (IF(ISERROR(OFFSET('Confirm Results'!$U$1,MATCH($B701,'Confirm Results'!$R:$R,0)-1,0,1,1)),NA(),OFFSET('Confirm Results'!$U$1,MATCH($B701,'Confirm Results'!$R:$R,0)-1,0,1,1))))</f>
        <v>#N/A</v>
      </c>
      <c r="F701" s="103" t="str">
        <f t="shared" si="100"/>
        <v/>
      </c>
      <c r="G701" s="103" t="str">
        <f t="shared" ca="1" si="101"/>
        <v/>
      </c>
      <c r="H701" s="300"/>
      <c r="I701" s="103" t="str">
        <f t="shared" si="102"/>
        <v/>
      </c>
      <c r="J701" s="1" t="str">
        <f t="shared" si="103"/>
        <v/>
      </c>
      <c r="K701" s="1" t="str">
        <f t="shared" si="104"/>
        <v/>
      </c>
      <c r="L701" s="177"/>
      <c r="M701" s="299" t="str">
        <f t="shared" si="105"/>
        <v/>
      </c>
      <c r="N701" s="177"/>
      <c r="O701" s="177" t="str">
        <f t="shared" si="106"/>
        <v/>
      </c>
      <c r="P701" s="1" t="str">
        <f t="shared" si="107"/>
        <v/>
      </c>
      <c r="Q701" s="199" t="str">
        <f ca="1">IF(B701=0,"",(IF(ISERROR(OFFSET('Specs and Initial PMs'!$E$1,MATCH($B701,'Specs and Initial PMs'!$D:$D,0)-1,0,1,1)),"",OFFSET('Specs and Initial PMs'!$E$1,MATCH($B701,'Specs and Initial PMs'!$D:$D,0)-1,0,1,1))))</f>
        <v/>
      </c>
      <c r="R701" s="103" t="str">
        <f t="shared" ca="1" si="108"/>
        <v/>
      </c>
      <c r="S701" s="241"/>
    </row>
    <row r="702" spans="1:19" x14ac:dyDescent="0.3">
      <c r="A702" s="1">
        <f>'Specs and Initial PMs'!A714</f>
        <v>698</v>
      </c>
      <c r="B702" s="1">
        <f>'Specs and Initial PMs'!D714</f>
        <v>0</v>
      </c>
      <c r="C702" s="103" t="e">
        <f ca="1">IF(B702=0, NA(), (IF(ISERROR(OFFSET('Initial Results'!$U$1,MATCH($B702,'Initial Results'!$R:$R,0)-1,0,1,1)),NA(),OFFSET('Initial Results'!$U$1,MATCH($B702,'Initial Results'!$R:$R,0)-1,0,1,1))))</f>
        <v>#N/A</v>
      </c>
      <c r="D702" s="103" t="str">
        <f t="shared" si="109"/>
        <v/>
      </c>
      <c r="E702" s="199" t="e">
        <f ca="1">IF(B702=0, NA(), (IF(ISERROR(OFFSET('Confirm Results'!$U$1,MATCH($B702,'Confirm Results'!$R:$R,0)-1,0,1,1)),NA(),OFFSET('Confirm Results'!$U$1,MATCH($B702,'Confirm Results'!$R:$R,0)-1,0,1,1))))</f>
        <v>#N/A</v>
      </c>
      <c r="F702" s="103" t="str">
        <f t="shared" si="100"/>
        <v/>
      </c>
      <c r="G702" s="103" t="str">
        <f t="shared" ca="1" si="101"/>
        <v/>
      </c>
      <c r="H702" s="300"/>
      <c r="I702" s="103" t="str">
        <f t="shared" si="102"/>
        <v/>
      </c>
      <c r="J702" s="1" t="str">
        <f t="shared" si="103"/>
        <v/>
      </c>
      <c r="K702" s="1" t="str">
        <f t="shared" si="104"/>
        <v/>
      </c>
      <c r="L702" s="177"/>
      <c r="M702" s="299" t="str">
        <f t="shared" si="105"/>
        <v/>
      </c>
      <c r="N702" s="177"/>
      <c r="O702" s="177" t="str">
        <f t="shared" si="106"/>
        <v/>
      </c>
      <c r="P702" s="1" t="str">
        <f t="shared" si="107"/>
        <v/>
      </c>
      <c r="Q702" s="199" t="str">
        <f ca="1">IF(B702=0,"",(IF(ISERROR(OFFSET('Specs and Initial PMs'!$E$1,MATCH($B702,'Specs and Initial PMs'!$D:$D,0)-1,0,1,1)),"",OFFSET('Specs and Initial PMs'!$E$1,MATCH($B702,'Specs and Initial PMs'!$D:$D,0)-1,0,1,1))))</f>
        <v/>
      </c>
      <c r="R702" s="103" t="str">
        <f t="shared" ca="1" si="108"/>
        <v/>
      </c>
      <c r="S702" s="241"/>
    </row>
    <row r="703" spans="1:19" x14ac:dyDescent="0.3">
      <c r="A703" s="1">
        <f>'Specs and Initial PMs'!A715</f>
        <v>699</v>
      </c>
      <c r="B703" s="1">
        <f>'Specs and Initial PMs'!D715</f>
        <v>0</v>
      </c>
      <c r="C703" s="103" t="e">
        <f ca="1">IF(B703=0, NA(), (IF(ISERROR(OFFSET('Initial Results'!$U$1,MATCH($B703,'Initial Results'!$R:$R,0)-1,0,1,1)),NA(),OFFSET('Initial Results'!$U$1,MATCH($B703,'Initial Results'!$R:$R,0)-1,0,1,1))))</f>
        <v>#N/A</v>
      </c>
      <c r="D703" s="103" t="str">
        <f t="shared" si="109"/>
        <v/>
      </c>
      <c r="E703" s="199" t="e">
        <f ca="1">IF(B703=0, NA(), (IF(ISERROR(OFFSET('Confirm Results'!$U$1,MATCH($B703,'Confirm Results'!$R:$R,0)-1,0,1,1)),NA(),OFFSET('Confirm Results'!$U$1,MATCH($B703,'Confirm Results'!$R:$R,0)-1,0,1,1))))</f>
        <v>#N/A</v>
      </c>
      <c r="F703" s="103" t="str">
        <f t="shared" si="100"/>
        <v/>
      </c>
      <c r="G703" s="103" t="str">
        <f t="shared" ca="1" si="101"/>
        <v/>
      </c>
      <c r="H703" s="300"/>
      <c r="I703" s="103" t="str">
        <f t="shared" si="102"/>
        <v/>
      </c>
      <c r="J703" s="1" t="str">
        <f t="shared" si="103"/>
        <v/>
      </c>
      <c r="K703" s="1" t="str">
        <f t="shared" si="104"/>
        <v/>
      </c>
      <c r="L703" s="177"/>
      <c r="M703" s="299" t="str">
        <f t="shared" si="105"/>
        <v/>
      </c>
      <c r="N703" s="177"/>
      <c r="O703" s="177" t="str">
        <f t="shared" si="106"/>
        <v/>
      </c>
      <c r="P703" s="1" t="str">
        <f t="shared" si="107"/>
        <v/>
      </c>
      <c r="Q703" s="199" t="str">
        <f ca="1">IF(B703=0,"",(IF(ISERROR(OFFSET('Specs and Initial PMs'!$E$1,MATCH($B703,'Specs and Initial PMs'!$D:$D,0)-1,0,1,1)),"",OFFSET('Specs and Initial PMs'!$E$1,MATCH($B703,'Specs and Initial PMs'!$D:$D,0)-1,0,1,1))))</f>
        <v/>
      </c>
      <c r="R703" s="103" t="str">
        <f t="shared" ca="1" si="108"/>
        <v/>
      </c>
      <c r="S703" s="241"/>
    </row>
    <row r="704" spans="1:19" x14ac:dyDescent="0.3">
      <c r="A704" s="1">
        <f>'Specs and Initial PMs'!A716</f>
        <v>700</v>
      </c>
      <c r="B704" s="1">
        <f>'Specs and Initial PMs'!D716</f>
        <v>0</v>
      </c>
      <c r="C704" s="103" t="e">
        <f ca="1">IF(B704=0, NA(), (IF(ISERROR(OFFSET('Initial Results'!$U$1,MATCH($B704,'Initial Results'!$R:$R,0)-1,0,1,1)),NA(),OFFSET('Initial Results'!$U$1,MATCH($B704,'Initial Results'!$R:$R,0)-1,0,1,1))))</f>
        <v>#N/A</v>
      </c>
      <c r="D704" s="103" t="str">
        <f t="shared" si="109"/>
        <v/>
      </c>
      <c r="E704" s="199" t="e">
        <f ca="1">IF(B704=0, NA(), (IF(ISERROR(OFFSET('Confirm Results'!$U$1,MATCH($B704,'Confirm Results'!$R:$R,0)-1,0,1,1)),NA(),OFFSET('Confirm Results'!$U$1,MATCH($B704,'Confirm Results'!$R:$R,0)-1,0,1,1))))</f>
        <v>#N/A</v>
      </c>
      <c r="F704" s="103" t="str">
        <f t="shared" si="100"/>
        <v/>
      </c>
      <c r="G704" s="103" t="str">
        <f t="shared" ca="1" si="101"/>
        <v/>
      </c>
      <c r="H704" s="300"/>
      <c r="I704" s="103" t="str">
        <f t="shared" si="102"/>
        <v/>
      </c>
      <c r="J704" s="1" t="str">
        <f t="shared" si="103"/>
        <v/>
      </c>
      <c r="K704" s="1" t="str">
        <f t="shared" si="104"/>
        <v/>
      </c>
      <c r="L704" s="177"/>
      <c r="M704" s="299" t="str">
        <f t="shared" si="105"/>
        <v/>
      </c>
      <c r="N704" s="177"/>
      <c r="O704" s="177" t="str">
        <f t="shared" si="106"/>
        <v/>
      </c>
      <c r="P704" s="1" t="str">
        <f t="shared" si="107"/>
        <v/>
      </c>
      <c r="Q704" s="199" t="str">
        <f ca="1">IF(B704=0,"",(IF(ISERROR(OFFSET('Specs and Initial PMs'!$E$1,MATCH($B704,'Specs and Initial PMs'!$D:$D,0)-1,0,1,1)),"",OFFSET('Specs and Initial PMs'!$E$1,MATCH($B704,'Specs and Initial PMs'!$D:$D,0)-1,0,1,1))))</f>
        <v/>
      </c>
      <c r="R704" s="103" t="str">
        <f t="shared" ca="1" si="108"/>
        <v/>
      </c>
      <c r="S704" s="241"/>
    </row>
    <row r="705" spans="1:19" x14ac:dyDescent="0.3">
      <c r="A705" s="1">
        <f>'Specs and Initial PMs'!A717</f>
        <v>701</v>
      </c>
      <c r="B705" s="1">
        <f>'Specs and Initial PMs'!D717</f>
        <v>0</v>
      </c>
      <c r="C705" s="103" t="e">
        <f ca="1">IF(B705=0, NA(), (IF(ISERROR(OFFSET('Initial Results'!$U$1,MATCH($B705,'Initial Results'!$R:$R,0)-1,0,1,1)),NA(),OFFSET('Initial Results'!$U$1,MATCH($B705,'Initial Results'!$R:$R,0)-1,0,1,1))))</f>
        <v>#N/A</v>
      </c>
      <c r="D705" s="103" t="str">
        <f t="shared" si="109"/>
        <v/>
      </c>
      <c r="E705" s="199" t="e">
        <f ca="1">IF(B705=0, NA(), (IF(ISERROR(OFFSET('Confirm Results'!$U$1,MATCH($B705,'Confirm Results'!$R:$R,0)-1,0,1,1)),NA(),OFFSET('Confirm Results'!$U$1,MATCH($B705,'Confirm Results'!$R:$R,0)-1,0,1,1))))</f>
        <v>#N/A</v>
      </c>
      <c r="F705" s="103" t="str">
        <f t="shared" si="100"/>
        <v/>
      </c>
      <c r="G705" s="103" t="str">
        <f t="shared" ca="1" si="101"/>
        <v/>
      </c>
      <c r="H705" s="300"/>
      <c r="I705" s="103" t="str">
        <f t="shared" si="102"/>
        <v/>
      </c>
      <c r="J705" s="1" t="str">
        <f t="shared" si="103"/>
        <v/>
      </c>
      <c r="K705" s="1" t="str">
        <f t="shared" si="104"/>
        <v/>
      </c>
      <c r="L705" s="177"/>
      <c r="M705" s="299" t="str">
        <f t="shared" si="105"/>
        <v/>
      </c>
      <c r="N705" s="177"/>
      <c r="O705" s="177" t="str">
        <f t="shared" si="106"/>
        <v/>
      </c>
      <c r="P705" s="1" t="str">
        <f t="shared" si="107"/>
        <v/>
      </c>
      <c r="Q705" s="199" t="str">
        <f ca="1">IF(B705=0,"",(IF(ISERROR(OFFSET('Specs and Initial PMs'!$E$1,MATCH($B705,'Specs and Initial PMs'!$D:$D,0)-1,0,1,1)),"",OFFSET('Specs and Initial PMs'!$E$1,MATCH($B705,'Specs and Initial PMs'!$D:$D,0)-1,0,1,1))))</f>
        <v/>
      </c>
      <c r="R705" s="103" t="str">
        <f t="shared" ca="1" si="108"/>
        <v/>
      </c>
      <c r="S705" s="241"/>
    </row>
    <row r="706" spans="1:19" x14ac:dyDescent="0.3">
      <c r="A706" s="1">
        <f>'Specs and Initial PMs'!A718</f>
        <v>702</v>
      </c>
      <c r="B706" s="1">
        <f>'Specs and Initial PMs'!D718</f>
        <v>0</v>
      </c>
      <c r="C706" s="103" t="e">
        <f ca="1">IF(B706=0, NA(), (IF(ISERROR(OFFSET('Initial Results'!$U$1,MATCH($B706,'Initial Results'!$R:$R,0)-1,0,1,1)),NA(),OFFSET('Initial Results'!$U$1,MATCH($B706,'Initial Results'!$R:$R,0)-1,0,1,1))))</f>
        <v>#N/A</v>
      </c>
      <c r="D706" s="103" t="str">
        <f t="shared" si="109"/>
        <v/>
      </c>
      <c r="E706" s="199" t="e">
        <f ca="1">IF(B706=0, NA(), (IF(ISERROR(OFFSET('Confirm Results'!$U$1,MATCH($B706,'Confirm Results'!$R:$R,0)-1,0,1,1)),NA(),OFFSET('Confirm Results'!$U$1,MATCH($B706,'Confirm Results'!$R:$R,0)-1,0,1,1))))</f>
        <v>#N/A</v>
      </c>
      <c r="F706" s="103" t="str">
        <f t="shared" si="100"/>
        <v/>
      </c>
      <c r="G706" s="103" t="str">
        <f t="shared" ca="1" si="101"/>
        <v/>
      </c>
      <c r="H706" s="300"/>
      <c r="I706" s="103" t="str">
        <f t="shared" si="102"/>
        <v/>
      </c>
      <c r="J706" s="1" t="str">
        <f t="shared" si="103"/>
        <v/>
      </c>
      <c r="K706" s="1" t="str">
        <f t="shared" si="104"/>
        <v/>
      </c>
      <c r="L706" s="177"/>
      <c r="M706" s="299" t="str">
        <f t="shared" si="105"/>
        <v/>
      </c>
      <c r="N706" s="177"/>
      <c r="O706" s="177" t="str">
        <f t="shared" si="106"/>
        <v/>
      </c>
      <c r="P706" s="1" t="str">
        <f t="shared" si="107"/>
        <v/>
      </c>
      <c r="Q706" s="199" t="str">
        <f ca="1">IF(B706=0,"",(IF(ISERROR(OFFSET('Specs and Initial PMs'!$E$1,MATCH($B706,'Specs and Initial PMs'!$D:$D,0)-1,0,1,1)),"",OFFSET('Specs and Initial PMs'!$E$1,MATCH($B706,'Specs and Initial PMs'!$D:$D,0)-1,0,1,1))))</f>
        <v/>
      </c>
      <c r="R706" s="103" t="str">
        <f t="shared" ca="1" si="108"/>
        <v/>
      </c>
      <c r="S706" s="241"/>
    </row>
    <row r="707" spans="1:19" x14ac:dyDescent="0.3">
      <c r="A707" s="1">
        <f>'Specs and Initial PMs'!A719</f>
        <v>703</v>
      </c>
      <c r="B707" s="1">
        <f>'Specs and Initial PMs'!D719</f>
        <v>0</v>
      </c>
      <c r="C707" s="103" t="e">
        <f ca="1">IF(B707=0, NA(), (IF(ISERROR(OFFSET('Initial Results'!$U$1,MATCH($B707,'Initial Results'!$R:$R,0)-1,0,1,1)),NA(),OFFSET('Initial Results'!$U$1,MATCH($B707,'Initial Results'!$R:$R,0)-1,0,1,1))))</f>
        <v>#N/A</v>
      </c>
      <c r="D707" s="103" t="str">
        <f t="shared" si="109"/>
        <v/>
      </c>
      <c r="E707" s="199" t="e">
        <f ca="1">IF(B707=0, NA(), (IF(ISERROR(OFFSET('Confirm Results'!$U$1,MATCH($B707,'Confirm Results'!$R:$R,0)-1,0,1,1)),NA(),OFFSET('Confirm Results'!$U$1,MATCH($B707,'Confirm Results'!$R:$R,0)-1,0,1,1))))</f>
        <v>#N/A</v>
      </c>
      <c r="F707" s="103" t="str">
        <f t="shared" si="100"/>
        <v/>
      </c>
      <c r="G707" s="103" t="str">
        <f t="shared" ca="1" si="101"/>
        <v/>
      </c>
      <c r="H707" s="300"/>
      <c r="I707" s="103" t="str">
        <f t="shared" si="102"/>
        <v/>
      </c>
      <c r="J707" s="1" t="str">
        <f t="shared" si="103"/>
        <v/>
      </c>
      <c r="K707" s="1" t="str">
        <f t="shared" si="104"/>
        <v/>
      </c>
      <c r="L707" s="177"/>
      <c r="M707" s="299" t="str">
        <f t="shared" si="105"/>
        <v/>
      </c>
      <c r="N707" s="177"/>
      <c r="O707" s="177" t="str">
        <f t="shared" si="106"/>
        <v/>
      </c>
      <c r="P707" s="1" t="str">
        <f t="shared" si="107"/>
        <v/>
      </c>
      <c r="Q707" s="199" t="str">
        <f ca="1">IF(B707=0,"",(IF(ISERROR(OFFSET('Specs and Initial PMs'!$E$1,MATCH($B707,'Specs and Initial PMs'!$D:$D,0)-1,0,1,1)),"",OFFSET('Specs and Initial PMs'!$E$1,MATCH($B707,'Specs and Initial PMs'!$D:$D,0)-1,0,1,1))))</f>
        <v/>
      </c>
      <c r="R707" s="103" t="str">
        <f t="shared" ca="1" si="108"/>
        <v/>
      </c>
      <c r="S707" s="241"/>
    </row>
    <row r="708" spans="1:19" x14ac:dyDescent="0.3">
      <c r="A708" s="1">
        <f>'Specs and Initial PMs'!A720</f>
        <v>704</v>
      </c>
      <c r="B708" s="1">
        <f>'Specs and Initial PMs'!D720</f>
        <v>0</v>
      </c>
      <c r="C708" s="103" t="e">
        <f ca="1">IF(B708=0, NA(), (IF(ISERROR(OFFSET('Initial Results'!$U$1,MATCH($B708,'Initial Results'!$R:$R,0)-1,0,1,1)),NA(),OFFSET('Initial Results'!$U$1,MATCH($B708,'Initial Results'!$R:$R,0)-1,0,1,1))))</f>
        <v>#N/A</v>
      </c>
      <c r="D708" s="103" t="str">
        <f t="shared" si="109"/>
        <v/>
      </c>
      <c r="E708" s="199" t="e">
        <f ca="1">IF(B708=0, NA(), (IF(ISERROR(OFFSET('Confirm Results'!$U$1,MATCH($B708,'Confirm Results'!$R:$R,0)-1,0,1,1)),NA(),OFFSET('Confirm Results'!$U$1,MATCH($B708,'Confirm Results'!$R:$R,0)-1,0,1,1))))</f>
        <v>#N/A</v>
      </c>
      <c r="F708" s="103" t="str">
        <f t="shared" si="100"/>
        <v/>
      </c>
      <c r="G708" s="103" t="str">
        <f t="shared" ca="1" si="101"/>
        <v/>
      </c>
      <c r="H708" s="300"/>
      <c r="I708" s="103" t="str">
        <f t="shared" si="102"/>
        <v/>
      </c>
      <c r="J708" s="1" t="str">
        <f t="shared" si="103"/>
        <v/>
      </c>
      <c r="K708" s="1" t="str">
        <f t="shared" si="104"/>
        <v/>
      </c>
      <c r="L708" s="177"/>
      <c r="M708" s="299" t="str">
        <f t="shared" si="105"/>
        <v/>
      </c>
      <c r="N708" s="177"/>
      <c r="O708" s="177" t="str">
        <f t="shared" si="106"/>
        <v/>
      </c>
      <c r="P708" s="1" t="str">
        <f t="shared" si="107"/>
        <v/>
      </c>
      <c r="Q708" s="199" t="str">
        <f ca="1">IF(B708=0,"",(IF(ISERROR(OFFSET('Specs and Initial PMs'!$E$1,MATCH($B708,'Specs and Initial PMs'!$D:$D,0)-1,0,1,1)),"",OFFSET('Specs and Initial PMs'!$E$1,MATCH($B708,'Specs and Initial PMs'!$D:$D,0)-1,0,1,1))))</f>
        <v/>
      </c>
      <c r="R708" s="103" t="str">
        <f t="shared" ca="1" si="108"/>
        <v/>
      </c>
      <c r="S708" s="241"/>
    </row>
    <row r="709" spans="1:19" x14ac:dyDescent="0.3">
      <c r="A709" s="1">
        <f>'Specs and Initial PMs'!A721</f>
        <v>705</v>
      </c>
      <c r="B709" s="1">
        <f>'Specs and Initial PMs'!D721</f>
        <v>0</v>
      </c>
      <c r="C709" s="103" t="e">
        <f ca="1">IF(B709=0, NA(), (IF(ISERROR(OFFSET('Initial Results'!$U$1,MATCH($B709,'Initial Results'!$R:$R,0)-1,0,1,1)),NA(),OFFSET('Initial Results'!$U$1,MATCH($B709,'Initial Results'!$R:$R,0)-1,0,1,1))))</f>
        <v>#N/A</v>
      </c>
      <c r="D709" s="103" t="str">
        <f t="shared" si="109"/>
        <v/>
      </c>
      <c r="E709" s="199" t="e">
        <f ca="1">IF(B709=0, NA(), (IF(ISERROR(OFFSET('Confirm Results'!$U$1,MATCH($B709,'Confirm Results'!$R:$R,0)-1,0,1,1)),NA(),OFFSET('Confirm Results'!$U$1,MATCH($B709,'Confirm Results'!$R:$R,0)-1,0,1,1))))</f>
        <v>#N/A</v>
      </c>
      <c r="F709" s="103" t="str">
        <f t="shared" ref="F709:F772" si="110">IF($B709=0,"",IF(ISERROR($E709),"",$E709))</f>
        <v/>
      </c>
      <c r="G709" s="103" t="str">
        <f t="shared" ca="1" si="101"/>
        <v/>
      </c>
      <c r="H709" s="300"/>
      <c r="I709" s="103" t="str">
        <f t="shared" si="102"/>
        <v/>
      </c>
      <c r="J709" s="1" t="str">
        <f t="shared" si="103"/>
        <v/>
      </c>
      <c r="K709" s="1" t="str">
        <f t="shared" si="104"/>
        <v/>
      </c>
      <c r="L709" s="177"/>
      <c r="M709" s="299" t="str">
        <f t="shared" si="105"/>
        <v/>
      </c>
      <c r="N709" s="177"/>
      <c r="O709" s="177" t="str">
        <f t="shared" si="106"/>
        <v/>
      </c>
      <c r="P709" s="1" t="str">
        <f t="shared" si="107"/>
        <v/>
      </c>
      <c r="Q709" s="199" t="str">
        <f ca="1">IF(B709=0,"",(IF(ISERROR(OFFSET('Specs and Initial PMs'!$E$1,MATCH($B709,'Specs and Initial PMs'!$D:$D,0)-1,0,1,1)),"",OFFSET('Specs and Initial PMs'!$E$1,MATCH($B709,'Specs and Initial PMs'!$D:$D,0)-1,0,1,1))))</f>
        <v/>
      </c>
      <c r="R709" s="103" t="str">
        <f t="shared" ca="1" si="108"/>
        <v/>
      </c>
      <c r="S709" s="241"/>
    </row>
    <row r="710" spans="1:19" x14ac:dyDescent="0.3">
      <c r="A710" s="1">
        <f>'Specs and Initial PMs'!A722</f>
        <v>706</v>
      </c>
      <c r="B710" s="1">
        <f>'Specs and Initial PMs'!D722</f>
        <v>0</v>
      </c>
      <c r="C710" s="103" t="e">
        <f ca="1">IF(B710=0, NA(), (IF(ISERROR(OFFSET('Initial Results'!$U$1,MATCH($B710,'Initial Results'!$R:$R,0)-1,0,1,1)),NA(),OFFSET('Initial Results'!$U$1,MATCH($B710,'Initial Results'!$R:$R,0)-1,0,1,1))))</f>
        <v>#N/A</v>
      </c>
      <c r="D710" s="103" t="str">
        <f t="shared" si="109"/>
        <v/>
      </c>
      <c r="E710" s="199" t="e">
        <f ca="1">IF(B710=0, NA(), (IF(ISERROR(OFFSET('Confirm Results'!$U$1,MATCH($B710,'Confirm Results'!$R:$R,0)-1,0,1,1)),NA(),OFFSET('Confirm Results'!$U$1,MATCH($B710,'Confirm Results'!$R:$R,0)-1,0,1,1))))</f>
        <v>#N/A</v>
      </c>
      <c r="F710" s="103" t="str">
        <f t="shared" si="110"/>
        <v/>
      </c>
      <c r="G710" s="103" t="str">
        <f t="shared" ref="G710:G773" ca="1" si="111">IFERROR(IF(OR(AND(C710&lt;1.5,F710&gt;1.5),AND(C710&gt;1.5,F710&lt;1.5)),IF((STDEV(C710:F710)/AVERAGE(C710:F710))*100&gt;20,"Repeat",""),""),"")</f>
        <v/>
      </c>
      <c r="H710" s="300"/>
      <c r="I710" s="103" t="str">
        <f t="shared" ref="I710:I773" si="112">IF($B710=0,"",IF(ISERROR(IF(ISNUMBER($H710),$H710,IF(ISNUMBER($E710),$E710,$C710))),"FAILURE",IF(ISNUMBER($H710),$H710,IF(ISNUMBER($E710),$E710,$C710))))</f>
        <v/>
      </c>
      <c r="J710" s="1" t="str">
        <f t="shared" ref="J710:J773" si="113">IF(B710=0, "", (IF(ISNUMBER($I710),IF($I710&gt;1.5,"LT","RECENT"),"FAILURE")))</f>
        <v/>
      </c>
      <c r="K710" s="1" t="str">
        <f t="shared" ref="K710:K773" si="114">IF(I710&lt;0.4, "Perform Serology", "")</f>
        <v/>
      </c>
      <c r="L710" s="177"/>
      <c r="M710" s="299" t="str">
        <f t="shared" ref="M710:M773" si="115">IF(AND(J710="Recent",L710="Pos"),"Perform VL","")</f>
        <v/>
      </c>
      <c r="N710" s="177"/>
      <c r="O710" s="177" t="str">
        <f t="shared" ref="O710:O773" si="116">IF($B710=0,"",IF($I710&gt;0.4,$J710,IF($L710="Neg",$L710,IF($L710="HIV-2",$L710,IF($L710="Indeterminate", $L710,IF($L710="", "Pending Serology",$J710))))))</f>
        <v/>
      </c>
      <c r="P710" s="1" t="str">
        <f t="shared" ref="P710:P773" si="117">IF($B710=0,"",IF(AND($O710="RECENT",$N710="≥ 1000 copies/ml"),"RECENT",IF(AND($O710="RECENT",$N710="&lt; 1000 copies/ml"),"ART/EC (LT)",IF(AND($O710="RECENT",$N710=""),"Pending VL",$O710))))</f>
        <v/>
      </c>
      <c r="Q710" s="199" t="str">
        <f ca="1">IF(B710=0,"",(IF(ISERROR(OFFSET('Specs and Initial PMs'!$E$1,MATCH($B710,'Specs and Initial PMs'!$D:$D,0)-1,0,1,1)),"",OFFSET('Specs and Initial PMs'!$E$1,MATCH($B710,'Specs and Initial PMs'!$D:$D,0)-1,0,1,1))))</f>
        <v/>
      </c>
      <c r="R710" s="103" t="str">
        <f t="shared" ref="R710:R773" ca="1" si="118">IF($Q710=0,"",IF(ISERROR($Q710),"",$Q710))</f>
        <v/>
      </c>
      <c r="S710" s="241"/>
    </row>
    <row r="711" spans="1:19" x14ac:dyDescent="0.3">
      <c r="A711" s="1">
        <f>'Specs and Initial PMs'!A723</f>
        <v>707</v>
      </c>
      <c r="B711" s="1">
        <f>'Specs and Initial PMs'!D723</f>
        <v>0</v>
      </c>
      <c r="C711" s="103" t="e">
        <f ca="1">IF(B711=0, NA(), (IF(ISERROR(OFFSET('Initial Results'!$U$1,MATCH($B711,'Initial Results'!$R:$R,0)-1,0,1,1)),NA(),OFFSET('Initial Results'!$U$1,MATCH($B711,'Initial Results'!$R:$R,0)-1,0,1,1))))</f>
        <v>#N/A</v>
      </c>
      <c r="D711" s="103" t="str">
        <f t="shared" ref="D711:D774" si="119">IF($B711=0,"",IF(ISERROR($C711),"",$C711))</f>
        <v/>
      </c>
      <c r="E711" s="199" t="e">
        <f ca="1">IF(B711=0, NA(), (IF(ISERROR(OFFSET('Confirm Results'!$U$1,MATCH($B711,'Confirm Results'!$R:$R,0)-1,0,1,1)),NA(),OFFSET('Confirm Results'!$U$1,MATCH($B711,'Confirm Results'!$R:$R,0)-1,0,1,1))))</f>
        <v>#N/A</v>
      </c>
      <c r="F711" s="103" t="str">
        <f t="shared" si="110"/>
        <v/>
      </c>
      <c r="G711" s="103" t="str">
        <f t="shared" ca="1" si="111"/>
        <v/>
      </c>
      <c r="H711" s="300"/>
      <c r="I711" s="103" t="str">
        <f t="shared" si="112"/>
        <v/>
      </c>
      <c r="J711" s="1" t="str">
        <f t="shared" si="113"/>
        <v/>
      </c>
      <c r="K711" s="1" t="str">
        <f t="shared" si="114"/>
        <v/>
      </c>
      <c r="L711" s="177"/>
      <c r="M711" s="299" t="str">
        <f t="shared" si="115"/>
        <v/>
      </c>
      <c r="N711" s="177"/>
      <c r="O711" s="177" t="str">
        <f t="shared" si="116"/>
        <v/>
      </c>
      <c r="P711" s="1" t="str">
        <f t="shared" si="117"/>
        <v/>
      </c>
      <c r="Q711" s="199" t="str">
        <f ca="1">IF(B711=0,"",(IF(ISERROR(OFFSET('Specs and Initial PMs'!$E$1,MATCH($B711,'Specs and Initial PMs'!$D:$D,0)-1,0,1,1)),"",OFFSET('Specs and Initial PMs'!$E$1,MATCH($B711,'Specs and Initial PMs'!$D:$D,0)-1,0,1,1))))</f>
        <v/>
      </c>
      <c r="R711" s="103" t="str">
        <f t="shared" ca="1" si="118"/>
        <v/>
      </c>
      <c r="S711" s="241"/>
    </row>
    <row r="712" spans="1:19" x14ac:dyDescent="0.3">
      <c r="A712" s="1">
        <f>'Specs and Initial PMs'!A724</f>
        <v>708</v>
      </c>
      <c r="B712" s="1">
        <f>'Specs and Initial PMs'!D724</f>
        <v>0</v>
      </c>
      <c r="C712" s="103" t="e">
        <f ca="1">IF(B712=0, NA(), (IF(ISERROR(OFFSET('Initial Results'!$U$1,MATCH($B712,'Initial Results'!$R:$R,0)-1,0,1,1)),NA(),OFFSET('Initial Results'!$U$1,MATCH($B712,'Initial Results'!$R:$R,0)-1,0,1,1))))</f>
        <v>#N/A</v>
      </c>
      <c r="D712" s="103" t="str">
        <f t="shared" si="119"/>
        <v/>
      </c>
      <c r="E712" s="199" t="e">
        <f ca="1">IF(B712=0, NA(), (IF(ISERROR(OFFSET('Confirm Results'!$U$1,MATCH($B712,'Confirm Results'!$R:$R,0)-1,0,1,1)),NA(),OFFSET('Confirm Results'!$U$1,MATCH($B712,'Confirm Results'!$R:$R,0)-1,0,1,1))))</f>
        <v>#N/A</v>
      </c>
      <c r="F712" s="103" t="str">
        <f t="shared" si="110"/>
        <v/>
      </c>
      <c r="G712" s="103" t="str">
        <f t="shared" ca="1" si="111"/>
        <v/>
      </c>
      <c r="H712" s="300"/>
      <c r="I712" s="103" t="str">
        <f t="shared" si="112"/>
        <v/>
      </c>
      <c r="J712" s="1" t="str">
        <f t="shared" si="113"/>
        <v/>
      </c>
      <c r="K712" s="1" t="str">
        <f t="shared" si="114"/>
        <v/>
      </c>
      <c r="L712" s="177"/>
      <c r="M712" s="299" t="str">
        <f t="shared" si="115"/>
        <v/>
      </c>
      <c r="N712" s="177"/>
      <c r="O712" s="177" t="str">
        <f t="shared" si="116"/>
        <v/>
      </c>
      <c r="P712" s="1" t="str">
        <f t="shared" si="117"/>
        <v/>
      </c>
      <c r="Q712" s="199" t="str">
        <f ca="1">IF(B712=0,"",(IF(ISERROR(OFFSET('Specs and Initial PMs'!$E$1,MATCH($B712,'Specs and Initial PMs'!$D:$D,0)-1,0,1,1)),"",OFFSET('Specs and Initial PMs'!$E$1,MATCH($B712,'Specs and Initial PMs'!$D:$D,0)-1,0,1,1))))</f>
        <v/>
      </c>
      <c r="R712" s="103" t="str">
        <f t="shared" ca="1" si="118"/>
        <v/>
      </c>
      <c r="S712" s="241"/>
    </row>
    <row r="713" spans="1:19" x14ac:dyDescent="0.3">
      <c r="A713" s="1">
        <f>'Specs and Initial PMs'!A725</f>
        <v>709</v>
      </c>
      <c r="B713" s="1">
        <f>'Specs and Initial PMs'!D725</f>
        <v>0</v>
      </c>
      <c r="C713" s="103" t="e">
        <f ca="1">IF(B713=0, NA(), (IF(ISERROR(OFFSET('Initial Results'!$U$1,MATCH($B713,'Initial Results'!$R:$R,0)-1,0,1,1)),NA(),OFFSET('Initial Results'!$U$1,MATCH($B713,'Initial Results'!$R:$R,0)-1,0,1,1))))</f>
        <v>#N/A</v>
      </c>
      <c r="D713" s="103" t="str">
        <f t="shared" si="119"/>
        <v/>
      </c>
      <c r="E713" s="199" t="e">
        <f ca="1">IF(B713=0, NA(), (IF(ISERROR(OFFSET('Confirm Results'!$U$1,MATCH($B713,'Confirm Results'!$R:$R,0)-1,0,1,1)),NA(),OFFSET('Confirm Results'!$U$1,MATCH($B713,'Confirm Results'!$R:$R,0)-1,0,1,1))))</f>
        <v>#N/A</v>
      </c>
      <c r="F713" s="103" t="str">
        <f t="shared" si="110"/>
        <v/>
      </c>
      <c r="G713" s="103" t="str">
        <f t="shared" ca="1" si="111"/>
        <v/>
      </c>
      <c r="H713" s="300"/>
      <c r="I713" s="103" t="str">
        <f t="shared" si="112"/>
        <v/>
      </c>
      <c r="J713" s="1" t="str">
        <f t="shared" si="113"/>
        <v/>
      </c>
      <c r="K713" s="1" t="str">
        <f t="shared" si="114"/>
        <v/>
      </c>
      <c r="L713" s="177"/>
      <c r="M713" s="299" t="str">
        <f t="shared" si="115"/>
        <v/>
      </c>
      <c r="N713" s="177"/>
      <c r="O713" s="177" t="str">
        <f t="shared" si="116"/>
        <v/>
      </c>
      <c r="P713" s="1" t="str">
        <f t="shared" si="117"/>
        <v/>
      </c>
      <c r="Q713" s="199" t="str">
        <f ca="1">IF(B713=0,"",(IF(ISERROR(OFFSET('Specs and Initial PMs'!$E$1,MATCH($B713,'Specs and Initial PMs'!$D:$D,0)-1,0,1,1)),"",OFFSET('Specs and Initial PMs'!$E$1,MATCH($B713,'Specs and Initial PMs'!$D:$D,0)-1,0,1,1))))</f>
        <v/>
      </c>
      <c r="R713" s="103" t="str">
        <f t="shared" ca="1" si="118"/>
        <v/>
      </c>
      <c r="S713" s="241"/>
    </row>
    <row r="714" spans="1:19" x14ac:dyDescent="0.3">
      <c r="A714" s="1">
        <f>'Specs and Initial PMs'!A726</f>
        <v>710</v>
      </c>
      <c r="B714" s="1">
        <f>'Specs and Initial PMs'!D726</f>
        <v>0</v>
      </c>
      <c r="C714" s="103" t="e">
        <f ca="1">IF(B714=0, NA(), (IF(ISERROR(OFFSET('Initial Results'!$U$1,MATCH($B714,'Initial Results'!$R:$R,0)-1,0,1,1)),NA(),OFFSET('Initial Results'!$U$1,MATCH($B714,'Initial Results'!$R:$R,0)-1,0,1,1))))</f>
        <v>#N/A</v>
      </c>
      <c r="D714" s="103" t="str">
        <f t="shared" si="119"/>
        <v/>
      </c>
      <c r="E714" s="199" t="e">
        <f ca="1">IF(B714=0, NA(), (IF(ISERROR(OFFSET('Confirm Results'!$U$1,MATCH($B714,'Confirm Results'!$R:$R,0)-1,0,1,1)),NA(),OFFSET('Confirm Results'!$U$1,MATCH($B714,'Confirm Results'!$R:$R,0)-1,0,1,1))))</f>
        <v>#N/A</v>
      </c>
      <c r="F714" s="103" t="str">
        <f t="shared" si="110"/>
        <v/>
      </c>
      <c r="G714" s="103" t="str">
        <f t="shared" ca="1" si="111"/>
        <v/>
      </c>
      <c r="H714" s="300"/>
      <c r="I714" s="103" t="str">
        <f t="shared" si="112"/>
        <v/>
      </c>
      <c r="J714" s="1" t="str">
        <f t="shared" si="113"/>
        <v/>
      </c>
      <c r="K714" s="1" t="str">
        <f t="shared" si="114"/>
        <v/>
      </c>
      <c r="L714" s="177"/>
      <c r="M714" s="299" t="str">
        <f t="shared" si="115"/>
        <v/>
      </c>
      <c r="N714" s="177"/>
      <c r="O714" s="177" t="str">
        <f t="shared" si="116"/>
        <v/>
      </c>
      <c r="P714" s="1" t="str">
        <f t="shared" si="117"/>
        <v/>
      </c>
      <c r="Q714" s="199" t="str">
        <f ca="1">IF(B714=0,"",(IF(ISERROR(OFFSET('Specs and Initial PMs'!$E$1,MATCH($B714,'Specs and Initial PMs'!$D:$D,0)-1,0,1,1)),"",OFFSET('Specs and Initial PMs'!$E$1,MATCH($B714,'Specs and Initial PMs'!$D:$D,0)-1,0,1,1))))</f>
        <v/>
      </c>
      <c r="R714" s="103" t="str">
        <f t="shared" ca="1" si="118"/>
        <v/>
      </c>
      <c r="S714" s="241"/>
    </row>
    <row r="715" spans="1:19" x14ac:dyDescent="0.3">
      <c r="A715" s="1">
        <f>'Specs and Initial PMs'!A727</f>
        <v>711</v>
      </c>
      <c r="B715" s="1">
        <f>'Specs and Initial PMs'!D727</f>
        <v>0</v>
      </c>
      <c r="C715" s="103" t="e">
        <f ca="1">IF(B715=0, NA(), (IF(ISERROR(OFFSET('Initial Results'!$U$1,MATCH($B715,'Initial Results'!$R:$R,0)-1,0,1,1)),NA(),OFFSET('Initial Results'!$U$1,MATCH($B715,'Initial Results'!$R:$R,0)-1,0,1,1))))</f>
        <v>#N/A</v>
      </c>
      <c r="D715" s="103" t="str">
        <f t="shared" si="119"/>
        <v/>
      </c>
      <c r="E715" s="199" t="e">
        <f ca="1">IF(B715=0, NA(), (IF(ISERROR(OFFSET('Confirm Results'!$U$1,MATCH($B715,'Confirm Results'!$R:$R,0)-1,0,1,1)),NA(),OFFSET('Confirm Results'!$U$1,MATCH($B715,'Confirm Results'!$R:$R,0)-1,0,1,1))))</f>
        <v>#N/A</v>
      </c>
      <c r="F715" s="103" t="str">
        <f t="shared" si="110"/>
        <v/>
      </c>
      <c r="G715" s="103" t="str">
        <f t="shared" ca="1" si="111"/>
        <v/>
      </c>
      <c r="H715" s="300"/>
      <c r="I715" s="103" t="str">
        <f t="shared" si="112"/>
        <v/>
      </c>
      <c r="J715" s="1" t="str">
        <f t="shared" si="113"/>
        <v/>
      </c>
      <c r="K715" s="1" t="str">
        <f t="shared" si="114"/>
        <v/>
      </c>
      <c r="L715" s="177"/>
      <c r="M715" s="299" t="str">
        <f t="shared" si="115"/>
        <v/>
      </c>
      <c r="N715" s="177"/>
      <c r="O715" s="177" t="str">
        <f t="shared" si="116"/>
        <v/>
      </c>
      <c r="P715" s="1" t="str">
        <f t="shared" si="117"/>
        <v/>
      </c>
      <c r="Q715" s="199" t="str">
        <f ca="1">IF(B715=0,"",(IF(ISERROR(OFFSET('Specs and Initial PMs'!$E$1,MATCH($B715,'Specs and Initial PMs'!$D:$D,0)-1,0,1,1)),"",OFFSET('Specs and Initial PMs'!$E$1,MATCH($B715,'Specs and Initial PMs'!$D:$D,0)-1,0,1,1))))</f>
        <v/>
      </c>
      <c r="R715" s="103" t="str">
        <f t="shared" ca="1" si="118"/>
        <v/>
      </c>
      <c r="S715" s="241"/>
    </row>
    <row r="716" spans="1:19" x14ac:dyDescent="0.3">
      <c r="A716" s="1">
        <f>'Specs and Initial PMs'!A728</f>
        <v>712</v>
      </c>
      <c r="B716" s="1">
        <f>'Specs and Initial PMs'!D728</f>
        <v>0</v>
      </c>
      <c r="C716" s="103" t="e">
        <f ca="1">IF(B716=0, NA(), (IF(ISERROR(OFFSET('Initial Results'!$U$1,MATCH($B716,'Initial Results'!$R:$R,0)-1,0,1,1)),NA(),OFFSET('Initial Results'!$U$1,MATCH($B716,'Initial Results'!$R:$R,0)-1,0,1,1))))</f>
        <v>#N/A</v>
      </c>
      <c r="D716" s="103" t="str">
        <f t="shared" si="119"/>
        <v/>
      </c>
      <c r="E716" s="199" t="e">
        <f ca="1">IF(B716=0, NA(), (IF(ISERROR(OFFSET('Confirm Results'!$U$1,MATCH($B716,'Confirm Results'!$R:$R,0)-1,0,1,1)),NA(),OFFSET('Confirm Results'!$U$1,MATCH($B716,'Confirm Results'!$R:$R,0)-1,0,1,1))))</f>
        <v>#N/A</v>
      </c>
      <c r="F716" s="103" t="str">
        <f t="shared" si="110"/>
        <v/>
      </c>
      <c r="G716" s="103" t="str">
        <f t="shared" ca="1" si="111"/>
        <v/>
      </c>
      <c r="H716" s="300"/>
      <c r="I716" s="103" t="str">
        <f t="shared" si="112"/>
        <v/>
      </c>
      <c r="J716" s="1" t="str">
        <f t="shared" si="113"/>
        <v/>
      </c>
      <c r="K716" s="1" t="str">
        <f t="shared" si="114"/>
        <v/>
      </c>
      <c r="L716" s="177"/>
      <c r="M716" s="299" t="str">
        <f t="shared" si="115"/>
        <v/>
      </c>
      <c r="N716" s="177"/>
      <c r="O716" s="177" t="str">
        <f t="shared" si="116"/>
        <v/>
      </c>
      <c r="P716" s="1" t="str">
        <f t="shared" si="117"/>
        <v/>
      </c>
      <c r="Q716" s="199" t="str">
        <f ca="1">IF(B716=0,"",(IF(ISERROR(OFFSET('Specs and Initial PMs'!$E$1,MATCH($B716,'Specs and Initial PMs'!$D:$D,0)-1,0,1,1)),"",OFFSET('Specs and Initial PMs'!$E$1,MATCH($B716,'Specs and Initial PMs'!$D:$D,0)-1,0,1,1))))</f>
        <v/>
      </c>
      <c r="R716" s="103" t="str">
        <f t="shared" ca="1" si="118"/>
        <v/>
      </c>
      <c r="S716" s="241"/>
    </row>
    <row r="717" spans="1:19" x14ac:dyDescent="0.3">
      <c r="A717" s="1">
        <f>'Specs and Initial PMs'!A729</f>
        <v>713</v>
      </c>
      <c r="B717" s="1">
        <f>'Specs and Initial PMs'!D729</f>
        <v>0</v>
      </c>
      <c r="C717" s="103" t="e">
        <f ca="1">IF(B717=0, NA(), (IF(ISERROR(OFFSET('Initial Results'!$U$1,MATCH($B717,'Initial Results'!$R:$R,0)-1,0,1,1)),NA(),OFFSET('Initial Results'!$U$1,MATCH($B717,'Initial Results'!$R:$R,0)-1,0,1,1))))</f>
        <v>#N/A</v>
      </c>
      <c r="D717" s="103" t="str">
        <f t="shared" si="119"/>
        <v/>
      </c>
      <c r="E717" s="199" t="e">
        <f ca="1">IF(B717=0, NA(), (IF(ISERROR(OFFSET('Confirm Results'!$U$1,MATCH($B717,'Confirm Results'!$R:$R,0)-1,0,1,1)),NA(),OFFSET('Confirm Results'!$U$1,MATCH($B717,'Confirm Results'!$R:$R,0)-1,0,1,1))))</f>
        <v>#N/A</v>
      </c>
      <c r="F717" s="103" t="str">
        <f t="shared" si="110"/>
        <v/>
      </c>
      <c r="G717" s="103" t="str">
        <f t="shared" ca="1" si="111"/>
        <v/>
      </c>
      <c r="H717" s="300"/>
      <c r="I717" s="103" t="str">
        <f t="shared" si="112"/>
        <v/>
      </c>
      <c r="J717" s="1" t="str">
        <f t="shared" si="113"/>
        <v/>
      </c>
      <c r="K717" s="1" t="str">
        <f t="shared" si="114"/>
        <v/>
      </c>
      <c r="L717" s="177"/>
      <c r="M717" s="299" t="str">
        <f t="shared" si="115"/>
        <v/>
      </c>
      <c r="N717" s="177"/>
      <c r="O717" s="177" t="str">
        <f t="shared" si="116"/>
        <v/>
      </c>
      <c r="P717" s="1" t="str">
        <f t="shared" si="117"/>
        <v/>
      </c>
      <c r="Q717" s="199" t="str">
        <f ca="1">IF(B717=0,"",(IF(ISERROR(OFFSET('Specs and Initial PMs'!$E$1,MATCH($B717,'Specs and Initial PMs'!$D:$D,0)-1,0,1,1)),"",OFFSET('Specs and Initial PMs'!$E$1,MATCH($B717,'Specs and Initial PMs'!$D:$D,0)-1,0,1,1))))</f>
        <v/>
      </c>
      <c r="R717" s="103" t="str">
        <f t="shared" ca="1" si="118"/>
        <v/>
      </c>
      <c r="S717" s="241"/>
    </row>
    <row r="718" spans="1:19" x14ac:dyDescent="0.3">
      <c r="A718" s="1">
        <f>'Specs and Initial PMs'!A730</f>
        <v>714</v>
      </c>
      <c r="B718" s="1">
        <f>'Specs and Initial PMs'!D730</f>
        <v>0</v>
      </c>
      <c r="C718" s="103" t="e">
        <f ca="1">IF(B718=0, NA(), (IF(ISERROR(OFFSET('Initial Results'!$U$1,MATCH($B718,'Initial Results'!$R:$R,0)-1,0,1,1)),NA(),OFFSET('Initial Results'!$U$1,MATCH($B718,'Initial Results'!$R:$R,0)-1,0,1,1))))</f>
        <v>#N/A</v>
      </c>
      <c r="D718" s="103" t="str">
        <f t="shared" si="119"/>
        <v/>
      </c>
      <c r="E718" s="199" t="e">
        <f ca="1">IF(B718=0, NA(), (IF(ISERROR(OFFSET('Confirm Results'!$U$1,MATCH($B718,'Confirm Results'!$R:$R,0)-1,0,1,1)),NA(),OFFSET('Confirm Results'!$U$1,MATCH($B718,'Confirm Results'!$R:$R,0)-1,0,1,1))))</f>
        <v>#N/A</v>
      </c>
      <c r="F718" s="103" t="str">
        <f t="shared" si="110"/>
        <v/>
      </c>
      <c r="G718" s="103" t="str">
        <f t="shared" ca="1" si="111"/>
        <v/>
      </c>
      <c r="H718" s="300"/>
      <c r="I718" s="103" t="str">
        <f t="shared" si="112"/>
        <v/>
      </c>
      <c r="J718" s="1" t="str">
        <f t="shared" si="113"/>
        <v/>
      </c>
      <c r="K718" s="1" t="str">
        <f t="shared" si="114"/>
        <v/>
      </c>
      <c r="L718" s="177"/>
      <c r="M718" s="299" t="str">
        <f t="shared" si="115"/>
        <v/>
      </c>
      <c r="N718" s="177"/>
      <c r="O718" s="177" t="str">
        <f t="shared" si="116"/>
        <v/>
      </c>
      <c r="P718" s="1" t="str">
        <f t="shared" si="117"/>
        <v/>
      </c>
      <c r="Q718" s="199" t="str">
        <f ca="1">IF(B718=0,"",(IF(ISERROR(OFFSET('Specs and Initial PMs'!$E$1,MATCH($B718,'Specs and Initial PMs'!$D:$D,0)-1,0,1,1)),"",OFFSET('Specs and Initial PMs'!$E$1,MATCH($B718,'Specs and Initial PMs'!$D:$D,0)-1,0,1,1))))</f>
        <v/>
      </c>
      <c r="R718" s="103" t="str">
        <f t="shared" ca="1" si="118"/>
        <v/>
      </c>
      <c r="S718" s="241"/>
    </row>
    <row r="719" spans="1:19" x14ac:dyDescent="0.3">
      <c r="A719" s="1">
        <f>'Specs and Initial PMs'!A731</f>
        <v>715</v>
      </c>
      <c r="B719" s="1">
        <f>'Specs and Initial PMs'!D731</f>
        <v>0</v>
      </c>
      <c r="C719" s="103" t="e">
        <f ca="1">IF(B719=0, NA(), (IF(ISERROR(OFFSET('Initial Results'!$U$1,MATCH($B719,'Initial Results'!$R:$R,0)-1,0,1,1)),NA(),OFFSET('Initial Results'!$U$1,MATCH($B719,'Initial Results'!$R:$R,0)-1,0,1,1))))</f>
        <v>#N/A</v>
      </c>
      <c r="D719" s="103" t="str">
        <f t="shared" si="119"/>
        <v/>
      </c>
      <c r="E719" s="199" t="e">
        <f ca="1">IF(B719=0, NA(), (IF(ISERROR(OFFSET('Confirm Results'!$U$1,MATCH($B719,'Confirm Results'!$R:$R,0)-1,0,1,1)),NA(),OFFSET('Confirm Results'!$U$1,MATCH($B719,'Confirm Results'!$R:$R,0)-1,0,1,1))))</f>
        <v>#N/A</v>
      </c>
      <c r="F719" s="103" t="str">
        <f t="shared" si="110"/>
        <v/>
      </c>
      <c r="G719" s="103" t="str">
        <f t="shared" ca="1" si="111"/>
        <v/>
      </c>
      <c r="H719" s="300"/>
      <c r="I719" s="103" t="str">
        <f t="shared" si="112"/>
        <v/>
      </c>
      <c r="J719" s="1" t="str">
        <f t="shared" si="113"/>
        <v/>
      </c>
      <c r="K719" s="1" t="str">
        <f t="shared" si="114"/>
        <v/>
      </c>
      <c r="L719" s="177"/>
      <c r="M719" s="299" t="str">
        <f t="shared" si="115"/>
        <v/>
      </c>
      <c r="N719" s="177"/>
      <c r="O719" s="177" t="str">
        <f t="shared" si="116"/>
        <v/>
      </c>
      <c r="P719" s="1" t="str">
        <f t="shared" si="117"/>
        <v/>
      </c>
      <c r="Q719" s="199" t="str">
        <f ca="1">IF(B719=0,"",(IF(ISERROR(OFFSET('Specs and Initial PMs'!$E$1,MATCH($B719,'Specs and Initial PMs'!$D:$D,0)-1,0,1,1)),"",OFFSET('Specs and Initial PMs'!$E$1,MATCH($B719,'Specs and Initial PMs'!$D:$D,0)-1,0,1,1))))</f>
        <v/>
      </c>
      <c r="R719" s="103" t="str">
        <f t="shared" ca="1" si="118"/>
        <v/>
      </c>
      <c r="S719" s="241"/>
    </row>
    <row r="720" spans="1:19" x14ac:dyDescent="0.3">
      <c r="A720" s="1">
        <f>'Specs and Initial PMs'!A732</f>
        <v>716</v>
      </c>
      <c r="B720" s="1">
        <f>'Specs and Initial PMs'!D732</f>
        <v>0</v>
      </c>
      <c r="C720" s="103" t="e">
        <f ca="1">IF(B720=0, NA(), (IF(ISERROR(OFFSET('Initial Results'!$U$1,MATCH($B720,'Initial Results'!$R:$R,0)-1,0,1,1)),NA(),OFFSET('Initial Results'!$U$1,MATCH($B720,'Initial Results'!$R:$R,0)-1,0,1,1))))</f>
        <v>#N/A</v>
      </c>
      <c r="D720" s="103" t="str">
        <f t="shared" si="119"/>
        <v/>
      </c>
      <c r="E720" s="199" t="e">
        <f ca="1">IF(B720=0, NA(), (IF(ISERROR(OFFSET('Confirm Results'!$U$1,MATCH($B720,'Confirm Results'!$R:$R,0)-1,0,1,1)),NA(),OFFSET('Confirm Results'!$U$1,MATCH($B720,'Confirm Results'!$R:$R,0)-1,0,1,1))))</f>
        <v>#N/A</v>
      </c>
      <c r="F720" s="103" t="str">
        <f t="shared" si="110"/>
        <v/>
      </c>
      <c r="G720" s="103" t="str">
        <f t="shared" ca="1" si="111"/>
        <v/>
      </c>
      <c r="H720" s="300"/>
      <c r="I720" s="103" t="str">
        <f t="shared" si="112"/>
        <v/>
      </c>
      <c r="J720" s="1" t="str">
        <f t="shared" si="113"/>
        <v/>
      </c>
      <c r="K720" s="1" t="str">
        <f t="shared" si="114"/>
        <v/>
      </c>
      <c r="L720" s="177"/>
      <c r="M720" s="299" t="str">
        <f t="shared" si="115"/>
        <v/>
      </c>
      <c r="N720" s="177"/>
      <c r="O720" s="177" t="str">
        <f t="shared" si="116"/>
        <v/>
      </c>
      <c r="P720" s="1" t="str">
        <f t="shared" si="117"/>
        <v/>
      </c>
      <c r="Q720" s="199" t="str">
        <f ca="1">IF(B720=0,"",(IF(ISERROR(OFFSET('Specs and Initial PMs'!$E$1,MATCH($B720,'Specs and Initial PMs'!$D:$D,0)-1,0,1,1)),"",OFFSET('Specs and Initial PMs'!$E$1,MATCH($B720,'Specs and Initial PMs'!$D:$D,0)-1,0,1,1))))</f>
        <v/>
      </c>
      <c r="R720" s="103" t="str">
        <f t="shared" ca="1" si="118"/>
        <v/>
      </c>
      <c r="S720" s="241"/>
    </row>
    <row r="721" spans="1:19" x14ac:dyDescent="0.3">
      <c r="A721" s="1">
        <f>'Specs and Initial PMs'!A733</f>
        <v>717</v>
      </c>
      <c r="B721" s="1">
        <f>'Specs and Initial PMs'!D733</f>
        <v>0</v>
      </c>
      <c r="C721" s="103" t="e">
        <f ca="1">IF(B721=0, NA(), (IF(ISERROR(OFFSET('Initial Results'!$U$1,MATCH($B721,'Initial Results'!$R:$R,0)-1,0,1,1)),NA(),OFFSET('Initial Results'!$U$1,MATCH($B721,'Initial Results'!$R:$R,0)-1,0,1,1))))</f>
        <v>#N/A</v>
      </c>
      <c r="D721" s="103" t="str">
        <f t="shared" si="119"/>
        <v/>
      </c>
      <c r="E721" s="199" t="e">
        <f ca="1">IF(B721=0, NA(), (IF(ISERROR(OFFSET('Confirm Results'!$U$1,MATCH($B721,'Confirm Results'!$R:$R,0)-1,0,1,1)),NA(),OFFSET('Confirm Results'!$U$1,MATCH($B721,'Confirm Results'!$R:$R,0)-1,0,1,1))))</f>
        <v>#N/A</v>
      </c>
      <c r="F721" s="103" t="str">
        <f t="shared" si="110"/>
        <v/>
      </c>
      <c r="G721" s="103" t="str">
        <f t="shared" ca="1" si="111"/>
        <v/>
      </c>
      <c r="H721" s="300"/>
      <c r="I721" s="103" t="str">
        <f t="shared" si="112"/>
        <v/>
      </c>
      <c r="J721" s="1" t="str">
        <f t="shared" si="113"/>
        <v/>
      </c>
      <c r="K721" s="1" t="str">
        <f t="shared" si="114"/>
        <v/>
      </c>
      <c r="L721" s="177"/>
      <c r="M721" s="299" t="str">
        <f t="shared" si="115"/>
        <v/>
      </c>
      <c r="N721" s="177"/>
      <c r="O721" s="177" t="str">
        <f t="shared" si="116"/>
        <v/>
      </c>
      <c r="P721" s="1" t="str">
        <f t="shared" si="117"/>
        <v/>
      </c>
      <c r="Q721" s="199" t="str">
        <f ca="1">IF(B721=0,"",(IF(ISERROR(OFFSET('Specs and Initial PMs'!$E$1,MATCH($B721,'Specs and Initial PMs'!$D:$D,0)-1,0,1,1)),"",OFFSET('Specs and Initial PMs'!$E$1,MATCH($B721,'Specs and Initial PMs'!$D:$D,0)-1,0,1,1))))</f>
        <v/>
      </c>
      <c r="R721" s="103" t="str">
        <f t="shared" ca="1" si="118"/>
        <v/>
      </c>
      <c r="S721" s="241"/>
    </row>
    <row r="722" spans="1:19" x14ac:dyDescent="0.3">
      <c r="A722" s="1">
        <f>'Specs and Initial PMs'!A734</f>
        <v>718</v>
      </c>
      <c r="B722" s="1">
        <f>'Specs and Initial PMs'!D734</f>
        <v>0</v>
      </c>
      <c r="C722" s="103" t="e">
        <f ca="1">IF(B722=0, NA(), (IF(ISERROR(OFFSET('Initial Results'!$U$1,MATCH($B722,'Initial Results'!$R:$R,0)-1,0,1,1)),NA(),OFFSET('Initial Results'!$U$1,MATCH($B722,'Initial Results'!$R:$R,0)-1,0,1,1))))</f>
        <v>#N/A</v>
      </c>
      <c r="D722" s="103" t="str">
        <f t="shared" si="119"/>
        <v/>
      </c>
      <c r="E722" s="199" t="e">
        <f ca="1">IF(B722=0, NA(), (IF(ISERROR(OFFSET('Confirm Results'!$U$1,MATCH($B722,'Confirm Results'!$R:$R,0)-1,0,1,1)),NA(),OFFSET('Confirm Results'!$U$1,MATCH($B722,'Confirm Results'!$R:$R,0)-1,0,1,1))))</f>
        <v>#N/A</v>
      </c>
      <c r="F722" s="103" t="str">
        <f t="shared" si="110"/>
        <v/>
      </c>
      <c r="G722" s="103" t="str">
        <f t="shared" ca="1" si="111"/>
        <v/>
      </c>
      <c r="H722" s="300"/>
      <c r="I722" s="103" t="str">
        <f t="shared" si="112"/>
        <v/>
      </c>
      <c r="J722" s="1" t="str">
        <f t="shared" si="113"/>
        <v/>
      </c>
      <c r="K722" s="1" t="str">
        <f t="shared" si="114"/>
        <v/>
      </c>
      <c r="L722" s="177"/>
      <c r="M722" s="299" t="str">
        <f t="shared" si="115"/>
        <v/>
      </c>
      <c r="N722" s="177"/>
      <c r="O722" s="177" t="str">
        <f t="shared" si="116"/>
        <v/>
      </c>
      <c r="P722" s="1" t="str">
        <f t="shared" si="117"/>
        <v/>
      </c>
      <c r="Q722" s="199" t="str">
        <f ca="1">IF(B722=0,"",(IF(ISERROR(OFFSET('Specs and Initial PMs'!$E$1,MATCH($B722,'Specs and Initial PMs'!$D:$D,0)-1,0,1,1)),"",OFFSET('Specs and Initial PMs'!$E$1,MATCH($B722,'Specs and Initial PMs'!$D:$D,0)-1,0,1,1))))</f>
        <v/>
      </c>
      <c r="R722" s="103" t="str">
        <f t="shared" ca="1" si="118"/>
        <v/>
      </c>
      <c r="S722" s="241"/>
    </row>
    <row r="723" spans="1:19" x14ac:dyDescent="0.3">
      <c r="A723" s="1">
        <f>'Specs and Initial PMs'!A735</f>
        <v>719</v>
      </c>
      <c r="B723" s="1">
        <f>'Specs and Initial PMs'!D735</f>
        <v>0</v>
      </c>
      <c r="C723" s="103" t="e">
        <f ca="1">IF(B723=0, NA(), (IF(ISERROR(OFFSET('Initial Results'!$U$1,MATCH($B723,'Initial Results'!$R:$R,0)-1,0,1,1)),NA(),OFFSET('Initial Results'!$U$1,MATCH($B723,'Initial Results'!$R:$R,0)-1,0,1,1))))</f>
        <v>#N/A</v>
      </c>
      <c r="D723" s="103" t="str">
        <f t="shared" si="119"/>
        <v/>
      </c>
      <c r="E723" s="199" t="e">
        <f ca="1">IF(B723=0, NA(), (IF(ISERROR(OFFSET('Confirm Results'!$U$1,MATCH($B723,'Confirm Results'!$R:$R,0)-1,0,1,1)),NA(),OFFSET('Confirm Results'!$U$1,MATCH($B723,'Confirm Results'!$R:$R,0)-1,0,1,1))))</f>
        <v>#N/A</v>
      </c>
      <c r="F723" s="103" t="str">
        <f t="shared" si="110"/>
        <v/>
      </c>
      <c r="G723" s="103" t="str">
        <f t="shared" ca="1" si="111"/>
        <v/>
      </c>
      <c r="H723" s="300"/>
      <c r="I723" s="103" t="str">
        <f t="shared" si="112"/>
        <v/>
      </c>
      <c r="J723" s="1" t="str">
        <f t="shared" si="113"/>
        <v/>
      </c>
      <c r="K723" s="1" t="str">
        <f t="shared" si="114"/>
        <v/>
      </c>
      <c r="L723" s="177"/>
      <c r="M723" s="299" t="str">
        <f t="shared" si="115"/>
        <v/>
      </c>
      <c r="N723" s="177"/>
      <c r="O723" s="177" t="str">
        <f t="shared" si="116"/>
        <v/>
      </c>
      <c r="P723" s="1" t="str">
        <f t="shared" si="117"/>
        <v/>
      </c>
      <c r="Q723" s="199" t="str">
        <f ca="1">IF(B723=0,"",(IF(ISERROR(OFFSET('Specs and Initial PMs'!$E$1,MATCH($B723,'Specs and Initial PMs'!$D:$D,0)-1,0,1,1)),"",OFFSET('Specs and Initial PMs'!$E$1,MATCH($B723,'Specs and Initial PMs'!$D:$D,0)-1,0,1,1))))</f>
        <v/>
      </c>
      <c r="R723" s="103" t="str">
        <f t="shared" ca="1" si="118"/>
        <v/>
      </c>
      <c r="S723" s="241"/>
    </row>
    <row r="724" spans="1:19" x14ac:dyDescent="0.3">
      <c r="A724" s="1">
        <f>'Specs and Initial PMs'!A736</f>
        <v>720</v>
      </c>
      <c r="B724" s="1">
        <f>'Specs and Initial PMs'!D736</f>
        <v>0</v>
      </c>
      <c r="C724" s="103" t="e">
        <f ca="1">IF(B724=0, NA(), (IF(ISERROR(OFFSET('Initial Results'!$U$1,MATCH($B724,'Initial Results'!$R:$R,0)-1,0,1,1)),NA(),OFFSET('Initial Results'!$U$1,MATCH($B724,'Initial Results'!$R:$R,0)-1,0,1,1))))</f>
        <v>#N/A</v>
      </c>
      <c r="D724" s="103" t="str">
        <f t="shared" si="119"/>
        <v/>
      </c>
      <c r="E724" s="199" t="e">
        <f ca="1">IF(B724=0, NA(), (IF(ISERROR(OFFSET('Confirm Results'!$U$1,MATCH($B724,'Confirm Results'!$R:$R,0)-1,0,1,1)),NA(),OFFSET('Confirm Results'!$U$1,MATCH($B724,'Confirm Results'!$R:$R,0)-1,0,1,1))))</f>
        <v>#N/A</v>
      </c>
      <c r="F724" s="103" t="str">
        <f t="shared" si="110"/>
        <v/>
      </c>
      <c r="G724" s="103" t="str">
        <f t="shared" ca="1" si="111"/>
        <v/>
      </c>
      <c r="H724" s="300"/>
      <c r="I724" s="103" t="str">
        <f t="shared" si="112"/>
        <v/>
      </c>
      <c r="J724" s="1" t="str">
        <f t="shared" si="113"/>
        <v/>
      </c>
      <c r="K724" s="1" t="str">
        <f t="shared" si="114"/>
        <v/>
      </c>
      <c r="L724" s="177"/>
      <c r="M724" s="299" t="str">
        <f t="shared" si="115"/>
        <v/>
      </c>
      <c r="N724" s="177"/>
      <c r="O724" s="177" t="str">
        <f t="shared" si="116"/>
        <v/>
      </c>
      <c r="P724" s="1" t="str">
        <f t="shared" si="117"/>
        <v/>
      </c>
      <c r="Q724" s="199" t="str">
        <f ca="1">IF(B724=0,"",(IF(ISERROR(OFFSET('Specs and Initial PMs'!$E$1,MATCH($B724,'Specs and Initial PMs'!$D:$D,0)-1,0,1,1)),"",OFFSET('Specs and Initial PMs'!$E$1,MATCH($B724,'Specs and Initial PMs'!$D:$D,0)-1,0,1,1))))</f>
        <v/>
      </c>
      <c r="R724" s="103" t="str">
        <f t="shared" ca="1" si="118"/>
        <v/>
      </c>
      <c r="S724" s="241"/>
    </row>
    <row r="725" spans="1:19" x14ac:dyDescent="0.3">
      <c r="A725" s="1">
        <f>'Specs and Initial PMs'!A737</f>
        <v>721</v>
      </c>
      <c r="B725" s="1">
        <f>'Specs and Initial PMs'!D737</f>
        <v>0</v>
      </c>
      <c r="C725" s="103" t="e">
        <f ca="1">IF(B725=0, NA(), (IF(ISERROR(OFFSET('Initial Results'!$U$1,MATCH($B725,'Initial Results'!$R:$R,0)-1,0,1,1)),NA(),OFFSET('Initial Results'!$U$1,MATCH($B725,'Initial Results'!$R:$R,0)-1,0,1,1))))</f>
        <v>#N/A</v>
      </c>
      <c r="D725" s="103" t="str">
        <f t="shared" si="119"/>
        <v/>
      </c>
      <c r="E725" s="199" t="e">
        <f ca="1">IF(B725=0, NA(), (IF(ISERROR(OFFSET('Confirm Results'!$U$1,MATCH($B725,'Confirm Results'!$R:$R,0)-1,0,1,1)),NA(),OFFSET('Confirm Results'!$U$1,MATCH($B725,'Confirm Results'!$R:$R,0)-1,0,1,1))))</f>
        <v>#N/A</v>
      </c>
      <c r="F725" s="103" t="str">
        <f t="shared" si="110"/>
        <v/>
      </c>
      <c r="G725" s="103" t="str">
        <f t="shared" ca="1" si="111"/>
        <v/>
      </c>
      <c r="H725" s="300"/>
      <c r="I725" s="103" t="str">
        <f t="shared" si="112"/>
        <v/>
      </c>
      <c r="J725" s="1" t="str">
        <f t="shared" si="113"/>
        <v/>
      </c>
      <c r="K725" s="1" t="str">
        <f t="shared" si="114"/>
        <v/>
      </c>
      <c r="L725" s="177"/>
      <c r="M725" s="299" t="str">
        <f t="shared" si="115"/>
        <v/>
      </c>
      <c r="N725" s="177"/>
      <c r="O725" s="177" t="str">
        <f t="shared" si="116"/>
        <v/>
      </c>
      <c r="P725" s="1" t="str">
        <f t="shared" si="117"/>
        <v/>
      </c>
      <c r="Q725" s="199" t="str">
        <f ca="1">IF(B725=0,"",(IF(ISERROR(OFFSET('Specs and Initial PMs'!$E$1,MATCH($B725,'Specs and Initial PMs'!$D:$D,0)-1,0,1,1)),"",OFFSET('Specs and Initial PMs'!$E$1,MATCH($B725,'Specs and Initial PMs'!$D:$D,0)-1,0,1,1))))</f>
        <v/>
      </c>
      <c r="R725" s="103" t="str">
        <f t="shared" ca="1" si="118"/>
        <v/>
      </c>
      <c r="S725" s="241"/>
    </row>
    <row r="726" spans="1:19" x14ac:dyDescent="0.3">
      <c r="A726" s="1">
        <f>'Specs and Initial PMs'!A738</f>
        <v>722</v>
      </c>
      <c r="B726" s="1">
        <f>'Specs and Initial PMs'!D738</f>
        <v>0</v>
      </c>
      <c r="C726" s="103" t="e">
        <f ca="1">IF(B726=0, NA(), (IF(ISERROR(OFFSET('Initial Results'!$U$1,MATCH($B726,'Initial Results'!$R:$R,0)-1,0,1,1)),NA(),OFFSET('Initial Results'!$U$1,MATCH($B726,'Initial Results'!$R:$R,0)-1,0,1,1))))</f>
        <v>#N/A</v>
      </c>
      <c r="D726" s="103" t="str">
        <f t="shared" si="119"/>
        <v/>
      </c>
      <c r="E726" s="199" t="e">
        <f ca="1">IF(B726=0, NA(), (IF(ISERROR(OFFSET('Confirm Results'!$U$1,MATCH($B726,'Confirm Results'!$R:$R,0)-1,0,1,1)),NA(),OFFSET('Confirm Results'!$U$1,MATCH($B726,'Confirm Results'!$R:$R,0)-1,0,1,1))))</f>
        <v>#N/A</v>
      </c>
      <c r="F726" s="103" t="str">
        <f t="shared" si="110"/>
        <v/>
      </c>
      <c r="G726" s="103" t="str">
        <f t="shared" ca="1" si="111"/>
        <v/>
      </c>
      <c r="H726" s="300"/>
      <c r="I726" s="103" t="str">
        <f t="shared" si="112"/>
        <v/>
      </c>
      <c r="J726" s="1" t="str">
        <f t="shared" si="113"/>
        <v/>
      </c>
      <c r="K726" s="1" t="str">
        <f t="shared" si="114"/>
        <v/>
      </c>
      <c r="L726" s="177"/>
      <c r="M726" s="299" t="str">
        <f t="shared" si="115"/>
        <v/>
      </c>
      <c r="N726" s="177"/>
      <c r="O726" s="177" t="str">
        <f t="shared" si="116"/>
        <v/>
      </c>
      <c r="P726" s="1" t="str">
        <f t="shared" si="117"/>
        <v/>
      </c>
      <c r="Q726" s="199" t="str">
        <f ca="1">IF(B726=0,"",(IF(ISERROR(OFFSET('Specs and Initial PMs'!$E$1,MATCH($B726,'Specs and Initial PMs'!$D:$D,0)-1,0,1,1)),"",OFFSET('Specs and Initial PMs'!$E$1,MATCH($B726,'Specs and Initial PMs'!$D:$D,0)-1,0,1,1))))</f>
        <v/>
      </c>
      <c r="R726" s="103" t="str">
        <f t="shared" ca="1" si="118"/>
        <v/>
      </c>
      <c r="S726" s="241"/>
    </row>
    <row r="727" spans="1:19" x14ac:dyDescent="0.3">
      <c r="A727" s="1">
        <f>'Specs and Initial PMs'!A739</f>
        <v>723</v>
      </c>
      <c r="B727" s="1">
        <f>'Specs and Initial PMs'!D739</f>
        <v>0</v>
      </c>
      <c r="C727" s="103" t="e">
        <f ca="1">IF(B727=0, NA(), (IF(ISERROR(OFFSET('Initial Results'!$U$1,MATCH($B727,'Initial Results'!$R:$R,0)-1,0,1,1)),NA(),OFFSET('Initial Results'!$U$1,MATCH($B727,'Initial Results'!$R:$R,0)-1,0,1,1))))</f>
        <v>#N/A</v>
      </c>
      <c r="D727" s="103" t="str">
        <f t="shared" si="119"/>
        <v/>
      </c>
      <c r="E727" s="199" t="e">
        <f ca="1">IF(B727=0, NA(), (IF(ISERROR(OFFSET('Confirm Results'!$U$1,MATCH($B727,'Confirm Results'!$R:$R,0)-1,0,1,1)),NA(),OFFSET('Confirm Results'!$U$1,MATCH($B727,'Confirm Results'!$R:$R,0)-1,0,1,1))))</f>
        <v>#N/A</v>
      </c>
      <c r="F727" s="103" t="str">
        <f t="shared" si="110"/>
        <v/>
      </c>
      <c r="G727" s="103" t="str">
        <f t="shared" ca="1" si="111"/>
        <v/>
      </c>
      <c r="H727" s="300"/>
      <c r="I727" s="103" t="str">
        <f t="shared" si="112"/>
        <v/>
      </c>
      <c r="J727" s="1" t="str">
        <f t="shared" si="113"/>
        <v/>
      </c>
      <c r="K727" s="1" t="str">
        <f t="shared" si="114"/>
        <v/>
      </c>
      <c r="L727" s="177"/>
      <c r="M727" s="299" t="str">
        <f t="shared" si="115"/>
        <v/>
      </c>
      <c r="N727" s="177"/>
      <c r="O727" s="177" t="str">
        <f t="shared" si="116"/>
        <v/>
      </c>
      <c r="P727" s="1" t="str">
        <f t="shared" si="117"/>
        <v/>
      </c>
      <c r="Q727" s="199" t="str">
        <f ca="1">IF(B727=0,"",(IF(ISERROR(OFFSET('Specs and Initial PMs'!$E$1,MATCH($B727,'Specs and Initial PMs'!$D:$D,0)-1,0,1,1)),"",OFFSET('Specs and Initial PMs'!$E$1,MATCH($B727,'Specs and Initial PMs'!$D:$D,0)-1,0,1,1))))</f>
        <v/>
      </c>
      <c r="R727" s="103" t="str">
        <f t="shared" ca="1" si="118"/>
        <v/>
      </c>
      <c r="S727" s="241"/>
    </row>
    <row r="728" spans="1:19" x14ac:dyDescent="0.3">
      <c r="A728" s="1">
        <f>'Specs and Initial PMs'!A740</f>
        <v>724</v>
      </c>
      <c r="B728" s="1">
        <f>'Specs and Initial PMs'!D740</f>
        <v>0</v>
      </c>
      <c r="C728" s="103" t="e">
        <f ca="1">IF(B728=0, NA(), (IF(ISERROR(OFFSET('Initial Results'!$U$1,MATCH($B728,'Initial Results'!$R:$R,0)-1,0,1,1)),NA(),OFFSET('Initial Results'!$U$1,MATCH($B728,'Initial Results'!$R:$R,0)-1,0,1,1))))</f>
        <v>#N/A</v>
      </c>
      <c r="D728" s="103" t="str">
        <f t="shared" si="119"/>
        <v/>
      </c>
      <c r="E728" s="199" t="e">
        <f ca="1">IF(B728=0, NA(), (IF(ISERROR(OFFSET('Confirm Results'!$U$1,MATCH($B728,'Confirm Results'!$R:$R,0)-1,0,1,1)),NA(),OFFSET('Confirm Results'!$U$1,MATCH($B728,'Confirm Results'!$R:$R,0)-1,0,1,1))))</f>
        <v>#N/A</v>
      </c>
      <c r="F728" s="103" t="str">
        <f t="shared" si="110"/>
        <v/>
      </c>
      <c r="G728" s="103" t="str">
        <f t="shared" ca="1" si="111"/>
        <v/>
      </c>
      <c r="H728" s="300"/>
      <c r="I728" s="103" t="str">
        <f t="shared" si="112"/>
        <v/>
      </c>
      <c r="J728" s="1" t="str">
        <f t="shared" si="113"/>
        <v/>
      </c>
      <c r="K728" s="1" t="str">
        <f t="shared" si="114"/>
        <v/>
      </c>
      <c r="L728" s="177"/>
      <c r="M728" s="299" t="str">
        <f t="shared" si="115"/>
        <v/>
      </c>
      <c r="N728" s="177"/>
      <c r="O728" s="177" t="str">
        <f t="shared" si="116"/>
        <v/>
      </c>
      <c r="P728" s="1" t="str">
        <f t="shared" si="117"/>
        <v/>
      </c>
      <c r="Q728" s="199" t="str">
        <f ca="1">IF(B728=0,"",(IF(ISERROR(OFFSET('Specs and Initial PMs'!$E$1,MATCH($B728,'Specs and Initial PMs'!$D:$D,0)-1,0,1,1)),"",OFFSET('Specs and Initial PMs'!$E$1,MATCH($B728,'Specs and Initial PMs'!$D:$D,0)-1,0,1,1))))</f>
        <v/>
      </c>
      <c r="R728" s="103" t="str">
        <f t="shared" ca="1" si="118"/>
        <v/>
      </c>
      <c r="S728" s="241"/>
    </row>
    <row r="729" spans="1:19" x14ac:dyDescent="0.3">
      <c r="A729" s="1">
        <f>'Specs and Initial PMs'!A741</f>
        <v>725</v>
      </c>
      <c r="B729" s="1">
        <f>'Specs and Initial PMs'!D741</f>
        <v>0</v>
      </c>
      <c r="C729" s="103" t="e">
        <f ca="1">IF(B729=0, NA(), (IF(ISERROR(OFFSET('Initial Results'!$U$1,MATCH($B729,'Initial Results'!$R:$R,0)-1,0,1,1)),NA(),OFFSET('Initial Results'!$U$1,MATCH($B729,'Initial Results'!$R:$R,0)-1,0,1,1))))</f>
        <v>#N/A</v>
      </c>
      <c r="D729" s="103" t="str">
        <f t="shared" si="119"/>
        <v/>
      </c>
      <c r="E729" s="199" t="e">
        <f ca="1">IF(B729=0, NA(), (IF(ISERROR(OFFSET('Confirm Results'!$U$1,MATCH($B729,'Confirm Results'!$R:$R,0)-1,0,1,1)),NA(),OFFSET('Confirm Results'!$U$1,MATCH($B729,'Confirm Results'!$R:$R,0)-1,0,1,1))))</f>
        <v>#N/A</v>
      </c>
      <c r="F729" s="103" t="str">
        <f t="shared" si="110"/>
        <v/>
      </c>
      <c r="G729" s="103" t="str">
        <f t="shared" ca="1" si="111"/>
        <v/>
      </c>
      <c r="H729" s="300"/>
      <c r="I729" s="103" t="str">
        <f t="shared" si="112"/>
        <v/>
      </c>
      <c r="J729" s="1" t="str">
        <f t="shared" si="113"/>
        <v/>
      </c>
      <c r="K729" s="1" t="str">
        <f t="shared" si="114"/>
        <v/>
      </c>
      <c r="L729" s="177"/>
      <c r="M729" s="299" t="str">
        <f t="shared" si="115"/>
        <v/>
      </c>
      <c r="N729" s="177"/>
      <c r="O729" s="177" t="str">
        <f t="shared" si="116"/>
        <v/>
      </c>
      <c r="P729" s="1" t="str">
        <f t="shared" si="117"/>
        <v/>
      </c>
      <c r="Q729" s="199" t="str">
        <f ca="1">IF(B729=0,"",(IF(ISERROR(OFFSET('Specs and Initial PMs'!$E$1,MATCH($B729,'Specs and Initial PMs'!$D:$D,0)-1,0,1,1)),"",OFFSET('Specs and Initial PMs'!$E$1,MATCH($B729,'Specs and Initial PMs'!$D:$D,0)-1,0,1,1))))</f>
        <v/>
      </c>
      <c r="R729" s="103" t="str">
        <f t="shared" ca="1" si="118"/>
        <v/>
      </c>
      <c r="S729" s="241"/>
    </row>
    <row r="730" spans="1:19" x14ac:dyDescent="0.3">
      <c r="A730" s="1">
        <f>'Specs and Initial PMs'!A742</f>
        <v>726</v>
      </c>
      <c r="B730" s="1">
        <f>'Specs and Initial PMs'!D742</f>
        <v>0</v>
      </c>
      <c r="C730" s="103" t="e">
        <f ca="1">IF(B730=0, NA(), (IF(ISERROR(OFFSET('Initial Results'!$U$1,MATCH($B730,'Initial Results'!$R:$R,0)-1,0,1,1)),NA(),OFFSET('Initial Results'!$U$1,MATCH($B730,'Initial Results'!$R:$R,0)-1,0,1,1))))</f>
        <v>#N/A</v>
      </c>
      <c r="D730" s="103" t="str">
        <f t="shared" si="119"/>
        <v/>
      </c>
      <c r="E730" s="199" t="e">
        <f ca="1">IF(B730=0, NA(), (IF(ISERROR(OFFSET('Confirm Results'!$U$1,MATCH($B730,'Confirm Results'!$R:$R,0)-1,0,1,1)),NA(),OFFSET('Confirm Results'!$U$1,MATCH($B730,'Confirm Results'!$R:$R,0)-1,0,1,1))))</f>
        <v>#N/A</v>
      </c>
      <c r="F730" s="103" t="str">
        <f t="shared" si="110"/>
        <v/>
      </c>
      <c r="G730" s="103" t="str">
        <f t="shared" ca="1" si="111"/>
        <v/>
      </c>
      <c r="H730" s="300"/>
      <c r="I730" s="103" t="str">
        <f t="shared" si="112"/>
        <v/>
      </c>
      <c r="J730" s="1" t="str">
        <f t="shared" si="113"/>
        <v/>
      </c>
      <c r="K730" s="1" t="str">
        <f t="shared" si="114"/>
        <v/>
      </c>
      <c r="L730" s="177"/>
      <c r="M730" s="299" t="str">
        <f t="shared" si="115"/>
        <v/>
      </c>
      <c r="N730" s="177"/>
      <c r="O730" s="177" t="str">
        <f t="shared" si="116"/>
        <v/>
      </c>
      <c r="P730" s="1" t="str">
        <f t="shared" si="117"/>
        <v/>
      </c>
      <c r="Q730" s="199" t="str">
        <f ca="1">IF(B730=0,"",(IF(ISERROR(OFFSET('Specs and Initial PMs'!$E$1,MATCH($B730,'Specs and Initial PMs'!$D:$D,0)-1,0,1,1)),"",OFFSET('Specs and Initial PMs'!$E$1,MATCH($B730,'Specs and Initial PMs'!$D:$D,0)-1,0,1,1))))</f>
        <v/>
      </c>
      <c r="R730" s="103" t="str">
        <f t="shared" ca="1" si="118"/>
        <v/>
      </c>
      <c r="S730" s="241"/>
    </row>
    <row r="731" spans="1:19" x14ac:dyDescent="0.3">
      <c r="A731" s="1">
        <f>'Specs and Initial PMs'!A743</f>
        <v>727</v>
      </c>
      <c r="B731" s="1">
        <f>'Specs and Initial PMs'!D743</f>
        <v>0</v>
      </c>
      <c r="C731" s="103" t="e">
        <f ca="1">IF(B731=0, NA(), (IF(ISERROR(OFFSET('Initial Results'!$U$1,MATCH($B731,'Initial Results'!$R:$R,0)-1,0,1,1)),NA(),OFFSET('Initial Results'!$U$1,MATCH($B731,'Initial Results'!$R:$R,0)-1,0,1,1))))</f>
        <v>#N/A</v>
      </c>
      <c r="D731" s="103" t="str">
        <f t="shared" si="119"/>
        <v/>
      </c>
      <c r="E731" s="199" t="e">
        <f ca="1">IF(B731=0, NA(), (IF(ISERROR(OFFSET('Confirm Results'!$U$1,MATCH($B731,'Confirm Results'!$R:$R,0)-1,0,1,1)),NA(),OFFSET('Confirm Results'!$U$1,MATCH($B731,'Confirm Results'!$R:$R,0)-1,0,1,1))))</f>
        <v>#N/A</v>
      </c>
      <c r="F731" s="103" t="str">
        <f t="shared" si="110"/>
        <v/>
      </c>
      <c r="G731" s="103" t="str">
        <f t="shared" ca="1" si="111"/>
        <v/>
      </c>
      <c r="H731" s="300"/>
      <c r="I731" s="103" t="str">
        <f t="shared" si="112"/>
        <v/>
      </c>
      <c r="J731" s="1" t="str">
        <f t="shared" si="113"/>
        <v/>
      </c>
      <c r="K731" s="1" t="str">
        <f t="shared" si="114"/>
        <v/>
      </c>
      <c r="L731" s="177"/>
      <c r="M731" s="299" t="str">
        <f t="shared" si="115"/>
        <v/>
      </c>
      <c r="N731" s="177"/>
      <c r="O731" s="177" t="str">
        <f t="shared" si="116"/>
        <v/>
      </c>
      <c r="P731" s="1" t="str">
        <f t="shared" si="117"/>
        <v/>
      </c>
      <c r="Q731" s="199" t="str">
        <f ca="1">IF(B731=0,"",(IF(ISERROR(OFFSET('Specs and Initial PMs'!$E$1,MATCH($B731,'Specs and Initial PMs'!$D:$D,0)-1,0,1,1)),"",OFFSET('Specs and Initial PMs'!$E$1,MATCH($B731,'Specs and Initial PMs'!$D:$D,0)-1,0,1,1))))</f>
        <v/>
      </c>
      <c r="R731" s="103" t="str">
        <f t="shared" ca="1" si="118"/>
        <v/>
      </c>
      <c r="S731" s="241"/>
    </row>
    <row r="732" spans="1:19" x14ac:dyDescent="0.3">
      <c r="A732" s="1">
        <f>'Specs and Initial PMs'!A744</f>
        <v>728</v>
      </c>
      <c r="B732" s="1">
        <f>'Specs and Initial PMs'!D744</f>
        <v>0</v>
      </c>
      <c r="C732" s="103" t="e">
        <f ca="1">IF(B732=0, NA(), (IF(ISERROR(OFFSET('Initial Results'!$U$1,MATCH($B732,'Initial Results'!$R:$R,0)-1,0,1,1)),NA(),OFFSET('Initial Results'!$U$1,MATCH($B732,'Initial Results'!$R:$R,0)-1,0,1,1))))</f>
        <v>#N/A</v>
      </c>
      <c r="D732" s="103" t="str">
        <f t="shared" si="119"/>
        <v/>
      </c>
      <c r="E732" s="199" t="e">
        <f ca="1">IF(B732=0, NA(), (IF(ISERROR(OFFSET('Confirm Results'!$U$1,MATCH($B732,'Confirm Results'!$R:$R,0)-1,0,1,1)),NA(),OFFSET('Confirm Results'!$U$1,MATCH($B732,'Confirm Results'!$R:$R,0)-1,0,1,1))))</f>
        <v>#N/A</v>
      </c>
      <c r="F732" s="103" t="str">
        <f t="shared" si="110"/>
        <v/>
      </c>
      <c r="G732" s="103" t="str">
        <f t="shared" ca="1" si="111"/>
        <v/>
      </c>
      <c r="H732" s="300"/>
      <c r="I732" s="103" t="str">
        <f t="shared" si="112"/>
        <v/>
      </c>
      <c r="J732" s="1" t="str">
        <f t="shared" si="113"/>
        <v/>
      </c>
      <c r="K732" s="1" t="str">
        <f t="shared" si="114"/>
        <v/>
      </c>
      <c r="L732" s="177"/>
      <c r="M732" s="299" t="str">
        <f t="shared" si="115"/>
        <v/>
      </c>
      <c r="N732" s="177"/>
      <c r="O732" s="177" t="str">
        <f t="shared" si="116"/>
        <v/>
      </c>
      <c r="P732" s="1" t="str">
        <f t="shared" si="117"/>
        <v/>
      </c>
      <c r="Q732" s="199" t="str">
        <f ca="1">IF(B732=0,"",(IF(ISERROR(OFFSET('Specs and Initial PMs'!$E$1,MATCH($B732,'Specs and Initial PMs'!$D:$D,0)-1,0,1,1)),"",OFFSET('Specs and Initial PMs'!$E$1,MATCH($B732,'Specs and Initial PMs'!$D:$D,0)-1,0,1,1))))</f>
        <v/>
      </c>
      <c r="R732" s="103" t="str">
        <f t="shared" ca="1" si="118"/>
        <v/>
      </c>
      <c r="S732" s="241"/>
    </row>
    <row r="733" spans="1:19" x14ac:dyDescent="0.3">
      <c r="A733" s="1">
        <f>'Specs and Initial PMs'!A745</f>
        <v>729</v>
      </c>
      <c r="B733" s="1">
        <f>'Specs and Initial PMs'!D745</f>
        <v>0</v>
      </c>
      <c r="C733" s="103" t="e">
        <f ca="1">IF(B733=0, NA(), (IF(ISERROR(OFFSET('Initial Results'!$U$1,MATCH($B733,'Initial Results'!$R:$R,0)-1,0,1,1)),NA(),OFFSET('Initial Results'!$U$1,MATCH($B733,'Initial Results'!$R:$R,0)-1,0,1,1))))</f>
        <v>#N/A</v>
      </c>
      <c r="D733" s="103" t="str">
        <f t="shared" si="119"/>
        <v/>
      </c>
      <c r="E733" s="199" t="e">
        <f ca="1">IF(B733=0, NA(), (IF(ISERROR(OFFSET('Confirm Results'!$U$1,MATCH($B733,'Confirm Results'!$R:$R,0)-1,0,1,1)),NA(),OFFSET('Confirm Results'!$U$1,MATCH($B733,'Confirm Results'!$R:$R,0)-1,0,1,1))))</f>
        <v>#N/A</v>
      </c>
      <c r="F733" s="103" t="str">
        <f t="shared" si="110"/>
        <v/>
      </c>
      <c r="G733" s="103" t="str">
        <f t="shared" ca="1" si="111"/>
        <v/>
      </c>
      <c r="H733" s="300"/>
      <c r="I733" s="103" t="str">
        <f t="shared" si="112"/>
        <v/>
      </c>
      <c r="J733" s="1" t="str">
        <f t="shared" si="113"/>
        <v/>
      </c>
      <c r="K733" s="1" t="str">
        <f t="shared" si="114"/>
        <v/>
      </c>
      <c r="L733" s="177"/>
      <c r="M733" s="299" t="str">
        <f t="shared" si="115"/>
        <v/>
      </c>
      <c r="N733" s="177"/>
      <c r="O733" s="177" t="str">
        <f t="shared" si="116"/>
        <v/>
      </c>
      <c r="P733" s="1" t="str">
        <f t="shared" si="117"/>
        <v/>
      </c>
      <c r="Q733" s="199" t="str">
        <f ca="1">IF(B733=0,"",(IF(ISERROR(OFFSET('Specs and Initial PMs'!$E$1,MATCH($B733,'Specs and Initial PMs'!$D:$D,0)-1,0,1,1)),"",OFFSET('Specs and Initial PMs'!$E$1,MATCH($B733,'Specs and Initial PMs'!$D:$D,0)-1,0,1,1))))</f>
        <v/>
      </c>
      <c r="R733" s="103" t="str">
        <f t="shared" ca="1" si="118"/>
        <v/>
      </c>
      <c r="S733" s="241"/>
    </row>
    <row r="734" spans="1:19" x14ac:dyDescent="0.3">
      <c r="A734" s="1">
        <f>'Specs and Initial PMs'!A746</f>
        <v>730</v>
      </c>
      <c r="B734" s="1">
        <f>'Specs and Initial PMs'!D746</f>
        <v>0</v>
      </c>
      <c r="C734" s="103" t="e">
        <f ca="1">IF(B734=0, NA(), (IF(ISERROR(OFFSET('Initial Results'!$U$1,MATCH($B734,'Initial Results'!$R:$R,0)-1,0,1,1)),NA(),OFFSET('Initial Results'!$U$1,MATCH($B734,'Initial Results'!$R:$R,0)-1,0,1,1))))</f>
        <v>#N/A</v>
      </c>
      <c r="D734" s="103" t="str">
        <f t="shared" si="119"/>
        <v/>
      </c>
      <c r="E734" s="199" t="e">
        <f ca="1">IF(B734=0, NA(), (IF(ISERROR(OFFSET('Confirm Results'!$U$1,MATCH($B734,'Confirm Results'!$R:$R,0)-1,0,1,1)),NA(),OFFSET('Confirm Results'!$U$1,MATCH($B734,'Confirm Results'!$R:$R,0)-1,0,1,1))))</f>
        <v>#N/A</v>
      </c>
      <c r="F734" s="103" t="str">
        <f t="shared" si="110"/>
        <v/>
      </c>
      <c r="G734" s="103" t="str">
        <f t="shared" ca="1" si="111"/>
        <v/>
      </c>
      <c r="H734" s="300"/>
      <c r="I734" s="103" t="str">
        <f t="shared" si="112"/>
        <v/>
      </c>
      <c r="J734" s="1" t="str">
        <f t="shared" si="113"/>
        <v/>
      </c>
      <c r="K734" s="1" t="str">
        <f t="shared" si="114"/>
        <v/>
      </c>
      <c r="L734" s="177"/>
      <c r="M734" s="299" t="str">
        <f t="shared" si="115"/>
        <v/>
      </c>
      <c r="N734" s="177"/>
      <c r="O734" s="177" t="str">
        <f t="shared" si="116"/>
        <v/>
      </c>
      <c r="P734" s="1" t="str">
        <f t="shared" si="117"/>
        <v/>
      </c>
      <c r="Q734" s="199" t="str">
        <f ca="1">IF(B734=0,"",(IF(ISERROR(OFFSET('Specs and Initial PMs'!$E$1,MATCH($B734,'Specs and Initial PMs'!$D:$D,0)-1,0,1,1)),"",OFFSET('Specs and Initial PMs'!$E$1,MATCH($B734,'Specs and Initial PMs'!$D:$D,0)-1,0,1,1))))</f>
        <v/>
      </c>
      <c r="R734" s="103" t="str">
        <f t="shared" ca="1" si="118"/>
        <v/>
      </c>
      <c r="S734" s="241"/>
    </row>
    <row r="735" spans="1:19" x14ac:dyDescent="0.3">
      <c r="A735" s="1">
        <f>'Specs and Initial PMs'!A747</f>
        <v>731</v>
      </c>
      <c r="B735" s="1">
        <f>'Specs and Initial PMs'!D747</f>
        <v>0</v>
      </c>
      <c r="C735" s="103" t="e">
        <f ca="1">IF(B735=0, NA(), (IF(ISERROR(OFFSET('Initial Results'!$U$1,MATCH($B735,'Initial Results'!$R:$R,0)-1,0,1,1)),NA(),OFFSET('Initial Results'!$U$1,MATCH($B735,'Initial Results'!$R:$R,0)-1,0,1,1))))</f>
        <v>#N/A</v>
      </c>
      <c r="D735" s="103" t="str">
        <f t="shared" si="119"/>
        <v/>
      </c>
      <c r="E735" s="199" t="e">
        <f ca="1">IF(B735=0, NA(), (IF(ISERROR(OFFSET('Confirm Results'!$U$1,MATCH($B735,'Confirm Results'!$R:$R,0)-1,0,1,1)),NA(),OFFSET('Confirm Results'!$U$1,MATCH($B735,'Confirm Results'!$R:$R,0)-1,0,1,1))))</f>
        <v>#N/A</v>
      </c>
      <c r="F735" s="103" t="str">
        <f t="shared" si="110"/>
        <v/>
      </c>
      <c r="G735" s="103" t="str">
        <f t="shared" ca="1" si="111"/>
        <v/>
      </c>
      <c r="H735" s="300"/>
      <c r="I735" s="103" t="str">
        <f t="shared" si="112"/>
        <v/>
      </c>
      <c r="J735" s="1" t="str">
        <f t="shared" si="113"/>
        <v/>
      </c>
      <c r="K735" s="1" t="str">
        <f t="shared" si="114"/>
        <v/>
      </c>
      <c r="L735" s="177"/>
      <c r="M735" s="299" t="str">
        <f t="shared" si="115"/>
        <v/>
      </c>
      <c r="N735" s="177"/>
      <c r="O735" s="177" t="str">
        <f t="shared" si="116"/>
        <v/>
      </c>
      <c r="P735" s="1" t="str">
        <f t="shared" si="117"/>
        <v/>
      </c>
      <c r="Q735" s="199" t="str">
        <f ca="1">IF(B735=0,"",(IF(ISERROR(OFFSET('Specs and Initial PMs'!$E$1,MATCH($B735,'Specs and Initial PMs'!$D:$D,0)-1,0,1,1)),"",OFFSET('Specs and Initial PMs'!$E$1,MATCH($B735,'Specs and Initial PMs'!$D:$D,0)-1,0,1,1))))</f>
        <v/>
      </c>
      <c r="R735" s="103" t="str">
        <f t="shared" ca="1" si="118"/>
        <v/>
      </c>
      <c r="S735" s="241"/>
    </row>
    <row r="736" spans="1:19" x14ac:dyDescent="0.3">
      <c r="A736" s="1">
        <f>'Specs and Initial PMs'!A748</f>
        <v>732</v>
      </c>
      <c r="B736" s="1">
        <f>'Specs and Initial PMs'!D748</f>
        <v>0</v>
      </c>
      <c r="C736" s="103" t="e">
        <f ca="1">IF(B736=0, NA(), (IF(ISERROR(OFFSET('Initial Results'!$U$1,MATCH($B736,'Initial Results'!$R:$R,0)-1,0,1,1)),NA(),OFFSET('Initial Results'!$U$1,MATCH($B736,'Initial Results'!$R:$R,0)-1,0,1,1))))</f>
        <v>#N/A</v>
      </c>
      <c r="D736" s="103" t="str">
        <f t="shared" si="119"/>
        <v/>
      </c>
      <c r="E736" s="199" t="e">
        <f ca="1">IF(B736=0, NA(), (IF(ISERROR(OFFSET('Confirm Results'!$U$1,MATCH($B736,'Confirm Results'!$R:$R,0)-1,0,1,1)),NA(),OFFSET('Confirm Results'!$U$1,MATCH($B736,'Confirm Results'!$R:$R,0)-1,0,1,1))))</f>
        <v>#N/A</v>
      </c>
      <c r="F736" s="103" t="str">
        <f t="shared" si="110"/>
        <v/>
      </c>
      <c r="G736" s="103" t="str">
        <f t="shared" ca="1" si="111"/>
        <v/>
      </c>
      <c r="H736" s="300"/>
      <c r="I736" s="103" t="str">
        <f t="shared" si="112"/>
        <v/>
      </c>
      <c r="J736" s="1" t="str">
        <f t="shared" si="113"/>
        <v/>
      </c>
      <c r="K736" s="1" t="str">
        <f t="shared" si="114"/>
        <v/>
      </c>
      <c r="L736" s="177"/>
      <c r="M736" s="299" t="str">
        <f t="shared" si="115"/>
        <v/>
      </c>
      <c r="N736" s="177"/>
      <c r="O736" s="177" t="str">
        <f t="shared" si="116"/>
        <v/>
      </c>
      <c r="P736" s="1" t="str">
        <f t="shared" si="117"/>
        <v/>
      </c>
      <c r="Q736" s="199" t="str">
        <f ca="1">IF(B736=0,"",(IF(ISERROR(OFFSET('Specs and Initial PMs'!$E$1,MATCH($B736,'Specs and Initial PMs'!$D:$D,0)-1,0,1,1)),"",OFFSET('Specs and Initial PMs'!$E$1,MATCH($B736,'Specs and Initial PMs'!$D:$D,0)-1,0,1,1))))</f>
        <v/>
      </c>
      <c r="R736" s="103" t="str">
        <f t="shared" ca="1" si="118"/>
        <v/>
      </c>
      <c r="S736" s="241"/>
    </row>
    <row r="737" spans="1:19" x14ac:dyDescent="0.3">
      <c r="A737" s="1">
        <f>'Specs and Initial PMs'!A749</f>
        <v>733</v>
      </c>
      <c r="B737" s="1">
        <f>'Specs and Initial PMs'!D749</f>
        <v>0</v>
      </c>
      <c r="C737" s="103" t="e">
        <f ca="1">IF(B737=0, NA(), (IF(ISERROR(OFFSET('Initial Results'!$U$1,MATCH($B737,'Initial Results'!$R:$R,0)-1,0,1,1)),NA(),OFFSET('Initial Results'!$U$1,MATCH($B737,'Initial Results'!$R:$R,0)-1,0,1,1))))</f>
        <v>#N/A</v>
      </c>
      <c r="D737" s="103" t="str">
        <f t="shared" si="119"/>
        <v/>
      </c>
      <c r="E737" s="199" t="e">
        <f ca="1">IF(B737=0, NA(), (IF(ISERROR(OFFSET('Confirm Results'!$U$1,MATCH($B737,'Confirm Results'!$R:$R,0)-1,0,1,1)),NA(),OFFSET('Confirm Results'!$U$1,MATCH($B737,'Confirm Results'!$R:$R,0)-1,0,1,1))))</f>
        <v>#N/A</v>
      </c>
      <c r="F737" s="103" t="str">
        <f t="shared" si="110"/>
        <v/>
      </c>
      <c r="G737" s="103" t="str">
        <f t="shared" ca="1" si="111"/>
        <v/>
      </c>
      <c r="H737" s="300"/>
      <c r="I737" s="103" t="str">
        <f t="shared" si="112"/>
        <v/>
      </c>
      <c r="J737" s="1" t="str">
        <f t="shared" si="113"/>
        <v/>
      </c>
      <c r="K737" s="1" t="str">
        <f t="shared" si="114"/>
        <v/>
      </c>
      <c r="L737" s="177"/>
      <c r="M737" s="299" t="str">
        <f t="shared" si="115"/>
        <v/>
      </c>
      <c r="N737" s="177"/>
      <c r="O737" s="177" t="str">
        <f t="shared" si="116"/>
        <v/>
      </c>
      <c r="P737" s="1" t="str">
        <f t="shared" si="117"/>
        <v/>
      </c>
      <c r="Q737" s="199" t="str">
        <f ca="1">IF(B737=0,"",(IF(ISERROR(OFFSET('Specs and Initial PMs'!$E$1,MATCH($B737,'Specs and Initial PMs'!$D:$D,0)-1,0,1,1)),"",OFFSET('Specs and Initial PMs'!$E$1,MATCH($B737,'Specs and Initial PMs'!$D:$D,0)-1,0,1,1))))</f>
        <v/>
      </c>
      <c r="R737" s="103" t="str">
        <f t="shared" ca="1" si="118"/>
        <v/>
      </c>
      <c r="S737" s="241"/>
    </row>
    <row r="738" spans="1:19" x14ac:dyDescent="0.3">
      <c r="A738" s="1">
        <f>'Specs and Initial PMs'!A750</f>
        <v>734</v>
      </c>
      <c r="B738" s="1">
        <f>'Specs and Initial PMs'!D750</f>
        <v>0</v>
      </c>
      <c r="C738" s="103" t="e">
        <f ca="1">IF(B738=0, NA(), (IF(ISERROR(OFFSET('Initial Results'!$U$1,MATCH($B738,'Initial Results'!$R:$R,0)-1,0,1,1)),NA(),OFFSET('Initial Results'!$U$1,MATCH($B738,'Initial Results'!$R:$R,0)-1,0,1,1))))</f>
        <v>#N/A</v>
      </c>
      <c r="D738" s="103" t="str">
        <f t="shared" si="119"/>
        <v/>
      </c>
      <c r="E738" s="199" t="e">
        <f ca="1">IF(B738=0, NA(), (IF(ISERROR(OFFSET('Confirm Results'!$U$1,MATCH($B738,'Confirm Results'!$R:$R,0)-1,0,1,1)),NA(),OFFSET('Confirm Results'!$U$1,MATCH($B738,'Confirm Results'!$R:$R,0)-1,0,1,1))))</f>
        <v>#N/A</v>
      </c>
      <c r="F738" s="103" t="str">
        <f t="shared" si="110"/>
        <v/>
      </c>
      <c r="G738" s="103" t="str">
        <f t="shared" ca="1" si="111"/>
        <v/>
      </c>
      <c r="H738" s="300"/>
      <c r="I738" s="103" t="str">
        <f t="shared" si="112"/>
        <v/>
      </c>
      <c r="J738" s="1" t="str">
        <f t="shared" si="113"/>
        <v/>
      </c>
      <c r="K738" s="1" t="str">
        <f t="shared" si="114"/>
        <v/>
      </c>
      <c r="L738" s="177"/>
      <c r="M738" s="299" t="str">
        <f t="shared" si="115"/>
        <v/>
      </c>
      <c r="N738" s="177"/>
      <c r="O738" s="177" t="str">
        <f t="shared" si="116"/>
        <v/>
      </c>
      <c r="P738" s="1" t="str">
        <f t="shared" si="117"/>
        <v/>
      </c>
      <c r="Q738" s="199" t="str">
        <f ca="1">IF(B738=0,"",(IF(ISERROR(OFFSET('Specs and Initial PMs'!$E$1,MATCH($B738,'Specs and Initial PMs'!$D:$D,0)-1,0,1,1)),"",OFFSET('Specs and Initial PMs'!$E$1,MATCH($B738,'Specs and Initial PMs'!$D:$D,0)-1,0,1,1))))</f>
        <v/>
      </c>
      <c r="R738" s="103" t="str">
        <f t="shared" ca="1" si="118"/>
        <v/>
      </c>
      <c r="S738" s="241"/>
    </row>
    <row r="739" spans="1:19" x14ac:dyDescent="0.3">
      <c r="A739" s="1">
        <f>'Specs and Initial PMs'!A751</f>
        <v>735</v>
      </c>
      <c r="B739" s="1">
        <f>'Specs and Initial PMs'!D751</f>
        <v>0</v>
      </c>
      <c r="C739" s="103" t="e">
        <f ca="1">IF(B739=0, NA(), (IF(ISERROR(OFFSET('Initial Results'!$U$1,MATCH($B739,'Initial Results'!$R:$R,0)-1,0,1,1)),NA(),OFFSET('Initial Results'!$U$1,MATCH($B739,'Initial Results'!$R:$R,0)-1,0,1,1))))</f>
        <v>#N/A</v>
      </c>
      <c r="D739" s="103" t="str">
        <f t="shared" si="119"/>
        <v/>
      </c>
      <c r="E739" s="199" t="e">
        <f ca="1">IF(B739=0, NA(), (IF(ISERROR(OFFSET('Confirm Results'!$U$1,MATCH($B739,'Confirm Results'!$R:$R,0)-1,0,1,1)),NA(),OFFSET('Confirm Results'!$U$1,MATCH($B739,'Confirm Results'!$R:$R,0)-1,0,1,1))))</f>
        <v>#N/A</v>
      </c>
      <c r="F739" s="103" t="str">
        <f t="shared" si="110"/>
        <v/>
      </c>
      <c r="G739" s="103" t="str">
        <f t="shared" ca="1" si="111"/>
        <v/>
      </c>
      <c r="H739" s="300"/>
      <c r="I739" s="103" t="str">
        <f t="shared" si="112"/>
        <v/>
      </c>
      <c r="J739" s="1" t="str">
        <f t="shared" si="113"/>
        <v/>
      </c>
      <c r="K739" s="1" t="str">
        <f t="shared" si="114"/>
        <v/>
      </c>
      <c r="L739" s="177"/>
      <c r="M739" s="299" t="str">
        <f t="shared" si="115"/>
        <v/>
      </c>
      <c r="N739" s="177"/>
      <c r="O739" s="177" t="str">
        <f t="shared" si="116"/>
        <v/>
      </c>
      <c r="P739" s="1" t="str">
        <f t="shared" si="117"/>
        <v/>
      </c>
      <c r="Q739" s="199" t="str">
        <f ca="1">IF(B739=0,"",(IF(ISERROR(OFFSET('Specs and Initial PMs'!$E$1,MATCH($B739,'Specs and Initial PMs'!$D:$D,0)-1,0,1,1)),"",OFFSET('Specs and Initial PMs'!$E$1,MATCH($B739,'Specs and Initial PMs'!$D:$D,0)-1,0,1,1))))</f>
        <v/>
      </c>
      <c r="R739" s="103" t="str">
        <f t="shared" ca="1" si="118"/>
        <v/>
      </c>
      <c r="S739" s="241"/>
    </row>
    <row r="740" spans="1:19" x14ac:dyDescent="0.3">
      <c r="A740" s="1">
        <f>'Specs and Initial PMs'!A752</f>
        <v>736</v>
      </c>
      <c r="B740" s="1">
        <f>'Specs and Initial PMs'!D752</f>
        <v>0</v>
      </c>
      <c r="C740" s="103" t="e">
        <f ca="1">IF(B740=0, NA(), (IF(ISERROR(OFFSET('Initial Results'!$U$1,MATCH($B740,'Initial Results'!$R:$R,0)-1,0,1,1)),NA(),OFFSET('Initial Results'!$U$1,MATCH($B740,'Initial Results'!$R:$R,0)-1,0,1,1))))</f>
        <v>#N/A</v>
      </c>
      <c r="D740" s="103" t="str">
        <f t="shared" si="119"/>
        <v/>
      </c>
      <c r="E740" s="199" t="e">
        <f ca="1">IF(B740=0, NA(), (IF(ISERROR(OFFSET('Confirm Results'!$U$1,MATCH($B740,'Confirm Results'!$R:$R,0)-1,0,1,1)),NA(),OFFSET('Confirm Results'!$U$1,MATCH($B740,'Confirm Results'!$R:$R,0)-1,0,1,1))))</f>
        <v>#N/A</v>
      </c>
      <c r="F740" s="103" t="str">
        <f t="shared" si="110"/>
        <v/>
      </c>
      <c r="G740" s="103" t="str">
        <f t="shared" ca="1" si="111"/>
        <v/>
      </c>
      <c r="H740" s="300"/>
      <c r="I740" s="103" t="str">
        <f t="shared" si="112"/>
        <v/>
      </c>
      <c r="J740" s="1" t="str">
        <f t="shared" si="113"/>
        <v/>
      </c>
      <c r="K740" s="1" t="str">
        <f t="shared" si="114"/>
        <v/>
      </c>
      <c r="L740" s="177"/>
      <c r="M740" s="299" t="str">
        <f t="shared" si="115"/>
        <v/>
      </c>
      <c r="N740" s="177"/>
      <c r="O740" s="177" t="str">
        <f t="shared" si="116"/>
        <v/>
      </c>
      <c r="P740" s="1" t="str">
        <f t="shared" si="117"/>
        <v/>
      </c>
      <c r="Q740" s="199" t="str">
        <f ca="1">IF(B740=0,"",(IF(ISERROR(OFFSET('Specs and Initial PMs'!$E$1,MATCH($B740,'Specs and Initial PMs'!$D:$D,0)-1,0,1,1)),"",OFFSET('Specs and Initial PMs'!$E$1,MATCH($B740,'Specs and Initial PMs'!$D:$D,0)-1,0,1,1))))</f>
        <v/>
      </c>
      <c r="R740" s="103" t="str">
        <f t="shared" ca="1" si="118"/>
        <v/>
      </c>
      <c r="S740" s="241"/>
    </row>
    <row r="741" spans="1:19" x14ac:dyDescent="0.3">
      <c r="A741" s="1">
        <f>'Specs and Initial PMs'!A753</f>
        <v>737</v>
      </c>
      <c r="B741" s="1">
        <f>'Specs and Initial PMs'!D753</f>
        <v>0</v>
      </c>
      <c r="C741" s="103" t="e">
        <f ca="1">IF(B741=0, NA(), (IF(ISERROR(OFFSET('Initial Results'!$U$1,MATCH($B741,'Initial Results'!$R:$R,0)-1,0,1,1)),NA(),OFFSET('Initial Results'!$U$1,MATCH($B741,'Initial Results'!$R:$R,0)-1,0,1,1))))</f>
        <v>#N/A</v>
      </c>
      <c r="D741" s="103" t="str">
        <f t="shared" si="119"/>
        <v/>
      </c>
      <c r="E741" s="199" t="e">
        <f ca="1">IF(B741=0, NA(), (IF(ISERROR(OFFSET('Confirm Results'!$U$1,MATCH($B741,'Confirm Results'!$R:$R,0)-1,0,1,1)),NA(),OFFSET('Confirm Results'!$U$1,MATCH($B741,'Confirm Results'!$R:$R,0)-1,0,1,1))))</f>
        <v>#N/A</v>
      </c>
      <c r="F741" s="103" t="str">
        <f t="shared" si="110"/>
        <v/>
      </c>
      <c r="G741" s="103" t="str">
        <f t="shared" ca="1" si="111"/>
        <v/>
      </c>
      <c r="H741" s="300"/>
      <c r="I741" s="103" t="str">
        <f t="shared" si="112"/>
        <v/>
      </c>
      <c r="J741" s="1" t="str">
        <f t="shared" si="113"/>
        <v/>
      </c>
      <c r="K741" s="1" t="str">
        <f t="shared" si="114"/>
        <v/>
      </c>
      <c r="L741" s="177"/>
      <c r="M741" s="299" t="str">
        <f t="shared" si="115"/>
        <v/>
      </c>
      <c r="N741" s="177"/>
      <c r="O741" s="177" t="str">
        <f t="shared" si="116"/>
        <v/>
      </c>
      <c r="P741" s="1" t="str">
        <f t="shared" si="117"/>
        <v/>
      </c>
      <c r="Q741" s="199" t="str">
        <f ca="1">IF(B741=0,"",(IF(ISERROR(OFFSET('Specs and Initial PMs'!$E$1,MATCH($B741,'Specs and Initial PMs'!$D:$D,0)-1,0,1,1)),"",OFFSET('Specs and Initial PMs'!$E$1,MATCH($B741,'Specs and Initial PMs'!$D:$D,0)-1,0,1,1))))</f>
        <v/>
      </c>
      <c r="R741" s="103" t="str">
        <f t="shared" ca="1" si="118"/>
        <v/>
      </c>
      <c r="S741" s="241"/>
    </row>
    <row r="742" spans="1:19" x14ac:dyDescent="0.3">
      <c r="A742" s="1">
        <f>'Specs and Initial PMs'!A754</f>
        <v>738</v>
      </c>
      <c r="B742" s="1">
        <f>'Specs and Initial PMs'!D754</f>
        <v>0</v>
      </c>
      <c r="C742" s="103" t="e">
        <f ca="1">IF(B742=0, NA(), (IF(ISERROR(OFFSET('Initial Results'!$U$1,MATCH($B742,'Initial Results'!$R:$R,0)-1,0,1,1)),NA(),OFFSET('Initial Results'!$U$1,MATCH($B742,'Initial Results'!$R:$R,0)-1,0,1,1))))</f>
        <v>#N/A</v>
      </c>
      <c r="D742" s="103" t="str">
        <f t="shared" si="119"/>
        <v/>
      </c>
      <c r="E742" s="199" t="e">
        <f ca="1">IF(B742=0, NA(), (IF(ISERROR(OFFSET('Confirm Results'!$U$1,MATCH($B742,'Confirm Results'!$R:$R,0)-1,0,1,1)),NA(),OFFSET('Confirm Results'!$U$1,MATCH($B742,'Confirm Results'!$R:$R,0)-1,0,1,1))))</f>
        <v>#N/A</v>
      </c>
      <c r="F742" s="103" t="str">
        <f t="shared" si="110"/>
        <v/>
      </c>
      <c r="G742" s="103" t="str">
        <f t="shared" ca="1" si="111"/>
        <v/>
      </c>
      <c r="H742" s="300"/>
      <c r="I742" s="103" t="str">
        <f t="shared" si="112"/>
        <v/>
      </c>
      <c r="J742" s="1" t="str">
        <f t="shared" si="113"/>
        <v/>
      </c>
      <c r="K742" s="1" t="str">
        <f t="shared" si="114"/>
        <v/>
      </c>
      <c r="L742" s="177"/>
      <c r="M742" s="299" t="str">
        <f t="shared" si="115"/>
        <v/>
      </c>
      <c r="N742" s="177"/>
      <c r="O742" s="177" t="str">
        <f t="shared" si="116"/>
        <v/>
      </c>
      <c r="P742" s="1" t="str">
        <f t="shared" si="117"/>
        <v/>
      </c>
      <c r="Q742" s="199" t="str">
        <f ca="1">IF(B742=0,"",(IF(ISERROR(OFFSET('Specs and Initial PMs'!$E$1,MATCH($B742,'Specs and Initial PMs'!$D:$D,0)-1,0,1,1)),"",OFFSET('Specs and Initial PMs'!$E$1,MATCH($B742,'Specs and Initial PMs'!$D:$D,0)-1,0,1,1))))</f>
        <v/>
      </c>
      <c r="R742" s="103" t="str">
        <f t="shared" ca="1" si="118"/>
        <v/>
      </c>
      <c r="S742" s="241"/>
    </row>
    <row r="743" spans="1:19" x14ac:dyDescent="0.3">
      <c r="A743" s="1">
        <f>'Specs and Initial PMs'!A755</f>
        <v>739</v>
      </c>
      <c r="B743" s="1">
        <f>'Specs and Initial PMs'!D755</f>
        <v>0</v>
      </c>
      <c r="C743" s="103" t="e">
        <f ca="1">IF(B743=0, NA(), (IF(ISERROR(OFFSET('Initial Results'!$U$1,MATCH($B743,'Initial Results'!$R:$R,0)-1,0,1,1)),NA(),OFFSET('Initial Results'!$U$1,MATCH($B743,'Initial Results'!$R:$R,0)-1,0,1,1))))</f>
        <v>#N/A</v>
      </c>
      <c r="D743" s="103" t="str">
        <f t="shared" si="119"/>
        <v/>
      </c>
      <c r="E743" s="199" t="e">
        <f ca="1">IF(B743=0, NA(), (IF(ISERROR(OFFSET('Confirm Results'!$U$1,MATCH($B743,'Confirm Results'!$R:$R,0)-1,0,1,1)),NA(),OFFSET('Confirm Results'!$U$1,MATCH($B743,'Confirm Results'!$R:$R,0)-1,0,1,1))))</f>
        <v>#N/A</v>
      </c>
      <c r="F743" s="103" t="str">
        <f t="shared" si="110"/>
        <v/>
      </c>
      <c r="G743" s="103" t="str">
        <f t="shared" ca="1" si="111"/>
        <v/>
      </c>
      <c r="H743" s="300"/>
      <c r="I743" s="103" t="str">
        <f t="shared" si="112"/>
        <v/>
      </c>
      <c r="J743" s="1" t="str">
        <f t="shared" si="113"/>
        <v/>
      </c>
      <c r="K743" s="1" t="str">
        <f t="shared" si="114"/>
        <v/>
      </c>
      <c r="L743" s="177"/>
      <c r="M743" s="299" t="str">
        <f t="shared" si="115"/>
        <v/>
      </c>
      <c r="N743" s="177"/>
      <c r="O743" s="177" t="str">
        <f t="shared" si="116"/>
        <v/>
      </c>
      <c r="P743" s="1" t="str">
        <f t="shared" si="117"/>
        <v/>
      </c>
      <c r="Q743" s="199" t="str">
        <f ca="1">IF(B743=0,"",(IF(ISERROR(OFFSET('Specs and Initial PMs'!$E$1,MATCH($B743,'Specs and Initial PMs'!$D:$D,0)-1,0,1,1)),"",OFFSET('Specs and Initial PMs'!$E$1,MATCH($B743,'Specs and Initial PMs'!$D:$D,0)-1,0,1,1))))</f>
        <v/>
      </c>
      <c r="R743" s="103" t="str">
        <f t="shared" ca="1" si="118"/>
        <v/>
      </c>
      <c r="S743" s="241"/>
    </row>
    <row r="744" spans="1:19" x14ac:dyDescent="0.3">
      <c r="A744" s="1">
        <f>'Specs and Initial PMs'!A756</f>
        <v>740</v>
      </c>
      <c r="B744" s="1">
        <f>'Specs and Initial PMs'!D756</f>
        <v>0</v>
      </c>
      <c r="C744" s="103" t="e">
        <f ca="1">IF(B744=0, NA(), (IF(ISERROR(OFFSET('Initial Results'!$U$1,MATCH($B744,'Initial Results'!$R:$R,0)-1,0,1,1)),NA(),OFFSET('Initial Results'!$U$1,MATCH($B744,'Initial Results'!$R:$R,0)-1,0,1,1))))</f>
        <v>#N/A</v>
      </c>
      <c r="D744" s="103" t="str">
        <f t="shared" si="119"/>
        <v/>
      </c>
      <c r="E744" s="199" t="e">
        <f ca="1">IF(B744=0, NA(), (IF(ISERROR(OFFSET('Confirm Results'!$U$1,MATCH($B744,'Confirm Results'!$R:$R,0)-1,0,1,1)),NA(),OFFSET('Confirm Results'!$U$1,MATCH($B744,'Confirm Results'!$R:$R,0)-1,0,1,1))))</f>
        <v>#N/A</v>
      </c>
      <c r="F744" s="103" t="str">
        <f t="shared" si="110"/>
        <v/>
      </c>
      <c r="G744" s="103" t="str">
        <f t="shared" ca="1" si="111"/>
        <v/>
      </c>
      <c r="H744" s="300"/>
      <c r="I744" s="103" t="str">
        <f t="shared" si="112"/>
        <v/>
      </c>
      <c r="J744" s="1" t="str">
        <f t="shared" si="113"/>
        <v/>
      </c>
      <c r="K744" s="1" t="str">
        <f t="shared" si="114"/>
        <v/>
      </c>
      <c r="L744" s="177"/>
      <c r="M744" s="299" t="str">
        <f t="shared" si="115"/>
        <v/>
      </c>
      <c r="N744" s="177"/>
      <c r="O744" s="177" t="str">
        <f t="shared" si="116"/>
        <v/>
      </c>
      <c r="P744" s="1" t="str">
        <f t="shared" si="117"/>
        <v/>
      </c>
      <c r="Q744" s="199" t="str">
        <f ca="1">IF(B744=0,"",(IF(ISERROR(OFFSET('Specs and Initial PMs'!$E$1,MATCH($B744,'Specs and Initial PMs'!$D:$D,0)-1,0,1,1)),"",OFFSET('Specs and Initial PMs'!$E$1,MATCH($B744,'Specs and Initial PMs'!$D:$D,0)-1,0,1,1))))</f>
        <v/>
      </c>
      <c r="R744" s="103" t="str">
        <f t="shared" ca="1" si="118"/>
        <v/>
      </c>
      <c r="S744" s="241"/>
    </row>
    <row r="745" spans="1:19" x14ac:dyDescent="0.3">
      <c r="A745" s="1">
        <f>'Specs and Initial PMs'!A757</f>
        <v>741</v>
      </c>
      <c r="B745" s="1">
        <f>'Specs and Initial PMs'!D757</f>
        <v>0</v>
      </c>
      <c r="C745" s="103" t="e">
        <f ca="1">IF(B745=0, NA(), (IF(ISERROR(OFFSET('Initial Results'!$U$1,MATCH($B745,'Initial Results'!$R:$R,0)-1,0,1,1)),NA(),OFFSET('Initial Results'!$U$1,MATCH($B745,'Initial Results'!$R:$R,0)-1,0,1,1))))</f>
        <v>#N/A</v>
      </c>
      <c r="D745" s="103" t="str">
        <f t="shared" si="119"/>
        <v/>
      </c>
      <c r="E745" s="199" t="e">
        <f ca="1">IF(B745=0, NA(), (IF(ISERROR(OFFSET('Confirm Results'!$U$1,MATCH($B745,'Confirm Results'!$R:$R,0)-1,0,1,1)),NA(),OFFSET('Confirm Results'!$U$1,MATCH($B745,'Confirm Results'!$R:$R,0)-1,0,1,1))))</f>
        <v>#N/A</v>
      </c>
      <c r="F745" s="103" t="str">
        <f t="shared" si="110"/>
        <v/>
      </c>
      <c r="G745" s="103" t="str">
        <f t="shared" ca="1" si="111"/>
        <v/>
      </c>
      <c r="H745" s="300"/>
      <c r="I745" s="103" t="str">
        <f t="shared" si="112"/>
        <v/>
      </c>
      <c r="J745" s="1" t="str">
        <f t="shared" si="113"/>
        <v/>
      </c>
      <c r="K745" s="1" t="str">
        <f t="shared" si="114"/>
        <v/>
      </c>
      <c r="L745" s="177"/>
      <c r="M745" s="299" t="str">
        <f t="shared" si="115"/>
        <v/>
      </c>
      <c r="N745" s="177"/>
      <c r="O745" s="177" t="str">
        <f t="shared" si="116"/>
        <v/>
      </c>
      <c r="P745" s="1" t="str">
        <f t="shared" si="117"/>
        <v/>
      </c>
      <c r="Q745" s="199" t="str">
        <f ca="1">IF(B745=0,"",(IF(ISERROR(OFFSET('Specs and Initial PMs'!$E$1,MATCH($B745,'Specs and Initial PMs'!$D:$D,0)-1,0,1,1)),"",OFFSET('Specs and Initial PMs'!$E$1,MATCH($B745,'Specs and Initial PMs'!$D:$D,0)-1,0,1,1))))</f>
        <v/>
      </c>
      <c r="R745" s="103" t="str">
        <f t="shared" ca="1" si="118"/>
        <v/>
      </c>
      <c r="S745" s="241"/>
    </row>
    <row r="746" spans="1:19" x14ac:dyDescent="0.3">
      <c r="A746" s="1">
        <f>'Specs and Initial PMs'!A758</f>
        <v>742</v>
      </c>
      <c r="B746" s="1">
        <f>'Specs and Initial PMs'!D758</f>
        <v>0</v>
      </c>
      <c r="C746" s="103" t="e">
        <f ca="1">IF(B746=0, NA(), (IF(ISERROR(OFFSET('Initial Results'!$U$1,MATCH($B746,'Initial Results'!$R:$R,0)-1,0,1,1)),NA(),OFFSET('Initial Results'!$U$1,MATCH($B746,'Initial Results'!$R:$R,0)-1,0,1,1))))</f>
        <v>#N/A</v>
      </c>
      <c r="D746" s="103" t="str">
        <f t="shared" si="119"/>
        <v/>
      </c>
      <c r="E746" s="199" t="e">
        <f ca="1">IF(B746=0, NA(), (IF(ISERROR(OFFSET('Confirm Results'!$U$1,MATCH($B746,'Confirm Results'!$R:$R,0)-1,0,1,1)),NA(),OFFSET('Confirm Results'!$U$1,MATCH($B746,'Confirm Results'!$R:$R,0)-1,0,1,1))))</f>
        <v>#N/A</v>
      </c>
      <c r="F746" s="103" t="str">
        <f t="shared" si="110"/>
        <v/>
      </c>
      <c r="G746" s="103" t="str">
        <f t="shared" ca="1" si="111"/>
        <v/>
      </c>
      <c r="H746" s="300"/>
      <c r="I746" s="103" t="str">
        <f t="shared" si="112"/>
        <v/>
      </c>
      <c r="J746" s="1" t="str">
        <f t="shared" si="113"/>
        <v/>
      </c>
      <c r="K746" s="1" t="str">
        <f t="shared" si="114"/>
        <v/>
      </c>
      <c r="L746" s="177"/>
      <c r="M746" s="299" t="str">
        <f t="shared" si="115"/>
        <v/>
      </c>
      <c r="N746" s="177"/>
      <c r="O746" s="177" t="str">
        <f t="shared" si="116"/>
        <v/>
      </c>
      <c r="P746" s="1" t="str">
        <f t="shared" si="117"/>
        <v/>
      </c>
      <c r="Q746" s="199" t="str">
        <f ca="1">IF(B746=0,"",(IF(ISERROR(OFFSET('Specs and Initial PMs'!$E$1,MATCH($B746,'Specs and Initial PMs'!$D:$D,0)-1,0,1,1)),"",OFFSET('Specs and Initial PMs'!$E$1,MATCH($B746,'Specs and Initial PMs'!$D:$D,0)-1,0,1,1))))</f>
        <v/>
      </c>
      <c r="R746" s="103" t="str">
        <f t="shared" ca="1" si="118"/>
        <v/>
      </c>
      <c r="S746" s="241"/>
    </row>
    <row r="747" spans="1:19" x14ac:dyDescent="0.3">
      <c r="A747" s="1">
        <f>'Specs and Initial PMs'!A759</f>
        <v>743</v>
      </c>
      <c r="B747" s="1">
        <f>'Specs and Initial PMs'!D759</f>
        <v>0</v>
      </c>
      <c r="C747" s="103" t="e">
        <f ca="1">IF(B747=0, NA(), (IF(ISERROR(OFFSET('Initial Results'!$U$1,MATCH($B747,'Initial Results'!$R:$R,0)-1,0,1,1)),NA(),OFFSET('Initial Results'!$U$1,MATCH($B747,'Initial Results'!$R:$R,0)-1,0,1,1))))</f>
        <v>#N/A</v>
      </c>
      <c r="D747" s="103" t="str">
        <f t="shared" si="119"/>
        <v/>
      </c>
      <c r="E747" s="199" t="e">
        <f ca="1">IF(B747=0, NA(), (IF(ISERROR(OFFSET('Confirm Results'!$U$1,MATCH($B747,'Confirm Results'!$R:$R,0)-1,0,1,1)),NA(),OFFSET('Confirm Results'!$U$1,MATCH($B747,'Confirm Results'!$R:$R,0)-1,0,1,1))))</f>
        <v>#N/A</v>
      </c>
      <c r="F747" s="103" t="str">
        <f t="shared" si="110"/>
        <v/>
      </c>
      <c r="G747" s="103" t="str">
        <f t="shared" ca="1" si="111"/>
        <v/>
      </c>
      <c r="H747" s="300"/>
      <c r="I747" s="103" t="str">
        <f t="shared" si="112"/>
        <v/>
      </c>
      <c r="J747" s="1" t="str">
        <f t="shared" si="113"/>
        <v/>
      </c>
      <c r="K747" s="1" t="str">
        <f t="shared" si="114"/>
        <v/>
      </c>
      <c r="L747" s="177"/>
      <c r="M747" s="299" t="str">
        <f t="shared" si="115"/>
        <v/>
      </c>
      <c r="N747" s="177"/>
      <c r="O747" s="177" t="str">
        <f t="shared" si="116"/>
        <v/>
      </c>
      <c r="P747" s="1" t="str">
        <f t="shared" si="117"/>
        <v/>
      </c>
      <c r="Q747" s="199" t="str">
        <f ca="1">IF(B747=0,"",(IF(ISERROR(OFFSET('Specs and Initial PMs'!$E$1,MATCH($B747,'Specs and Initial PMs'!$D:$D,0)-1,0,1,1)),"",OFFSET('Specs and Initial PMs'!$E$1,MATCH($B747,'Specs and Initial PMs'!$D:$D,0)-1,0,1,1))))</f>
        <v/>
      </c>
      <c r="R747" s="103" t="str">
        <f t="shared" ca="1" si="118"/>
        <v/>
      </c>
      <c r="S747" s="241"/>
    </row>
    <row r="748" spans="1:19" x14ac:dyDescent="0.3">
      <c r="A748" s="1">
        <f>'Specs and Initial PMs'!A760</f>
        <v>744</v>
      </c>
      <c r="B748" s="1">
        <f>'Specs and Initial PMs'!D760</f>
        <v>0</v>
      </c>
      <c r="C748" s="103" t="e">
        <f ca="1">IF(B748=0, NA(), (IF(ISERROR(OFFSET('Initial Results'!$U$1,MATCH($B748,'Initial Results'!$R:$R,0)-1,0,1,1)),NA(),OFFSET('Initial Results'!$U$1,MATCH($B748,'Initial Results'!$R:$R,0)-1,0,1,1))))</f>
        <v>#N/A</v>
      </c>
      <c r="D748" s="103" t="str">
        <f t="shared" si="119"/>
        <v/>
      </c>
      <c r="E748" s="199" t="e">
        <f ca="1">IF(B748=0, NA(), (IF(ISERROR(OFFSET('Confirm Results'!$U$1,MATCH($B748,'Confirm Results'!$R:$R,0)-1,0,1,1)),NA(),OFFSET('Confirm Results'!$U$1,MATCH($B748,'Confirm Results'!$R:$R,0)-1,0,1,1))))</f>
        <v>#N/A</v>
      </c>
      <c r="F748" s="103" t="str">
        <f t="shared" si="110"/>
        <v/>
      </c>
      <c r="G748" s="103" t="str">
        <f t="shared" ca="1" si="111"/>
        <v/>
      </c>
      <c r="H748" s="300"/>
      <c r="I748" s="103" t="str">
        <f t="shared" si="112"/>
        <v/>
      </c>
      <c r="J748" s="1" t="str">
        <f t="shared" si="113"/>
        <v/>
      </c>
      <c r="K748" s="1" t="str">
        <f t="shared" si="114"/>
        <v/>
      </c>
      <c r="L748" s="177"/>
      <c r="M748" s="299" t="str">
        <f t="shared" si="115"/>
        <v/>
      </c>
      <c r="N748" s="177"/>
      <c r="O748" s="177" t="str">
        <f t="shared" si="116"/>
        <v/>
      </c>
      <c r="P748" s="1" t="str">
        <f t="shared" si="117"/>
        <v/>
      </c>
      <c r="Q748" s="199" t="str">
        <f ca="1">IF(B748=0,"",(IF(ISERROR(OFFSET('Specs and Initial PMs'!$E$1,MATCH($B748,'Specs and Initial PMs'!$D:$D,0)-1,0,1,1)),"",OFFSET('Specs and Initial PMs'!$E$1,MATCH($B748,'Specs and Initial PMs'!$D:$D,0)-1,0,1,1))))</f>
        <v/>
      </c>
      <c r="R748" s="103" t="str">
        <f t="shared" ca="1" si="118"/>
        <v/>
      </c>
      <c r="S748" s="241"/>
    </row>
    <row r="749" spans="1:19" x14ac:dyDescent="0.3">
      <c r="A749" s="1">
        <f>'Specs and Initial PMs'!A761</f>
        <v>745</v>
      </c>
      <c r="B749" s="1">
        <f>'Specs and Initial PMs'!D761</f>
        <v>0</v>
      </c>
      <c r="C749" s="103" t="e">
        <f ca="1">IF(B749=0, NA(), (IF(ISERROR(OFFSET('Initial Results'!$U$1,MATCH($B749,'Initial Results'!$R:$R,0)-1,0,1,1)),NA(),OFFSET('Initial Results'!$U$1,MATCH($B749,'Initial Results'!$R:$R,0)-1,0,1,1))))</f>
        <v>#N/A</v>
      </c>
      <c r="D749" s="103" t="str">
        <f t="shared" si="119"/>
        <v/>
      </c>
      <c r="E749" s="199" t="e">
        <f ca="1">IF(B749=0, NA(), (IF(ISERROR(OFFSET('Confirm Results'!$U$1,MATCH($B749,'Confirm Results'!$R:$R,0)-1,0,1,1)),NA(),OFFSET('Confirm Results'!$U$1,MATCH($B749,'Confirm Results'!$R:$R,0)-1,0,1,1))))</f>
        <v>#N/A</v>
      </c>
      <c r="F749" s="103" t="str">
        <f t="shared" si="110"/>
        <v/>
      </c>
      <c r="G749" s="103" t="str">
        <f t="shared" ca="1" si="111"/>
        <v/>
      </c>
      <c r="H749" s="300"/>
      <c r="I749" s="103" t="str">
        <f t="shared" si="112"/>
        <v/>
      </c>
      <c r="J749" s="1" t="str">
        <f t="shared" si="113"/>
        <v/>
      </c>
      <c r="K749" s="1" t="str">
        <f t="shared" si="114"/>
        <v/>
      </c>
      <c r="L749" s="177"/>
      <c r="M749" s="299" t="str">
        <f t="shared" si="115"/>
        <v/>
      </c>
      <c r="N749" s="177"/>
      <c r="O749" s="177" t="str">
        <f t="shared" si="116"/>
        <v/>
      </c>
      <c r="P749" s="1" t="str">
        <f t="shared" si="117"/>
        <v/>
      </c>
      <c r="Q749" s="199" t="str">
        <f ca="1">IF(B749=0,"",(IF(ISERROR(OFFSET('Specs and Initial PMs'!$E$1,MATCH($B749,'Specs and Initial PMs'!$D:$D,0)-1,0,1,1)),"",OFFSET('Specs and Initial PMs'!$E$1,MATCH($B749,'Specs and Initial PMs'!$D:$D,0)-1,0,1,1))))</f>
        <v/>
      </c>
      <c r="R749" s="103" t="str">
        <f t="shared" ca="1" si="118"/>
        <v/>
      </c>
      <c r="S749" s="241"/>
    </row>
    <row r="750" spans="1:19" x14ac:dyDescent="0.3">
      <c r="A750" s="1">
        <f>'Specs and Initial PMs'!A762</f>
        <v>746</v>
      </c>
      <c r="B750" s="1">
        <f>'Specs and Initial PMs'!D762</f>
        <v>0</v>
      </c>
      <c r="C750" s="103" t="e">
        <f ca="1">IF(B750=0, NA(), (IF(ISERROR(OFFSET('Initial Results'!$U$1,MATCH($B750,'Initial Results'!$R:$R,0)-1,0,1,1)),NA(),OFFSET('Initial Results'!$U$1,MATCH($B750,'Initial Results'!$R:$R,0)-1,0,1,1))))</f>
        <v>#N/A</v>
      </c>
      <c r="D750" s="103" t="str">
        <f t="shared" si="119"/>
        <v/>
      </c>
      <c r="E750" s="199" t="e">
        <f ca="1">IF(B750=0, NA(), (IF(ISERROR(OFFSET('Confirm Results'!$U$1,MATCH($B750,'Confirm Results'!$R:$R,0)-1,0,1,1)),NA(),OFFSET('Confirm Results'!$U$1,MATCH($B750,'Confirm Results'!$R:$R,0)-1,0,1,1))))</f>
        <v>#N/A</v>
      </c>
      <c r="F750" s="103" t="str">
        <f t="shared" si="110"/>
        <v/>
      </c>
      <c r="G750" s="103" t="str">
        <f t="shared" ca="1" si="111"/>
        <v/>
      </c>
      <c r="H750" s="300"/>
      <c r="I750" s="103" t="str">
        <f t="shared" si="112"/>
        <v/>
      </c>
      <c r="J750" s="1" t="str">
        <f t="shared" si="113"/>
        <v/>
      </c>
      <c r="K750" s="1" t="str">
        <f t="shared" si="114"/>
        <v/>
      </c>
      <c r="L750" s="177"/>
      <c r="M750" s="299" t="str">
        <f t="shared" si="115"/>
        <v/>
      </c>
      <c r="N750" s="177"/>
      <c r="O750" s="177" t="str">
        <f t="shared" si="116"/>
        <v/>
      </c>
      <c r="P750" s="1" t="str">
        <f t="shared" si="117"/>
        <v/>
      </c>
      <c r="Q750" s="199" t="str">
        <f ca="1">IF(B750=0,"",(IF(ISERROR(OFFSET('Specs and Initial PMs'!$E$1,MATCH($B750,'Specs and Initial PMs'!$D:$D,0)-1,0,1,1)),"",OFFSET('Specs and Initial PMs'!$E$1,MATCH($B750,'Specs and Initial PMs'!$D:$D,0)-1,0,1,1))))</f>
        <v/>
      </c>
      <c r="R750" s="103" t="str">
        <f t="shared" ca="1" si="118"/>
        <v/>
      </c>
      <c r="S750" s="241"/>
    </row>
    <row r="751" spans="1:19" x14ac:dyDescent="0.3">
      <c r="A751" s="1">
        <f>'Specs and Initial PMs'!A763</f>
        <v>747</v>
      </c>
      <c r="B751" s="1">
        <f>'Specs and Initial PMs'!D763</f>
        <v>0</v>
      </c>
      <c r="C751" s="103" t="e">
        <f ca="1">IF(B751=0, NA(), (IF(ISERROR(OFFSET('Initial Results'!$U$1,MATCH($B751,'Initial Results'!$R:$R,0)-1,0,1,1)),NA(),OFFSET('Initial Results'!$U$1,MATCH($B751,'Initial Results'!$R:$R,0)-1,0,1,1))))</f>
        <v>#N/A</v>
      </c>
      <c r="D751" s="103" t="str">
        <f t="shared" si="119"/>
        <v/>
      </c>
      <c r="E751" s="199" t="e">
        <f ca="1">IF(B751=0, NA(), (IF(ISERROR(OFFSET('Confirm Results'!$U$1,MATCH($B751,'Confirm Results'!$R:$R,0)-1,0,1,1)),NA(),OFFSET('Confirm Results'!$U$1,MATCH($B751,'Confirm Results'!$R:$R,0)-1,0,1,1))))</f>
        <v>#N/A</v>
      </c>
      <c r="F751" s="103" t="str">
        <f t="shared" si="110"/>
        <v/>
      </c>
      <c r="G751" s="103" t="str">
        <f t="shared" ca="1" si="111"/>
        <v/>
      </c>
      <c r="H751" s="300"/>
      <c r="I751" s="103" t="str">
        <f t="shared" si="112"/>
        <v/>
      </c>
      <c r="J751" s="1" t="str">
        <f t="shared" si="113"/>
        <v/>
      </c>
      <c r="K751" s="1" t="str">
        <f t="shared" si="114"/>
        <v/>
      </c>
      <c r="L751" s="177"/>
      <c r="M751" s="299" t="str">
        <f t="shared" si="115"/>
        <v/>
      </c>
      <c r="N751" s="177"/>
      <c r="O751" s="177" t="str">
        <f t="shared" si="116"/>
        <v/>
      </c>
      <c r="P751" s="1" t="str">
        <f t="shared" si="117"/>
        <v/>
      </c>
      <c r="Q751" s="199" t="str">
        <f ca="1">IF(B751=0,"",(IF(ISERROR(OFFSET('Specs and Initial PMs'!$E$1,MATCH($B751,'Specs and Initial PMs'!$D:$D,0)-1,0,1,1)),"",OFFSET('Specs and Initial PMs'!$E$1,MATCH($B751,'Specs and Initial PMs'!$D:$D,0)-1,0,1,1))))</f>
        <v/>
      </c>
      <c r="R751" s="103" t="str">
        <f t="shared" ca="1" si="118"/>
        <v/>
      </c>
      <c r="S751" s="241"/>
    </row>
    <row r="752" spans="1:19" x14ac:dyDescent="0.3">
      <c r="A752" s="1">
        <f>'Specs and Initial PMs'!A764</f>
        <v>748</v>
      </c>
      <c r="B752" s="1">
        <f>'Specs and Initial PMs'!D764</f>
        <v>0</v>
      </c>
      <c r="C752" s="103" t="e">
        <f ca="1">IF(B752=0, NA(), (IF(ISERROR(OFFSET('Initial Results'!$U$1,MATCH($B752,'Initial Results'!$R:$R,0)-1,0,1,1)),NA(),OFFSET('Initial Results'!$U$1,MATCH($B752,'Initial Results'!$R:$R,0)-1,0,1,1))))</f>
        <v>#N/A</v>
      </c>
      <c r="D752" s="103" t="str">
        <f t="shared" si="119"/>
        <v/>
      </c>
      <c r="E752" s="199" t="e">
        <f ca="1">IF(B752=0, NA(), (IF(ISERROR(OFFSET('Confirm Results'!$U$1,MATCH($B752,'Confirm Results'!$R:$R,0)-1,0,1,1)),NA(),OFFSET('Confirm Results'!$U$1,MATCH($B752,'Confirm Results'!$R:$R,0)-1,0,1,1))))</f>
        <v>#N/A</v>
      </c>
      <c r="F752" s="103" t="str">
        <f t="shared" si="110"/>
        <v/>
      </c>
      <c r="G752" s="103" t="str">
        <f t="shared" ca="1" si="111"/>
        <v/>
      </c>
      <c r="H752" s="300"/>
      <c r="I752" s="103" t="str">
        <f t="shared" si="112"/>
        <v/>
      </c>
      <c r="J752" s="1" t="str">
        <f t="shared" si="113"/>
        <v/>
      </c>
      <c r="K752" s="1" t="str">
        <f t="shared" si="114"/>
        <v/>
      </c>
      <c r="L752" s="177"/>
      <c r="M752" s="299" t="str">
        <f t="shared" si="115"/>
        <v/>
      </c>
      <c r="N752" s="177"/>
      <c r="O752" s="177" t="str">
        <f t="shared" si="116"/>
        <v/>
      </c>
      <c r="P752" s="1" t="str">
        <f t="shared" si="117"/>
        <v/>
      </c>
      <c r="Q752" s="199" t="str">
        <f ca="1">IF(B752=0,"",(IF(ISERROR(OFFSET('Specs and Initial PMs'!$E$1,MATCH($B752,'Specs and Initial PMs'!$D:$D,0)-1,0,1,1)),"",OFFSET('Specs and Initial PMs'!$E$1,MATCH($B752,'Specs and Initial PMs'!$D:$D,0)-1,0,1,1))))</f>
        <v/>
      </c>
      <c r="R752" s="103" t="str">
        <f t="shared" ca="1" si="118"/>
        <v/>
      </c>
      <c r="S752" s="241"/>
    </row>
    <row r="753" spans="1:19" x14ac:dyDescent="0.3">
      <c r="A753" s="1">
        <f>'Specs and Initial PMs'!A765</f>
        <v>749</v>
      </c>
      <c r="B753" s="1">
        <f>'Specs and Initial PMs'!D765</f>
        <v>0</v>
      </c>
      <c r="C753" s="103" t="e">
        <f ca="1">IF(B753=0, NA(), (IF(ISERROR(OFFSET('Initial Results'!$U$1,MATCH($B753,'Initial Results'!$R:$R,0)-1,0,1,1)),NA(),OFFSET('Initial Results'!$U$1,MATCH($B753,'Initial Results'!$R:$R,0)-1,0,1,1))))</f>
        <v>#N/A</v>
      </c>
      <c r="D753" s="103" t="str">
        <f t="shared" si="119"/>
        <v/>
      </c>
      <c r="E753" s="199" t="e">
        <f ca="1">IF(B753=0, NA(), (IF(ISERROR(OFFSET('Confirm Results'!$U$1,MATCH($B753,'Confirm Results'!$R:$R,0)-1,0,1,1)),NA(),OFFSET('Confirm Results'!$U$1,MATCH($B753,'Confirm Results'!$R:$R,0)-1,0,1,1))))</f>
        <v>#N/A</v>
      </c>
      <c r="F753" s="103" t="str">
        <f t="shared" si="110"/>
        <v/>
      </c>
      <c r="G753" s="103" t="str">
        <f t="shared" ca="1" si="111"/>
        <v/>
      </c>
      <c r="H753" s="300"/>
      <c r="I753" s="103" t="str">
        <f t="shared" si="112"/>
        <v/>
      </c>
      <c r="J753" s="1" t="str">
        <f t="shared" si="113"/>
        <v/>
      </c>
      <c r="K753" s="1" t="str">
        <f t="shared" si="114"/>
        <v/>
      </c>
      <c r="L753" s="177"/>
      <c r="M753" s="299" t="str">
        <f t="shared" si="115"/>
        <v/>
      </c>
      <c r="N753" s="177"/>
      <c r="O753" s="177" t="str">
        <f t="shared" si="116"/>
        <v/>
      </c>
      <c r="P753" s="1" t="str">
        <f t="shared" si="117"/>
        <v/>
      </c>
      <c r="Q753" s="199" t="str">
        <f ca="1">IF(B753=0,"",(IF(ISERROR(OFFSET('Specs and Initial PMs'!$E$1,MATCH($B753,'Specs and Initial PMs'!$D:$D,0)-1,0,1,1)),"",OFFSET('Specs and Initial PMs'!$E$1,MATCH($B753,'Specs and Initial PMs'!$D:$D,0)-1,0,1,1))))</f>
        <v/>
      </c>
      <c r="R753" s="103" t="str">
        <f t="shared" ca="1" si="118"/>
        <v/>
      </c>
      <c r="S753" s="241"/>
    </row>
    <row r="754" spans="1:19" x14ac:dyDescent="0.3">
      <c r="A754" s="1">
        <f>'Specs and Initial PMs'!A766</f>
        <v>750</v>
      </c>
      <c r="B754" s="1">
        <f>'Specs and Initial PMs'!D766</f>
        <v>0</v>
      </c>
      <c r="C754" s="103" t="e">
        <f ca="1">IF(B754=0, NA(), (IF(ISERROR(OFFSET('Initial Results'!$U$1,MATCH($B754,'Initial Results'!$R:$R,0)-1,0,1,1)),NA(),OFFSET('Initial Results'!$U$1,MATCH($B754,'Initial Results'!$R:$R,0)-1,0,1,1))))</f>
        <v>#N/A</v>
      </c>
      <c r="D754" s="103" t="str">
        <f t="shared" si="119"/>
        <v/>
      </c>
      <c r="E754" s="199" t="e">
        <f ca="1">IF(B754=0, NA(), (IF(ISERROR(OFFSET('Confirm Results'!$U$1,MATCH($B754,'Confirm Results'!$R:$R,0)-1,0,1,1)),NA(),OFFSET('Confirm Results'!$U$1,MATCH($B754,'Confirm Results'!$R:$R,0)-1,0,1,1))))</f>
        <v>#N/A</v>
      </c>
      <c r="F754" s="103" t="str">
        <f t="shared" si="110"/>
        <v/>
      </c>
      <c r="G754" s="103" t="str">
        <f t="shared" ca="1" si="111"/>
        <v/>
      </c>
      <c r="H754" s="300"/>
      <c r="I754" s="103" t="str">
        <f t="shared" si="112"/>
        <v/>
      </c>
      <c r="J754" s="1" t="str">
        <f t="shared" si="113"/>
        <v/>
      </c>
      <c r="K754" s="1" t="str">
        <f t="shared" si="114"/>
        <v/>
      </c>
      <c r="L754" s="177"/>
      <c r="M754" s="299" t="str">
        <f t="shared" si="115"/>
        <v/>
      </c>
      <c r="N754" s="177"/>
      <c r="O754" s="177" t="str">
        <f t="shared" si="116"/>
        <v/>
      </c>
      <c r="P754" s="1" t="str">
        <f t="shared" si="117"/>
        <v/>
      </c>
      <c r="Q754" s="199" t="str">
        <f ca="1">IF(B754=0,"",(IF(ISERROR(OFFSET('Specs and Initial PMs'!$E$1,MATCH($B754,'Specs and Initial PMs'!$D:$D,0)-1,0,1,1)),"",OFFSET('Specs and Initial PMs'!$E$1,MATCH($B754,'Specs and Initial PMs'!$D:$D,0)-1,0,1,1))))</f>
        <v/>
      </c>
      <c r="R754" s="103" t="str">
        <f t="shared" ca="1" si="118"/>
        <v/>
      </c>
      <c r="S754" s="241"/>
    </row>
    <row r="755" spans="1:19" x14ac:dyDescent="0.3">
      <c r="A755" s="1">
        <f>'Specs and Initial PMs'!A767</f>
        <v>751</v>
      </c>
      <c r="B755" s="1">
        <f>'Specs and Initial PMs'!D767</f>
        <v>0</v>
      </c>
      <c r="C755" s="103" t="e">
        <f ca="1">IF(B755=0, NA(), (IF(ISERROR(OFFSET('Initial Results'!$U$1,MATCH($B755,'Initial Results'!$R:$R,0)-1,0,1,1)),NA(),OFFSET('Initial Results'!$U$1,MATCH($B755,'Initial Results'!$R:$R,0)-1,0,1,1))))</f>
        <v>#N/A</v>
      </c>
      <c r="D755" s="103" t="str">
        <f t="shared" si="119"/>
        <v/>
      </c>
      <c r="E755" s="199" t="e">
        <f ca="1">IF(B755=0, NA(), (IF(ISERROR(OFFSET('Confirm Results'!$U$1,MATCH($B755,'Confirm Results'!$R:$R,0)-1,0,1,1)),NA(),OFFSET('Confirm Results'!$U$1,MATCH($B755,'Confirm Results'!$R:$R,0)-1,0,1,1))))</f>
        <v>#N/A</v>
      </c>
      <c r="F755" s="103" t="str">
        <f t="shared" si="110"/>
        <v/>
      </c>
      <c r="G755" s="103" t="str">
        <f t="shared" ca="1" si="111"/>
        <v/>
      </c>
      <c r="H755" s="300"/>
      <c r="I755" s="103" t="str">
        <f t="shared" si="112"/>
        <v/>
      </c>
      <c r="J755" s="1" t="str">
        <f t="shared" si="113"/>
        <v/>
      </c>
      <c r="K755" s="1" t="str">
        <f t="shared" si="114"/>
        <v/>
      </c>
      <c r="L755" s="177"/>
      <c r="M755" s="299" t="str">
        <f t="shared" si="115"/>
        <v/>
      </c>
      <c r="N755" s="177"/>
      <c r="O755" s="177" t="str">
        <f t="shared" si="116"/>
        <v/>
      </c>
      <c r="P755" s="1" t="str">
        <f t="shared" si="117"/>
        <v/>
      </c>
      <c r="Q755" s="199" t="str">
        <f ca="1">IF(B755=0,"",(IF(ISERROR(OFFSET('Specs and Initial PMs'!$E$1,MATCH($B755,'Specs and Initial PMs'!$D:$D,0)-1,0,1,1)),"",OFFSET('Specs and Initial PMs'!$E$1,MATCH($B755,'Specs and Initial PMs'!$D:$D,0)-1,0,1,1))))</f>
        <v/>
      </c>
      <c r="R755" s="103" t="str">
        <f t="shared" ca="1" si="118"/>
        <v/>
      </c>
      <c r="S755" s="241"/>
    </row>
    <row r="756" spans="1:19" x14ac:dyDescent="0.3">
      <c r="A756" s="1">
        <f>'Specs and Initial PMs'!A768</f>
        <v>752</v>
      </c>
      <c r="B756" s="1">
        <f>'Specs and Initial PMs'!D768</f>
        <v>0</v>
      </c>
      <c r="C756" s="103" t="e">
        <f ca="1">IF(B756=0, NA(), (IF(ISERROR(OFFSET('Initial Results'!$U$1,MATCH($B756,'Initial Results'!$R:$R,0)-1,0,1,1)),NA(),OFFSET('Initial Results'!$U$1,MATCH($B756,'Initial Results'!$R:$R,0)-1,0,1,1))))</f>
        <v>#N/A</v>
      </c>
      <c r="D756" s="103" t="str">
        <f t="shared" si="119"/>
        <v/>
      </c>
      <c r="E756" s="199" t="e">
        <f ca="1">IF(B756=0, NA(), (IF(ISERROR(OFFSET('Confirm Results'!$U$1,MATCH($B756,'Confirm Results'!$R:$R,0)-1,0,1,1)),NA(),OFFSET('Confirm Results'!$U$1,MATCH($B756,'Confirm Results'!$R:$R,0)-1,0,1,1))))</f>
        <v>#N/A</v>
      </c>
      <c r="F756" s="103" t="str">
        <f t="shared" si="110"/>
        <v/>
      </c>
      <c r="G756" s="103" t="str">
        <f t="shared" ca="1" si="111"/>
        <v/>
      </c>
      <c r="H756" s="300"/>
      <c r="I756" s="103" t="str">
        <f t="shared" si="112"/>
        <v/>
      </c>
      <c r="J756" s="1" t="str">
        <f t="shared" si="113"/>
        <v/>
      </c>
      <c r="K756" s="1" t="str">
        <f t="shared" si="114"/>
        <v/>
      </c>
      <c r="L756" s="177"/>
      <c r="M756" s="299" t="str">
        <f t="shared" si="115"/>
        <v/>
      </c>
      <c r="N756" s="177"/>
      <c r="O756" s="177" t="str">
        <f t="shared" si="116"/>
        <v/>
      </c>
      <c r="P756" s="1" t="str">
        <f t="shared" si="117"/>
        <v/>
      </c>
      <c r="Q756" s="199" t="str">
        <f ca="1">IF(B756=0,"",(IF(ISERROR(OFFSET('Specs and Initial PMs'!$E$1,MATCH($B756,'Specs and Initial PMs'!$D:$D,0)-1,0,1,1)),"",OFFSET('Specs and Initial PMs'!$E$1,MATCH($B756,'Specs and Initial PMs'!$D:$D,0)-1,0,1,1))))</f>
        <v/>
      </c>
      <c r="R756" s="103" t="str">
        <f t="shared" ca="1" si="118"/>
        <v/>
      </c>
      <c r="S756" s="241"/>
    </row>
    <row r="757" spans="1:19" x14ac:dyDescent="0.3">
      <c r="A757" s="1">
        <f>'Specs and Initial PMs'!A769</f>
        <v>753</v>
      </c>
      <c r="B757" s="1">
        <f>'Specs and Initial PMs'!D769</f>
        <v>0</v>
      </c>
      <c r="C757" s="103" t="e">
        <f ca="1">IF(B757=0, NA(), (IF(ISERROR(OFFSET('Initial Results'!$U$1,MATCH($B757,'Initial Results'!$R:$R,0)-1,0,1,1)),NA(),OFFSET('Initial Results'!$U$1,MATCH($B757,'Initial Results'!$R:$R,0)-1,0,1,1))))</f>
        <v>#N/A</v>
      </c>
      <c r="D757" s="103" t="str">
        <f t="shared" si="119"/>
        <v/>
      </c>
      <c r="E757" s="199" t="e">
        <f ca="1">IF(B757=0, NA(), (IF(ISERROR(OFFSET('Confirm Results'!$U$1,MATCH($B757,'Confirm Results'!$R:$R,0)-1,0,1,1)),NA(),OFFSET('Confirm Results'!$U$1,MATCH($B757,'Confirm Results'!$R:$R,0)-1,0,1,1))))</f>
        <v>#N/A</v>
      </c>
      <c r="F757" s="103" t="str">
        <f t="shared" si="110"/>
        <v/>
      </c>
      <c r="G757" s="103" t="str">
        <f t="shared" ca="1" si="111"/>
        <v/>
      </c>
      <c r="H757" s="300"/>
      <c r="I757" s="103" t="str">
        <f t="shared" si="112"/>
        <v/>
      </c>
      <c r="J757" s="1" t="str">
        <f t="shared" si="113"/>
        <v/>
      </c>
      <c r="K757" s="1" t="str">
        <f t="shared" si="114"/>
        <v/>
      </c>
      <c r="L757" s="177"/>
      <c r="M757" s="299" t="str">
        <f t="shared" si="115"/>
        <v/>
      </c>
      <c r="N757" s="177"/>
      <c r="O757" s="177" t="str">
        <f t="shared" si="116"/>
        <v/>
      </c>
      <c r="P757" s="1" t="str">
        <f t="shared" si="117"/>
        <v/>
      </c>
      <c r="Q757" s="199" t="str">
        <f ca="1">IF(B757=0,"",(IF(ISERROR(OFFSET('Specs and Initial PMs'!$E$1,MATCH($B757,'Specs and Initial PMs'!$D:$D,0)-1,0,1,1)),"",OFFSET('Specs and Initial PMs'!$E$1,MATCH($B757,'Specs and Initial PMs'!$D:$D,0)-1,0,1,1))))</f>
        <v/>
      </c>
      <c r="R757" s="103" t="str">
        <f t="shared" ca="1" si="118"/>
        <v/>
      </c>
      <c r="S757" s="241"/>
    </row>
    <row r="758" spans="1:19" x14ac:dyDescent="0.3">
      <c r="A758" s="1">
        <f>'Specs and Initial PMs'!A770</f>
        <v>754</v>
      </c>
      <c r="B758" s="1">
        <f>'Specs and Initial PMs'!D770</f>
        <v>0</v>
      </c>
      <c r="C758" s="103" t="e">
        <f ca="1">IF(B758=0, NA(), (IF(ISERROR(OFFSET('Initial Results'!$U$1,MATCH($B758,'Initial Results'!$R:$R,0)-1,0,1,1)),NA(),OFFSET('Initial Results'!$U$1,MATCH($B758,'Initial Results'!$R:$R,0)-1,0,1,1))))</f>
        <v>#N/A</v>
      </c>
      <c r="D758" s="103" t="str">
        <f t="shared" si="119"/>
        <v/>
      </c>
      <c r="E758" s="199" t="e">
        <f ca="1">IF(B758=0, NA(), (IF(ISERROR(OFFSET('Confirm Results'!$U$1,MATCH($B758,'Confirm Results'!$R:$R,0)-1,0,1,1)),NA(),OFFSET('Confirm Results'!$U$1,MATCH($B758,'Confirm Results'!$R:$R,0)-1,0,1,1))))</f>
        <v>#N/A</v>
      </c>
      <c r="F758" s="103" t="str">
        <f t="shared" si="110"/>
        <v/>
      </c>
      <c r="G758" s="103" t="str">
        <f t="shared" ca="1" si="111"/>
        <v/>
      </c>
      <c r="H758" s="300"/>
      <c r="I758" s="103" t="str">
        <f t="shared" si="112"/>
        <v/>
      </c>
      <c r="J758" s="1" t="str">
        <f t="shared" si="113"/>
        <v/>
      </c>
      <c r="K758" s="1" t="str">
        <f t="shared" si="114"/>
        <v/>
      </c>
      <c r="L758" s="177"/>
      <c r="M758" s="299" t="str">
        <f t="shared" si="115"/>
        <v/>
      </c>
      <c r="N758" s="177"/>
      <c r="O758" s="177" t="str">
        <f t="shared" si="116"/>
        <v/>
      </c>
      <c r="P758" s="1" t="str">
        <f t="shared" si="117"/>
        <v/>
      </c>
      <c r="Q758" s="199" t="str">
        <f ca="1">IF(B758=0,"",(IF(ISERROR(OFFSET('Specs and Initial PMs'!$E$1,MATCH($B758,'Specs and Initial PMs'!$D:$D,0)-1,0,1,1)),"",OFFSET('Specs and Initial PMs'!$E$1,MATCH($B758,'Specs and Initial PMs'!$D:$D,0)-1,0,1,1))))</f>
        <v/>
      </c>
      <c r="R758" s="103" t="str">
        <f t="shared" ca="1" si="118"/>
        <v/>
      </c>
      <c r="S758" s="241"/>
    </row>
    <row r="759" spans="1:19" x14ac:dyDescent="0.3">
      <c r="A759" s="1">
        <f>'Specs and Initial PMs'!A771</f>
        <v>755</v>
      </c>
      <c r="B759" s="1">
        <f>'Specs and Initial PMs'!D771</f>
        <v>0</v>
      </c>
      <c r="C759" s="103" t="e">
        <f ca="1">IF(B759=0, NA(), (IF(ISERROR(OFFSET('Initial Results'!$U$1,MATCH($B759,'Initial Results'!$R:$R,0)-1,0,1,1)),NA(),OFFSET('Initial Results'!$U$1,MATCH($B759,'Initial Results'!$R:$R,0)-1,0,1,1))))</f>
        <v>#N/A</v>
      </c>
      <c r="D759" s="103" t="str">
        <f t="shared" si="119"/>
        <v/>
      </c>
      <c r="E759" s="199" t="e">
        <f ca="1">IF(B759=0, NA(), (IF(ISERROR(OFFSET('Confirm Results'!$U$1,MATCH($B759,'Confirm Results'!$R:$R,0)-1,0,1,1)),NA(),OFFSET('Confirm Results'!$U$1,MATCH($B759,'Confirm Results'!$R:$R,0)-1,0,1,1))))</f>
        <v>#N/A</v>
      </c>
      <c r="F759" s="103" t="str">
        <f t="shared" si="110"/>
        <v/>
      </c>
      <c r="G759" s="103" t="str">
        <f t="shared" ca="1" si="111"/>
        <v/>
      </c>
      <c r="H759" s="300"/>
      <c r="I759" s="103" t="str">
        <f t="shared" si="112"/>
        <v/>
      </c>
      <c r="J759" s="1" t="str">
        <f t="shared" si="113"/>
        <v/>
      </c>
      <c r="K759" s="1" t="str">
        <f t="shared" si="114"/>
        <v/>
      </c>
      <c r="L759" s="177"/>
      <c r="M759" s="299" t="str">
        <f t="shared" si="115"/>
        <v/>
      </c>
      <c r="N759" s="177"/>
      <c r="O759" s="177" t="str">
        <f t="shared" si="116"/>
        <v/>
      </c>
      <c r="P759" s="1" t="str">
        <f t="shared" si="117"/>
        <v/>
      </c>
      <c r="Q759" s="199" t="str">
        <f ca="1">IF(B759=0,"",(IF(ISERROR(OFFSET('Specs and Initial PMs'!$E$1,MATCH($B759,'Specs and Initial PMs'!$D:$D,0)-1,0,1,1)),"",OFFSET('Specs and Initial PMs'!$E$1,MATCH($B759,'Specs and Initial PMs'!$D:$D,0)-1,0,1,1))))</f>
        <v/>
      </c>
      <c r="R759" s="103" t="str">
        <f t="shared" ca="1" si="118"/>
        <v/>
      </c>
      <c r="S759" s="241"/>
    </row>
    <row r="760" spans="1:19" x14ac:dyDescent="0.3">
      <c r="A760" s="1">
        <f>'Specs and Initial PMs'!A772</f>
        <v>756</v>
      </c>
      <c r="B760" s="1">
        <f>'Specs and Initial PMs'!D772</f>
        <v>0</v>
      </c>
      <c r="C760" s="103" t="e">
        <f ca="1">IF(B760=0, NA(), (IF(ISERROR(OFFSET('Initial Results'!$U$1,MATCH($B760,'Initial Results'!$R:$R,0)-1,0,1,1)),NA(),OFFSET('Initial Results'!$U$1,MATCH($B760,'Initial Results'!$R:$R,0)-1,0,1,1))))</f>
        <v>#N/A</v>
      </c>
      <c r="D760" s="103" t="str">
        <f t="shared" si="119"/>
        <v/>
      </c>
      <c r="E760" s="199" t="e">
        <f ca="1">IF(B760=0, NA(), (IF(ISERROR(OFFSET('Confirm Results'!$U$1,MATCH($B760,'Confirm Results'!$R:$R,0)-1,0,1,1)),NA(),OFFSET('Confirm Results'!$U$1,MATCH($B760,'Confirm Results'!$R:$R,0)-1,0,1,1))))</f>
        <v>#N/A</v>
      </c>
      <c r="F760" s="103" t="str">
        <f t="shared" si="110"/>
        <v/>
      </c>
      <c r="G760" s="103" t="str">
        <f t="shared" ca="1" si="111"/>
        <v/>
      </c>
      <c r="H760" s="300"/>
      <c r="I760" s="103" t="str">
        <f t="shared" si="112"/>
        <v/>
      </c>
      <c r="J760" s="1" t="str">
        <f t="shared" si="113"/>
        <v/>
      </c>
      <c r="K760" s="1" t="str">
        <f t="shared" si="114"/>
        <v/>
      </c>
      <c r="L760" s="177"/>
      <c r="M760" s="299" t="str">
        <f t="shared" si="115"/>
        <v/>
      </c>
      <c r="N760" s="177"/>
      <c r="O760" s="177" t="str">
        <f t="shared" si="116"/>
        <v/>
      </c>
      <c r="P760" s="1" t="str">
        <f t="shared" si="117"/>
        <v/>
      </c>
      <c r="Q760" s="199" t="str">
        <f ca="1">IF(B760=0,"",(IF(ISERROR(OFFSET('Specs and Initial PMs'!$E$1,MATCH($B760,'Specs and Initial PMs'!$D:$D,0)-1,0,1,1)),"",OFFSET('Specs and Initial PMs'!$E$1,MATCH($B760,'Specs and Initial PMs'!$D:$D,0)-1,0,1,1))))</f>
        <v/>
      </c>
      <c r="R760" s="103" t="str">
        <f t="shared" ca="1" si="118"/>
        <v/>
      </c>
      <c r="S760" s="241"/>
    </row>
    <row r="761" spans="1:19" x14ac:dyDescent="0.3">
      <c r="A761" s="1">
        <f>'Specs and Initial PMs'!A773</f>
        <v>757</v>
      </c>
      <c r="B761" s="1">
        <f>'Specs and Initial PMs'!D773</f>
        <v>0</v>
      </c>
      <c r="C761" s="103" t="e">
        <f ca="1">IF(B761=0, NA(), (IF(ISERROR(OFFSET('Initial Results'!$U$1,MATCH($B761,'Initial Results'!$R:$R,0)-1,0,1,1)),NA(),OFFSET('Initial Results'!$U$1,MATCH($B761,'Initial Results'!$R:$R,0)-1,0,1,1))))</f>
        <v>#N/A</v>
      </c>
      <c r="D761" s="103" t="str">
        <f t="shared" si="119"/>
        <v/>
      </c>
      <c r="E761" s="199" t="e">
        <f ca="1">IF(B761=0, NA(), (IF(ISERROR(OFFSET('Confirm Results'!$U$1,MATCH($B761,'Confirm Results'!$R:$R,0)-1,0,1,1)),NA(),OFFSET('Confirm Results'!$U$1,MATCH($B761,'Confirm Results'!$R:$R,0)-1,0,1,1))))</f>
        <v>#N/A</v>
      </c>
      <c r="F761" s="103" t="str">
        <f t="shared" si="110"/>
        <v/>
      </c>
      <c r="G761" s="103" t="str">
        <f t="shared" ca="1" si="111"/>
        <v/>
      </c>
      <c r="H761" s="300"/>
      <c r="I761" s="103" t="str">
        <f t="shared" si="112"/>
        <v/>
      </c>
      <c r="J761" s="1" t="str">
        <f t="shared" si="113"/>
        <v/>
      </c>
      <c r="K761" s="1" t="str">
        <f t="shared" si="114"/>
        <v/>
      </c>
      <c r="L761" s="177"/>
      <c r="M761" s="299" t="str">
        <f t="shared" si="115"/>
        <v/>
      </c>
      <c r="N761" s="177"/>
      <c r="O761" s="177" t="str">
        <f t="shared" si="116"/>
        <v/>
      </c>
      <c r="P761" s="1" t="str">
        <f t="shared" si="117"/>
        <v/>
      </c>
      <c r="Q761" s="199" t="str">
        <f ca="1">IF(B761=0,"",(IF(ISERROR(OFFSET('Specs and Initial PMs'!$E$1,MATCH($B761,'Specs and Initial PMs'!$D:$D,0)-1,0,1,1)),"",OFFSET('Specs and Initial PMs'!$E$1,MATCH($B761,'Specs and Initial PMs'!$D:$D,0)-1,0,1,1))))</f>
        <v/>
      </c>
      <c r="R761" s="103" t="str">
        <f t="shared" ca="1" si="118"/>
        <v/>
      </c>
      <c r="S761" s="241"/>
    </row>
    <row r="762" spans="1:19" x14ac:dyDescent="0.3">
      <c r="A762" s="1">
        <f>'Specs and Initial PMs'!A774</f>
        <v>758</v>
      </c>
      <c r="B762" s="1">
        <f>'Specs and Initial PMs'!D774</f>
        <v>0</v>
      </c>
      <c r="C762" s="103" t="e">
        <f ca="1">IF(B762=0, NA(), (IF(ISERROR(OFFSET('Initial Results'!$U$1,MATCH($B762,'Initial Results'!$R:$R,0)-1,0,1,1)),NA(),OFFSET('Initial Results'!$U$1,MATCH($B762,'Initial Results'!$R:$R,0)-1,0,1,1))))</f>
        <v>#N/A</v>
      </c>
      <c r="D762" s="103" t="str">
        <f t="shared" si="119"/>
        <v/>
      </c>
      <c r="E762" s="199" t="e">
        <f ca="1">IF(B762=0, NA(), (IF(ISERROR(OFFSET('Confirm Results'!$U$1,MATCH($B762,'Confirm Results'!$R:$R,0)-1,0,1,1)),NA(),OFFSET('Confirm Results'!$U$1,MATCH($B762,'Confirm Results'!$R:$R,0)-1,0,1,1))))</f>
        <v>#N/A</v>
      </c>
      <c r="F762" s="103" t="str">
        <f t="shared" si="110"/>
        <v/>
      </c>
      <c r="G762" s="103" t="str">
        <f t="shared" ca="1" si="111"/>
        <v/>
      </c>
      <c r="H762" s="300"/>
      <c r="I762" s="103" t="str">
        <f t="shared" si="112"/>
        <v/>
      </c>
      <c r="J762" s="1" t="str">
        <f t="shared" si="113"/>
        <v/>
      </c>
      <c r="K762" s="1" t="str">
        <f t="shared" si="114"/>
        <v/>
      </c>
      <c r="L762" s="177"/>
      <c r="M762" s="299" t="str">
        <f t="shared" si="115"/>
        <v/>
      </c>
      <c r="N762" s="177"/>
      <c r="O762" s="177" t="str">
        <f t="shared" si="116"/>
        <v/>
      </c>
      <c r="P762" s="1" t="str">
        <f t="shared" si="117"/>
        <v/>
      </c>
      <c r="Q762" s="199" t="str">
        <f ca="1">IF(B762=0,"",(IF(ISERROR(OFFSET('Specs and Initial PMs'!$E$1,MATCH($B762,'Specs and Initial PMs'!$D:$D,0)-1,0,1,1)),"",OFFSET('Specs and Initial PMs'!$E$1,MATCH($B762,'Specs and Initial PMs'!$D:$D,0)-1,0,1,1))))</f>
        <v/>
      </c>
      <c r="R762" s="103" t="str">
        <f t="shared" ca="1" si="118"/>
        <v/>
      </c>
      <c r="S762" s="241"/>
    </row>
    <row r="763" spans="1:19" x14ac:dyDescent="0.3">
      <c r="A763" s="1">
        <f>'Specs and Initial PMs'!A775</f>
        <v>759</v>
      </c>
      <c r="B763" s="1">
        <f>'Specs and Initial PMs'!D775</f>
        <v>0</v>
      </c>
      <c r="C763" s="103" t="e">
        <f ca="1">IF(B763=0, NA(), (IF(ISERROR(OFFSET('Initial Results'!$U$1,MATCH($B763,'Initial Results'!$R:$R,0)-1,0,1,1)),NA(),OFFSET('Initial Results'!$U$1,MATCH($B763,'Initial Results'!$R:$R,0)-1,0,1,1))))</f>
        <v>#N/A</v>
      </c>
      <c r="D763" s="103" t="str">
        <f t="shared" si="119"/>
        <v/>
      </c>
      <c r="E763" s="199" t="e">
        <f ca="1">IF(B763=0, NA(), (IF(ISERROR(OFFSET('Confirm Results'!$U$1,MATCH($B763,'Confirm Results'!$R:$R,0)-1,0,1,1)),NA(),OFFSET('Confirm Results'!$U$1,MATCH($B763,'Confirm Results'!$R:$R,0)-1,0,1,1))))</f>
        <v>#N/A</v>
      </c>
      <c r="F763" s="103" t="str">
        <f t="shared" si="110"/>
        <v/>
      </c>
      <c r="G763" s="103" t="str">
        <f t="shared" ca="1" si="111"/>
        <v/>
      </c>
      <c r="H763" s="300"/>
      <c r="I763" s="103" t="str">
        <f t="shared" si="112"/>
        <v/>
      </c>
      <c r="J763" s="1" t="str">
        <f t="shared" si="113"/>
        <v/>
      </c>
      <c r="K763" s="1" t="str">
        <f t="shared" si="114"/>
        <v/>
      </c>
      <c r="L763" s="177"/>
      <c r="M763" s="299" t="str">
        <f t="shared" si="115"/>
        <v/>
      </c>
      <c r="N763" s="177"/>
      <c r="O763" s="177" t="str">
        <f t="shared" si="116"/>
        <v/>
      </c>
      <c r="P763" s="1" t="str">
        <f t="shared" si="117"/>
        <v/>
      </c>
      <c r="Q763" s="199" t="str">
        <f ca="1">IF(B763=0,"",(IF(ISERROR(OFFSET('Specs and Initial PMs'!$E$1,MATCH($B763,'Specs and Initial PMs'!$D:$D,0)-1,0,1,1)),"",OFFSET('Specs and Initial PMs'!$E$1,MATCH($B763,'Specs and Initial PMs'!$D:$D,0)-1,0,1,1))))</f>
        <v/>
      </c>
      <c r="R763" s="103" t="str">
        <f t="shared" ca="1" si="118"/>
        <v/>
      </c>
      <c r="S763" s="241"/>
    </row>
    <row r="764" spans="1:19" x14ac:dyDescent="0.3">
      <c r="A764" s="1">
        <f>'Specs and Initial PMs'!A776</f>
        <v>760</v>
      </c>
      <c r="B764" s="1">
        <f>'Specs and Initial PMs'!D776</f>
        <v>0</v>
      </c>
      <c r="C764" s="103" t="e">
        <f ca="1">IF(B764=0, NA(), (IF(ISERROR(OFFSET('Initial Results'!$U$1,MATCH($B764,'Initial Results'!$R:$R,0)-1,0,1,1)),NA(),OFFSET('Initial Results'!$U$1,MATCH($B764,'Initial Results'!$R:$R,0)-1,0,1,1))))</f>
        <v>#N/A</v>
      </c>
      <c r="D764" s="103" t="str">
        <f t="shared" si="119"/>
        <v/>
      </c>
      <c r="E764" s="199" t="e">
        <f ca="1">IF(B764=0, NA(), (IF(ISERROR(OFFSET('Confirm Results'!$U$1,MATCH($B764,'Confirm Results'!$R:$R,0)-1,0,1,1)),NA(),OFFSET('Confirm Results'!$U$1,MATCH($B764,'Confirm Results'!$R:$R,0)-1,0,1,1))))</f>
        <v>#N/A</v>
      </c>
      <c r="F764" s="103" t="str">
        <f t="shared" si="110"/>
        <v/>
      </c>
      <c r="G764" s="103" t="str">
        <f t="shared" ca="1" si="111"/>
        <v/>
      </c>
      <c r="H764" s="300"/>
      <c r="I764" s="103" t="str">
        <f t="shared" si="112"/>
        <v/>
      </c>
      <c r="J764" s="1" t="str">
        <f t="shared" si="113"/>
        <v/>
      </c>
      <c r="K764" s="1" t="str">
        <f t="shared" si="114"/>
        <v/>
      </c>
      <c r="L764" s="177"/>
      <c r="M764" s="299" t="str">
        <f t="shared" si="115"/>
        <v/>
      </c>
      <c r="N764" s="177"/>
      <c r="O764" s="177" t="str">
        <f t="shared" si="116"/>
        <v/>
      </c>
      <c r="P764" s="1" t="str">
        <f t="shared" si="117"/>
        <v/>
      </c>
      <c r="Q764" s="199" t="str">
        <f ca="1">IF(B764=0,"",(IF(ISERROR(OFFSET('Specs and Initial PMs'!$E$1,MATCH($B764,'Specs and Initial PMs'!$D:$D,0)-1,0,1,1)),"",OFFSET('Specs and Initial PMs'!$E$1,MATCH($B764,'Specs and Initial PMs'!$D:$D,0)-1,0,1,1))))</f>
        <v/>
      </c>
      <c r="R764" s="103" t="str">
        <f t="shared" ca="1" si="118"/>
        <v/>
      </c>
      <c r="S764" s="241"/>
    </row>
    <row r="765" spans="1:19" x14ac:dyDescent="0.3">
      <c r="A765" s="1">
        <f>'Specs and Initial PMs'!A777</f>
        <v>761</v>
      </c>
      <c r="B765" s="1">
        <f>'Specs and Initial PMs'!D777</f>
        <v>0</v>
      </c>
      <c r="C765" s="103" t="e">
        <f ca="1">IF(B765=0, NA(), (IF(ISERROR(OFFSET('Initial Results'!$U$1,MATCH($B765,'Initial Results'!$R:$R,0)-1,0,1,1)),NA(),OFFSET('Initial Results'!$U$1,MATCH($B765,'Initial Results'!$R:$R,0)-1,0,1,1))))</f>
        <v>#N/A</v>
      </c>
      <c r="D765" s="103" t="str">
        <f t="shared" si="119"/>
        <v/>
      </c>
      <c r="E765" s="199" t="e">
        <f ca="1">IF(B765=0, NA(), (IF(ISERROR(OFFSET('Confirm Results'!$U$1,MATCH($B765,'Confirm Results'!$R:$R,0)-1,0,1,1)),NA(),OFFSET('Confirm Results'!$U$1,MATCH($B765,'Confirm Results'!$R:$R,0)-1,0,1,1))))</f>
        <v>#N/A</v>
      </c>
      <c r="F765" s="103" t="str">
        <f t="shared" si="110"/>
        <v/>
      </c>
      <c r="G765" s="103" t="str">
        <f t="shared" ca="1" si="111"/>
        <v/>
      </c>
      <c r="H765" s="300"/>
      <c r="I765" s="103" t="str">
        <f t="shared" si="112"/>
        <v/>
      </c>
      <c r="J765" s="1" t="str">
        <f t="shared" si="113"/>
        <v/>
      </c>
      <c r="K765" s="1" t="str">
        <f t="shared" si="114"/>
        <v/>
      </c>
      <c r="L765" s="177"/>
      <c r="M765" s="299" t="str">
        <f t="shared" si="115"/>
        <v/>
      </c>
      <c r="N765" s="177"/>
      <c r="O765" s="177" t="str">
        <f t="shared" si="116"/>
        <v/>
      </c>
      <c r="P765" s="1" t="str">
        <f t="shared" si="117"/>
        <v/>
      </c>
      <c r="Q765" s="199" t="str">
        <f ca="1">IF(B765=0,"",(IF(ISERROR(OFFSET('Specs and Initial PMs'!$E$1,MATCH($B765,'Specs and Initial PMs'!$D:$D,0)-1,0,1,1)),"",OFFSET('Specs and Initial PMs'!$E$1,MATCH($B765,'Specs and Initial PMs'!$D:$D,0)-1,0,1,1))))</f>
        <v/>
      </c>
      <c r="R765" s="103" t="str">
        <f t="shared" ca="1" si="118"/>
        <v/>
      </c>
      <c r="S765" s="241"/>
    </row>
    <row r="766" spans="1:19" x14ac:dyDescent="0.3">
      <c r="A766" s="1">
        <f>'Specs and Initial PMs'!A778</f>
        <v>762</v>
      </c>
      <c r="B766" s="1">
        <f>'Specs and Initial PMs'!D778</f>
        <v>0</v>
      </c>
      <c r="C766" s="103" t="e">
        <f ca="1">IF(B766=0, NA(), (IF(ISERROR(OFFSET('Initial Results'!$U$1,MATCH($B766,'Initial Results'!$R:$R,0)-1,0,1,1)),NA(),OFFSET('Initial Results'!$U$1,MATCH($B766,'Initial Results'!$R:$R,0)-1,0,1,1))))</f>
        <v>#N/A</v>
      </c>
      <c r="D766" s="103" t="str">
        <f t="shared" si="119"/>
        <v/>
      </c>
      <c r="E766" s="199" t="e">
        <f ca="1">IF(B766=0, NA(), (IF(ISERROR(OFFSET('Confirm Results'!$U$1,MATCH($B766,'Confirm Results'!$R:$R,0)-1,0,1,1)),NA(),OFFSET('Confirm Results'!$U$1,MATCH($B766,'Confirm Results'!$R:$R,0)-1,0,1,1))))</f>
        <v>#N/A</v>
      </c>
      <c r="F766" s="103" t="str">
        <f t="shared" si="110"/>
        <v/>
      </c>
      <c r="G766" s="103" t="str">
        <f t="shared" ca="1" si="111"/>
        <v/>
      </c>
      <c r="H766" s="300"/>
      <c r="I766" s="103" t="str">
        <f t="shared" si="112"/>
        <v/>
      </c>
      <c r="J766" s="1" t="str">
        <f t="shared" si="113"/>
        <v/>
      </c>
      <c r="K766" s="1" t="str">
        <f t="shared" si="114"/>
        <v/>
      </c>
      <c r="L766" s="177"/>
      <c r="M766" s="299" t="str">
        <f t="shared" si="115"/>
        <v/>
      </c>
      <c r="N766" s="177"/>
      <c r="O766" s="177" t="str">
        <f t="shared" si="116"/>
        <v/>
      </c>
      <c r="P766" s="1" t="str">
        <f t="shared" si="117"/>
        <v/>
      </c>
      <c r="Q766" s="199" t="str">
        <f ca="1">IF(B766=0,"",(IF(ISERROR(OFFSET('Specs and Initial PMs'!$E$1,MATCH($B766,'Specs and Initial PMs'!$D:$D,0)-1,0,1,1)),"",OFFSET('Specs and Initial PMs'!$E$1,MATCH($B766,'Specs and Initial PMs'!$D:$D,0)-1,0,1,1))))</f>
        <v/>
      </c>
      <c r="R766" s="103" t="str">
        <f t="shared" ca="1" si="118"/>
        <v/>
      </c>
      <c r="S766" s="241"/>
    </row>
    <row r="767" spans="1:19" x14ac:dyDescent="0.3">
      <c r="A767" s="1">
        <f>'Specs and Initial PMs'!A779</f>
        <v>763</v>
      </c>
      <c r="B767" s="1">
        <f>'Specs and Initial PMs'!D779</f>
        <v>0</v>
      </c>
      <c r="C767" s="103" t="e">
        <f ca="1">IF(B767=0, NA(), (IF(ISERROR(OFFSET('Initial Results'!$U$1,MATCH($B767,'Initial Results'!$R:$R,0)-1,0,1,1)),NA(),OFFSET('Initial Results'!$U$1,MATCH($B767,'Initial Results'!$R:$R,0)-1,0,1,1))))</f>
        <v>#N/A</v>
      </c>
      <c r="D767" s="103" t="str">
        <f t="shared" si="119"/>
        <v/>
      </c>
      <c r="E767" s="199" t="e">
        <f ca="1">IF(B767=0, NA(), (IF(ISERROR(OFFSET('Confirm Results'!$U$1,MATCH($B767,'Confirm Results'!$R:$R,0)-1,0,1,1)),NA(),OFFSET('Confirm Results'!$U$1,MATCH($B767,'Confirm Results'!$R:$R,0)-1,0,1,1))))</f>
        <v>#N/A</v>
      </c>
      <c r="F767" s="103" t="str">
        <f t="shared" si="110"/>
        <v/>
      </c>
      <c r="G767" s="103" t="str">
        <f t="shared" ca="1" si="111"/>
        <v/>
      </c>
      <c r="H767" s="300"/>
      <c r="I767" s="103" t="str">
        <f t="shared" si="112"/>
        <v/>
      </c>
      <c r="J767" s="1" t="str">
        <f t="shared" si="113"/>
        <v/>
      </c>
      <c r="K767" s="1" t="str">
        <f t="shared" si="114"/>
        <v/>
      </c>
      <c r="L767" s="177"/>
      <c r="M767" s="299" t="str">
        <f t="shared" si="115"/>
        <v/>
      </c>
      <c r="N767" s="177"/>
      <c r="O767" s="177" t="str">
        <f t="shared" si="116"/>
        <v/>
      </c>
      <c r="P767" s="1" t="str">
        <f t="shared" si="117"/>
        <v/>
      </c>
      <c r="Q767" s="199" t="str">
        <f ca="1">IF(B767=0,"",(IF(ISERROR(OFFSET('Specs and Initial PMs'!$E$1,MATCH($B767,'Specs and Initial PMs'!$D:$D,0)-1,0,1,1)),"",OFFSET('Specs and Initial PMs'!$E$1,MATCH($B767,'Specs and Initial PMs'!$D:$D,0)-1,0,1,1))))</f>
        <v/>
      </c>
      <c r="R767" s="103" t="str">
        <f t="shared" ca="1" si="118"/>
        <v/>
      </c>
      <c r="S767" s="241"/>
    </row>
    <row r="768" spans="1:19" x14ac:dyDescent="0.3">
      <c r="A768" s="1">
        <f>'Specs and Initial PMs'!A780</f>
        <v>764</v>
      </c>
      <c r="B768" s="1">
        <f>'Specs and Initial PMs'!D780</f>
        <v>0</v>
      </c>
      <c r="C768" s="103" t="e">
        <f ca="1">IF(B768=0, NA(), (IF(ISERROR(OFFSET('Initial Results'!$U$1,MATCH($B768,'Initial Results'!$R:$R,0)-1,0,1,1)),NA(),OFFSET('Initial Results'!$U$1,MATCH($B768,'Initial Results'!$R:$R,0)-1,0,1,1))))</f>
        <v>#N/A</v>
      </c>
      <c r="D768" s="103" t="str">
        <f t="shared" si="119"/>
        <v/>
      </c>
      <c r="E768" s="199" t="e">
        <f ca="1">IF(B768=0, NA(), (IF(ISERROR(OFFSET('Confirm Results'!$U$1,MATCH($B768,'Confirm Results'!$R:$R,0)-1,0,1,1)),NA(),OFFSET('Confirm Results'!$U$1,MATCH($B768,'Confirm Results'!$R:$R,0)-1,0,1,1))))</f>
        <v>#N/A</v>
      </c>
      <c r="F768" s="103" t="str">
        <f t="shared" si="110"/>
        <v/>
      </c>
      <c r="G768" s="103" t="str">
        <f t="shared" ca="1" si="111"/>
        <v/>
      </c>
      <c r="H768" s="300"/>
      <c r="I768" s="103" t="str">
        <f t="shared" si="112"/>
        <v/>
      </c>
      <c r="J768" s="1" t="str">
        <f t="shared" si="113"/>
        <v/>
      </c>
      <c r="K768" s="1" t="str">
        <f t="shared" si="114"/>
        <v/>
      </c>
      <c r="L768" s="177"/>
      <c r="M768" s="299" t="str">
        <f t="shared" si="115"/>
        <v/>
      </c>
      <c r="N768" s="177"/>
      <c r="O768" s="177" t="str">
        <f t="shared" si="116"/>
        <v/>
      </c>
      <c r="P768" s="1" t="str">
        <f t="shared" si="117"/>
        <v/>
      </c>
      <c r="Q768" s="199" t="str">
        <f ca="1">IF(B768=0,"",(IF(ISERROR(OFFSET('Specs and Initial PMs'!$E$1,MATCH($B768,'Specs and Initial PMs'!$D:$D,0)-1,0,1,1)),"",OFFSET('Specs and Initial PMs'!$E$1,MATCH($B768,'Specs and Initial PMs'!$D:$D,0)-1,0,1,1))))</f>
        <v/>
      </c>
      <c r="R768" s="103" t="str">
        <f t="shared" ca="1" si="118"/>
        <v/>
      </c>
      <c r="S768" s="241"/>
    </row>
    <row r="769" spans="1:19" x14ac:dyDescent="0.3">
      <c r="A769" s="1">
        <f>'Specs and Initial PMs'!A781</f>
        <v>765</v>
      </c>
      <c r="B769" s="1">
        <f>'Specs and Initial PMs'!D781</f>
        <v>0</v>
      </c>
      <c r="C769" s="103" t="e">
        <f ca="1">IF(B769=0, NA(), (IF(ISERROR(OFFSET('Initial Results'!$U$1,MATCH($B769,'Initial Results'!$R:$R,0)-1,0,1,1)),NA(),OFFSET('Initial Results'!$U$1,MATCH($B769,'Initial Results'!$R:$R,0)-1,0,1,1))))</f>
        <v>#N/A</v>
      </c>
      <c r="D769" s="103" t="str">
        <f t="shared" si="119"/>
        <v/>
      </c>
      <c r="E769" s="199" t="e">
        <f ca="1">IF(B769=0, NA(), (IF(ISERROR(OFFSET('Confirm Results'!$U$1,MATCH($B769,'Confirm Results'!$R:$R,0)-1,0,1,1)),NA(),OFFSET('Confirm Results'!$U$1,MATCH($B769,'Confirm Results'!$R:$R,0)-1,0,1,1))))</f>
        <v>#N/A</v>
      </c>
      <c r="F769" s="103" t="str">
        <f t="shared" si="110"/>
        <v/>
      </c>
      <c r="G769" s="103" t="str">
        <f t="shared" ca="1" si="111"/>
        <v/>
      </c>
      <c r="H769" s="300"/>
      <c r="I769" s="103" t="str">
        <f t="shared" si="112"/>
        <v/>
      </c>
      <c r="J769" s="1" t="str">
        <f t="shared" si="113"/>
        <v/>
      </c>
      <c r="K769" s="1" t="str">
        <f t="shared" si="114"/>
        <v/>
      </c>
      <c r="L769" s="177"/>
      <c r="M769" s="299" t="str">
        <f t="shared" si="115"/>
        <v/>
      </c>
      <c r="N769" s="177"/>
      <c r="O769" s="177" t="str">
        <f t="shared" si="116"/>
        <v/>
      </c>
      <c r="P769" s="1" t="str">
        <f t="shared" si="117"/>
        <v/>
      </c>
      <c r="Q769" s="199" t="str">
        <f ca="1">IF(B769=0,"",(IF(ISERROR(OFFSET('Specs and Initial PMs'!$E$1,MATCH($B769,'Specs and Initial PMs'!$D:$D,0)-1,0,1,1)),"",OFFSET('Specs and Initial PMs'!$E$1,MATCH($B769,'Specs and Initial PMs'!$D:$D,0)-1,0,1,1))))</f>
        <v/>
      </c>
      <c r="R769" s="103" t="str">
        <f t="shared" ca="1" si="118"/>
        <v/>
      </c>
      <c r="S769" s="241"/>
    </row>
    <row r="770" spans="1:19" x14ac:dyDescent="0.3">
      <c r="A770" s="1">
        <f>'Specs and Initial PMs'!A782</f>
        <v>766</v>
      </c>
      <c r="B770" s="1">
        <f>'Specs and Initial PMs'!D782</f>
        <v>0</v>
      </c>
      <c r="C770" s="103" t="e">
        <f ca="1">IF(B770=0, NA(), (IF(ISERROR(OFFSET('Initial Results'!$U$1,MATCH($B770,'Initial Results'!$R:$R,0)-1,0,1,1)),NA(),OFFSET('Initial Results'!$U$1,MATCH($B770,'Initial Results'!$R:$R,0)-1,0,1,1))))</f>
        <v>#N/A</v>
      </c>
      <c r="D770" s="103" t="str">
        <f t="shared" si="119"/>
        <v/>
      </c>
      <c r="E770" s="199" t="e">
        <f ca="1">IF(B770=0, NA(), (IF(ISERROR(OFFSET('Confirm Results'!$U$1,MATCH($B770,'Confirm Results'!$R:$R,0)-1,0,1,1)),NA(),OFFSET('Confirm Results'!$U$1,MATCH($B770,'Confirm Results'!$R:$R,0)-1,0,1,1))))</f>
        <v>#N/A</v>
      </c>
      <c r="F770" s="103" t="str">
        <f t="shared" si="110"/>
        <v/>
      </c>
      <c r="G770" s="103" t="str">
        <f t="shared" ca="1" si="111"/>
        <v/>
      </c>
      <c r="H770" s="300"/>
      <c r="I770" s="103" t="str">
        <f t="shared" si="112"/>
        <v/>
      </c>
      <c r="J770" s="1" t="str">
        <f t="shared" si="113"/>
        <v/>
      </c>
      <c r="K770" s="1" t="str">
        <f t="shared" si="114"/>
        <v/>
      </c>
      <c r="L770" s="177"/>
      <c r="M770" s="299" t="str">
        <f t="shared" si="115"/>
        <v/>
      </c>
      <c r="N770" s="177"/>
      <c r="O770" s="177" t="str">
        <f t="shared" si="116"/>
        <v/>
      </c>
      <c r="P770" s="1" t="str">
        <f t="shared" si="117"/>
        <v/>
      </c>
      <c r="Q770" s="199" t="str">
        <f ca="1">IF(B770=0,"",(IF(ISERROR(OFFSET('Specs and Initial PMs'!$E$1,MATCH($B770,'Specs and Initial PMs'!$D:$D,0)-1,0,1,1)),"",OFFSET('Specs and Initial PMs'!$E$1,MATCH($B770,'Specs and Initial PMs'!$D:$D,0)-1,0,1,1))))</f>
        <v/>
      </c>
      <c r="R770" s="103" t="str">
        <f t="shared" ca="1" si="118"/>
        <v/>
      </c>
      <c r="S770" s="241"/>
    </row>
    <row r="771" spans="1:19" x14ac:dyDescent="0.3">
      <c r="A771" s="1">
        <f>'Specs and Initial PMs'!A783</f>
        <v>767</v>
      </c>
      <c r="B771" s="1">
        <f>'Specs and Initial PMs'!D783</f>
        <v>0</v>
      </c>
      <c r="C771" s="103" t="e">
        <f ca="1">IF(B771=0, NA(), (IF(ISERROR(OFFSET('Initial Results'!$U$1,MATCH($B771,'Initial Results'!$R:$R,0)-1,0,1,1)),NA(),OFFSET('Initial Results'!$U$1,MATCH($B771,'Initial Results'!$R:$R,0)-1,0,1,1))))</f>
        <v>#N/A</v>
      </c>
      <c r="D771" s="103" t="str">
        <f t="shared" si="119"/>
        <v/>
      </c>
      <c r="E771" s="199" t="e">
        <f ca="1">IF(B771=0, NA(), (IF(ISERROR(OFFSET('Confirm Results'!$U$1,MATCH($B771,'Confirm Results'!$R:$R,0)-1,0,1,1)),NA(),OFFSET('Confirm Results'!$U$1,MATCH($B771,'Confirm Results'!$R:$R,0)-1,0,1,1))))</f>
        <v>#N/A</v>
      </c>
      <c r="F771" s="103" t="str">
        <f t="shared" si="110"/>
        <v/>
      </c>
      <c r="G771" s="103" t="str">
        <f t="shared" ca="1" si="111"/>
        <v/>
      </c>
      <c r="H771" s="300"/>
      <c r="I771" s="103" t="str">
        <f t="shared" si="112"/>
        <v/>
      </c>
      <c r="J771" s="1" t="str">
        <f t="shared" si="113"/>
        <v/>
      </c>
      <c r="K771" s="1" t="str">
        <f t="shared" si="114"/>
        <v/>
      </c>
      <c r="L771" s="177"/>
      <c r="M771" s="299" t="str">
        <f t="shared" si="115"/>
        <v/>
      </c>
      <c r="N771" s="177"/>
      <c r="O771" s="177" t="str">
        <f t="shared" si="116"/>
        <v/>
      </c>
      <c r="P771" s="1" t="str">
        <f t="shared" si="117"/>
        <v/>
      </c>
      <c r="Q771" s="199" t="str">
        <f ca="1">IF(B771=0,"",(IF(ISERROR(OFFSET('Specs and Initial PMs'!$E$1,MATCH($B771,'Specs and Initial PMs'!$D:$D,0)-1,0,1,1)),"",OFFSET('Specs and Initial PMs'!$E$1,MATCH($B771,'Specs and Initial PMs'!$D:$D,0)-1,0,1,1))))</f>
        <v/>
      </c>
      <c r="R771" s="103" t="str">
        <f t="shared" ca="1" si="118"/>
        <v/>
      </c>
      <c r="S771" s="241"/>
    </row>
    <row r="772" spans="1:19" x14ac:dyDescent="0.3">
      <c r="A772" s="1">
        <f>'Specs and Initial PMs'!A784</f>
        <v>768</v>
      </c>
      <c r="B772" s="1">
        <f>'Specs and Initial PMs'!D784</f>
        <v>0</v>
      </c>
      <c r="C772" s="103" t="e">
        <f ca="1">IF(B772=0, NA(), (IF(ISERROR(OFFSET('Initial Results'!$U$1,MATCH($B772,'Initial Results'!$R:$R,0)-1,0,1,1)),NA(),OFFSET('Initial Results'!$U$1,MATCH($B772,'Initial Results'!$R:$R,0)-1,0,1,1))))</f>
        <v>#N/A</v>
      </c>
      <c r="D772" s="103" t="str">
        <f t="shared" si="119"/>
        <v/>
      </c>
      <c r="E772" s="199" t="e">
        <f ca="1">IF(B772=0, NA(), (IF(ISERROR(OFFSET('Confirm Results'!$U$1,MATCH($B772,'Confirm Results'!$R:$R,0)-1,0,1,1)),NA(),OFFSET('Confirm Results'!$U$1,MATCH($B772,'Confirm Results'!$R:$R,0)-1,0,1,1))))</f>
        <v>#N/A</v>
      </c>
      <c r="F772" s="103" t="str">
        <f t="shared" si="110"/>
        <v/>
      </c>
      <c r="G772" s="103" t="str">
        <f t="shared" ca="1" si="111"/>
        <v/>
      </c>
      <c r="H772" s="300"/>
      <c r="I772" s="103" t="str">
        <f t="shared" si="112"/>
        <v/>
      </c>
      <c r="J772" s="1" t="str">
        <f t="shared" si="113"/>
        <v/>
      </c>
      <c r="K772" s="1" t="str">
        <f t="shared" si="114"/>
        <v/>
      </c>
      <c r="L772" s="177"/>
      <c r="M772" s="299" t="str">
        <f t="shared" si="115"/>
        <v/>
      </c>
      <c r="N772" s="177"/>
      <c r="O772" s="177" t="str">
        <f t="shared" si="116"/>
        <v/>
      </c>
      <c r="P772" s="1" t="str">
        <f t="shared" si="117"/>
        <v/>
      </c>
      <c r="Q772" s="199" t="str">
        <f ca="1">IF(B772=0,"",(IF(ISERROR(OFFSET('Specs and Initial PMs'!$E$1,MATCH($B772,'Specs and Initial PMs'!$D:$D,0)-1,0,1,1)),"",OFFSET('Specs and Initial PMs'!$E$1,MATCH($B772,'Specs and Initial PMs'!$D:$D,0)-1,0,1,1))))</f>
        <v/>
      </c>
      <c r="R772" s="103" t="str">
        <f t="shared" ca="1" si="118"/>
        <v/>
      </c>
      <c r="S772" s="241"/>
    </row>
    <row r="773" spans="1:19" x14ac:dyDescent="0.3">
      <c r="A773" s="1">
        <f>'Specs and Initial PMs'!A785</f>
        <v>769</v>
      </c>
      <c r="B773" s="1">
        <f>'Specs and Initial PMs'!D785</f>
        <v>0</v>
      </c>
      <c r="C773" s="103" t="e">
        <f ca="1">IF(B773=0, NA(), (IF(ISERROR(OFFSET('Initial Results'!$U$1,MATCH($B773,'Initial Results'!$R:$R,0)-1,0,1,1)),NA(),OFFSET('Initial Results'!$U$1,MATCH($B773,'Initial Results'!$R:$R,0)-1,0,1,1))))</f>
        <v>#N/A</v>
      </c>
      <c r="D773" s="103" t="str">
        <f t="shared" si="119"/>
        <v/>
      </c>
      <c r="E773" s="199" t="e">
        <f ca="1">IF(B773=0, NA(), (IF(ISERROR(OFFSET('Confirm Results'!$U$1,MATCH($B773,'Confirm Results'!$R:$R,0)-1,0,1,1)),NA(),OFFSET('Confirm Results'!$U$1,MATCH($B773,'Confirm Results'!$R:$R,0)-1,0,1,1))))</f>
        <v>#N/A</v>
      </c>
      <c r="F773" s="103" t="str">
        <f t="shared" ref="F773:F836" si="120">IF($B773=0,"",IF(ISERROR($E773),"",$E773))</f>
        <v/>
      </c>
      <c r="G773" s="103" t="str">
        <f t="shared" ca="1" si="111"/>
        <v/>
      </c>
      <c r="H773" s="300"/>
      <c r="I773" s="103" t="str">
        <f t="shared" si="112"/>
        <v/>
      </c>
      <c r="J773" s="1" t="str">
        <f t="shared" si="113"/>
        <v/>
      </c>
      <c r="K773" s="1" t="str">
        <f t="shared" si="114"/>
        <v/>
      </c>
      <c r="L773" s="177"/>
      <c r="M773" s="299" t="str">
        <f t="shared" si="115"/>
        <v/>
      </c>
      <c r="N773" s="177"/>
      <c r="O773" s="177" t="str">
        <f t="shared" si="116"/>
        <v/>
      </c>
      <c r="P773" s="1" t="str">
        <f t="shared" si="117"/>
        <v/>
      </c>
      <c r="Q773" s="199" t="str">
        <f ca="1">IF(B773=0,"",(IF(ISERROR(OFFSET('Specs and Initial PMs'!$E$1,MATCH($B773,'Specs and Initial PMs'!$D:$D,0)-1,0,1,1)),"",OFFSET('Specs and Initial PMs'!$E$1,MATCH($B773,'Specs and Initial PMs'!$D:$D,0)-1,0,1,1))))</f>
        <v/>
      </c>
      <c r="R773" s="103" t="str">
        <f t="shared" ca="1" si="118"/>
        <v/>
      </c>
      <c r="S773" s="241"/>
    </row>
    <row r="774" spans="1:19" x14ac:dyDescent="0.3">
      <c r="A774" s="1">
        <f>'Specs and Initial PMs'!A786</f>
        <v>770</v>
      </c>
      <c r="B774" s="1">
        <f>'Specs and Initial PMs'!D786</f>
        <v>0</v>
      </c>
      <c r="C774" s="103" t="e">
        <f ca="1">IF(B774=0, NA(), (IF(ISERROR(OFFSET('Initial Results'!$U$1,MATCH($B774,'Initial Results'!$R:$R,0)-1,0,1,1)),NA(),OFFSET('Initial Results'!$U$1,MATCH($B774,'Initial Results'!$R:$R,0)-1,0,1,1))))</f>
        <v>#N/A</v>
      </c>
      <c r="D774" s="103" t="str">
        <f t="shared" si="119"/>
        <v/>
      </c>
      <c r="E774" s="199" t="e">
        <f ca="1">IF(B774=0, NA(), (IF(ISERROR(OFFSET('Confirm Results'!$U$1,MATCH($B774,'Confirm Results'!$R:$R,0)-1,0,1,1)),NA(),OFFSET('Confirm Results'!$U$1,MATCH($B774,'Confirm Results'!$R:$R,0)-1,0,1,1))))</f>
        <v>#N/A</v>
      </c>
      <c r="F774" s="103" t="str">
        <f t="shared" si="120"/>
        <v/>
      </c>
      <c r="G774" s="103" t="str">
        <f t="shared" ref="G774:G837" ca="1" si="121">IFERROR(IF(OR(AND(C774&lt;1.5,F774&gt;1.5),AND(C774&gt;1.5,F774&lt;1.5)),IF((STDEV(C774:F774)/AVERAGE(C774:F774))*100&gt;20,"Repeat",""),""),"")</f>
        <v/>
      </c>
      <c r="H774" s="300"/>
      <c r="I774" s="103" t="str">
        <f t="shared" ref="I774:I837" si="122">IF($B774=0,"",IF(ISERROR(IF(ISNUMBER($H774),$H774,IF(ISNUMBER($E774),$E774,$C774))),"FAILURE",IF(ISNUMBER($H774),$H774,IF(ISNUMBER($E774),$E774,$C774))))</f>
        <v/>
      </c>
      <c r="J774" s="1" t="str">
        <f t="shared" ref="J774:J837" si="123">IF(B774=0, "", (IF(ISNUMBER($I774),IF($I774&gt;1.5,"LT","RECENT"),"FAILURE")))</f>
        <v/>
      </c>
      <c r="K774" s="1" t="str">
        <f t="shared" ref="K774:K837" si="124">IF(I774&lt;0.4, "Perform Serology", "")</f>
        <v/>
      </c>
      <c r="L774" s="177"/>
      <c r="M774" s="299" t="str">
        <f t="shared" ref="M774:M837" si="125">IF(AND(J774="Recent",L774="Pos"),"Perform VL","")</f>
        <v/>
      </c>
      <c r="N774" s="177"/>
      <c r="O774" s="177" t="str">
        <f t="shared" ref="O774:O837" si="126">IF($B774=0,"",IF($I774&gt;0.4,$J774,IF($L774="Neg",$L774,IF($L774="HIV-2",$L774,IF($L774="Indeterminate", $L774,IF($L774="", "Pending Serology",$J774))))))</f>
        <v/>
      </c>
      <c r="P774" s="1" t="str">
        <f t="shared" ref="P774:P837" si="127">IF($B774=0,"",IF(AND($O774="RECENT",$N774="≥ 1000 copies/ml"),"RECENT",IF(AND($O774="RECENT",$N774="&lt; 1000 copies/ml"),"ART/EC (LT)",IF(AND($O774="RECENT",$N774=""),"Pending VL",$O774))))</f>
        <v/>
      </c>
      <c r="Q774" s="199" t="str">
        <f ca="1">IF(B774=0,"",(IF(ISERROR(OFFSET('Specs and Initial PMs'!$E$1,MATCH($B774,'Specs and Initial PMs'!$D:$D,0)-1,0,1,1)),"",OFFSET('Specs and Initial PMs'!$E$1,MATCH($B774,'Specs and Initial PMs'!$D:$D,0)-1,0,1,1))))</f>
        <v/>
      </c>
      <c r="R774" s="103" t="str">
        <f t="shared" ref="R774:R837" ca="1" si="128">IF($Q774=0,"",IF(ISERROR($Q774),"",$Q774))</f>
        <v/>
      </c>
      <c r="S774" s="241"/>
    </row>
    <row r="775" spans="1:19" x14ac:dyDescent="0.3">
      <c r="A775" s="1">
        <f>'Specs and Initial PMs'!A787</f>
        <v>771</v>
      </c>
      <c r="B775" s="1">
        <f>'Specs and Initial PMs'!D787</f>
        <v>0</v>
      </c>
      <c r="C775" s="103" t="e">
        <f ca="1">IF(B775=0, NA(), (IF(ISERROR(OFFSET('Initial Results'!$U$1,MATCH($B775,'Initial Results'!$R:$R,0)-1,0,1,1)),NA(),OFFSET('Initial Results'!$U$1,MATCH($B775,'Initial Results'!$R:$R,0)-1,0,1,1))))</f>
        <v>#N/A</v>
      </c>
      <c r="D775" s="103" t="str">
        <f t="shared" ref="D775:D838" si="129">IF($B775=0,"",IF(ISERROR($C775),"",$C775))</f>
        <v/>
      </c>
      <c r="E775" s="199" t="e">
        <f ca="1">IF(B775=0, NA(), (IF(ISERROR(OFFSET('Confirm Results'!$U$1,MATCH($B775,'Confirm Results'!$R:$R,0)-1,0,1,1)),NA(),OFFSET('Confirm Results'!$U$1,MATCH($B775,'Confirm Results'!$R:$R,0)-1,0,1,1))))</f>
        <v>#N/A</v>
      </c>
      <c r="F775" s="103" t="str">
        <f t="shared" si="120"/>
        <v/>
      </c>
      <c r="G775" s="103" t="str">
        <f t="shared" ca="1" si="121"/>
        <v/>
      </c>
      <c r="H775" s="300"/>
      <c r="I775" s="103" t="str">
        <f t="shared" si="122"/>
        <v/>
      </c>
      <c r="J775" s="1" t="str">
        <f t="shared" si="123"/>
        <v/>
      </c>
      <c r="K775" s="1" t="str">
        <f t="shared" si="124"/>
        <v/>
      </c>
      <c r="L775" s="177"/>
      <c r="M775" s="299" t="str">
        <f t="shared" si="125"/>
        <v/>
      </c>
      <c r="N775" s="177"/>
      <c r="O775" s="177" t="str">
        <f t="shared" si="126"/>
        <v/>
      </c>
      <c r="P775" s="1" t="str">
        <f t="shared" si="127"/>
        <v/>
      </c>
      <c r="Q775" s="199" t="str">
        <f ca="1">IF(B775=0,"",(IF(ISERROR(OFFSET('Specs and Initial PMs'!$E$1,MATCH($B775,'Specs and Initial PMs'!$D:$D,0)-1,0,1,1)),"",OFFSET('Specs and Initial PMs'!$E$1,MATCH($B775,'Specs and Initial PMs'!$D:$D,0)-1,0,1,1))))</f>
        <v/>
      </c>
      <c r="R775" s="103" t="str">
        <f t="shared" ca="1" si="128"/>
        <v/>
      </c>
      <c r="S775" s="241"/>
    </row>
    <row r="776" spans="1:19" x14ac:dyDescent="0.3">
      <c r="A776" s="1">
        <f>'Specs and Initial PMs'!A788</f>
        <v>772</v>
      </c>
      <c r="B776" s="1">
        <f>'Specs and Initial PMs'!D788</f>
        <v>0</v>
      </c>
      <c r="C776" s="103" t="e">
        <f ca="1">IF(B776=0, NA(), (IF(ISERROR(OFFSET('Initial Results'!$U$1,MATCH($B776,'Initial Results'!$R:$R,0)-1,0,1,1)),NA(),OFFSET('Initial Results'!$U$1,MATCH($B776,'Initial Results'!$R:$R,0)-1,0,1,1))))</f>
        <v>#N/A</v>
      </c>
      <c r="D776" s="103" t="str">
        <f t="shared" si="129"/>
        <v/>
      </c>
      <c r="E776" s="199" t="e">
        <f ca="1">IF(B776=0, NA(), (IF(ISERROR(OFFSET('Confirm Results'!$U$1,MATCH($B776,'Confirm Results'!$R:$R,0)-1,0,1,1)),NA(),OFFSET('Confirm Results'!$U$1,MATCH($B776,'Confirm Results'!$R:$R,0)-1,0,1,1))))</f>
        <v>#N/A</v>
      </c>
      <c r="F776" s="103" t="str">
        <f t="shared" si="120"/>
        <v/>
      </c>
      <c r="G776" s="103" t="str">
        <f t="shared" ca="1" si="121"/>
        <v/>
      </c>
      <c r="H776" s="300"/>
      <c r="I776" s="103" t="str">
        <f t="shared" si="122"/>
        <v/>
      </c>
      <c r="J776" s="1" t="str">
        <f t="shared" si="123"/>
        <v/>
      </c>
      <c r="K776" s="1" t="str">
        <f t="shared" si="124"/>
        <v/>
      </c>
      <c r="L776" s="177"/>
      <c r="M776" s="299" t="str">
        <f t="shared" si="125"/>
        <v/>
      </c>
      <c r="N776" s="177"/>
      <c r="O776" s="177" t="str">
        <f t="shared" si="126"/>
        <v/>
      </c>
      <c r="P776" s="1" t="str">
        <f t="shared" si="127"/>
        <v/>
      </c>
      <c r="Q776" s="199" t="str">
        <f ca="1">IF(B776=0,"",(IF(ISERROR(OFFSET('Specs and Initial PMs'!$E$1,MATCH($B776,'Specs and Initial PMs'!$D:$D,0)-1,0,1,1)),"",OFFSET('Specs and Initial PMs'!$E$1,MATCH($B776,'Specs and Initial PMs'!$D:$D,0)-1,0,1,1))))</f>
        <v/>
      </c>
      <c r="R776" s="103" t="str">
        <f t="shared" ca="1" si="128"/>
        <v/>
      </c>
      <c r="S776" s="241"/>
    </row>
    <row r="777" spans="1:19" x14ac:dyDescent="0.3">
      <c r="A777" s="1">
        <f>'Specs and Initial PMs'!A789</f>
        <v>773</v>
      </c>
      <c r="B777" s="1">
        <f>'Specs and Initial PMs'!D789</f>
        <v>0</v>
      </c>
      <c r="C777" s="103" t="e">
        <f ca="1">IF(B777=0, NA(), (IF(ISERROR(OFFSET('Initial Results'!$U$1,MATCH($B777,'Initial Results'!$R:$R,0)-1,0,1,1)),NA(),OFFSET('Initial Results'!$U$1,MATCH($B777,'Initial Results'!$R:$R,0)-1,0,1,1))))</f>
        <v>#N/A</v>
      </c>
      <c r="D777" s="103" t="str">
        <f t="shared" si="129"/>
        <v/>
      </c>
      <c r="E777" s="199" t="e">
        <f ca="1">IF(B777=0, NA(), (IF(ISERROR(OFFSET('Confirm Results'!$U$1,MATCH($B777,'Confirm Results'!$R:$R,0)-1,0,1,1)),NA(),OFFSET('Confirm Results'!$U$1,MATCH($B777,'Confirm Results'!$R:$R,0)-1,0,1,1))))</f>
        <v>#N/A</v>
      </c>
      <c r="F777" s="103" t="str">
        <f t="shared" si="120"/>
        <v/>
      </c>
      <c r="G777" s="103" t="str">
        <f t="shared" ca="1" si="121"/>
        <v/>
      </c>
      <c r="H777" s="300"/>
      <c r="I777" s="103" t="str">
        <f t="shared" si="122"/>
        <v/>
      </c>
      <c r="J777" s="1" t="str">
        <f t="shared" si="123"/>
        <v/>
      </c>
      <c r="K777" s="1" t="str">
        <f t="shared" si="124"/>
        <v/>
      </c>
      <c r="L777" s="177"/>
      <c r="M777" s="299" t="str">
        <f t="shared" si="125"/>
        <v/>
      </c>
      <c r="N777" s="177"/>
      <c r="O777" s="177" t="str">
        <f t="shared" si="126"/>
        <v/>
      </c>
      <c r="P777" s="1" t="str">
        <f t="shared" si="127"/>
        <v/>
      </c>
      <c r="Q777" s="199" t="str">
        <f ca="1">IF(B777=0,"",(IF(ISERROR(OFFSET('Specs and Initial PMs'!$E$1,MATCH($B777,'Specs and Initial PMs'!$D:$D,0)-1,0,1,1)),"",OFFSET('Specs and Initial PMs'!$E$1,MATCH($B777,'Specs and Initial PMs'!$D:$D,0)-1,0,1,1))))</f>
        <v/>
      </c>
      <c r="R777" s="103" t="str">
        <f t="shared" ca="1" si="128"/>
        <v/>
      </c>
      <c r="S777" s="241"/>
    </row>
    <row r="778" spans="1:19" x14ac:dyDescent="0.3">
      <c r="A778" s="1">
        <f>'Specs and Initial PMs'!A790</f>
        <v>774</v>
      </c>
      <c r="B778" s="1">
        <f>'Specs and Initial PMs'!D790</f>
        <v>0</v>
      </c>
      <c r="C778" s="103" t="e">
        <f ca="1">IF(B778=0, NA(), (IF(ISERROR(OFFSET('Initial Results'!$U$1,MATCH($B778,'Initial Results'!$R:$R,0)-1,0,1,1)),NA(),OFFSET('Initial Results'!$U$1,MATCH($B778,'Initial Results'!$R:$R,0)-1,0,1,1))))</f>
        <v>#N/A</v>
      </c>
      <c r="D778" s="103" t="str">
        <f t="shared" si="129"/>
        <v/>
      </c>
      <c r="E778" s="199" t="e">
        <f ca="1">IF(B778=0, NA(), (IF(ISERROR(OFFSET('Confirm Results'!$U$1,MATCH($B778,'Confirm Results'!$R:$R,0)-1,0,1,1)),NA(),OFFSET('Confirm Results'!$U$1,MATCH($B778,'Confirm Results'!$R:$R,0)-1,0,1,1))))</f>
        <v>#N/A</v>
      </c>
      <c r="F778" s="103" t="str">
        <f t="shared" si="120"/>
        <v/>
      </c>
      <c r="G778" s="103" t="str">
        <f t="shared" ca="1" si="121"/>
        <v/>
      </c>
      <c r="H778" s="300"/>
      <c r="I778" s="103" t="str">
        <f t="shared" si="122"/>
        <v/>
      </c>
      <c r="J778" s="1" t="str">
        <f t="shared" si="123"/>
        <v/>
      </c>
      <c r="K778" s="1" t="str">
        <f t="shared" si="124"/>
        <v/>
      </c>
      <c r="L778" s="177"/>
      <c r="M778" s="299" t="str">
        <f t="shared" si="125"/>
        <v/>
      </c>
      <c r="N778" s="177"/>
      <c r="O778" s="177" t="str">
        <f t="shared" si="126"/>
        <v/>
      </c>
      <c r="P778" s="1" t="str">
        <f t="shared" si="127"/>
        <v/>
      </c>
      <c r="Q778" s="199" t="str">
        <f ca="1">IF(B778=0,"",(IF(ISERROR(OFFSET('Specs and Initial PMs'!$E$1,MATCH($B778,'Specs and Initial PMs'!$D:$D,0)-1,0,1,1)),"",OFFSET('Specs and Initial PMs'!$E$1,MATCH($B778,'Specs and Initial PMs'!$D:$D,0)-1,0,1,1))))</f>
        <v/>
      </c>
      <c r="R778" s="103" t="str">
        <f t="shared" ca="1" si="128"/>
        <v/>
      </c>
      <c r="S778" s="241"/>
    </row>
    <row r="779" spans="1:19" x14ac:dyDescent="0.3">
      <c r="A779" s="1">
        <f>'Specs and Initial PMs'!A791</f>
        <v>775</v>
      </c>
      <c r="B779" s="1">
        <f>'Specs and Initial PMs'!D791</f>
        <v>0</v>
      </c>
      <c r="C779" s="103" t="e">
        <f ca="1">IF(B779=0, NA(), (IF(ISERROR(OFFSET('Initial Results'!$U$1,MATCH($B779,'Initial Results'!$R:$R,0)-1,0,1,1)),NA(),OFFSET('Initial Results'!$U$1,MATCH($B779,'Initial Results'!$R:$R,0)-1,0,1,1))))</f>
        <v>#N/A</v>
      </c>
      <c r="D779" s="103" t="str">
        <f t="shared" si="129"/>
        <v/>
      </c>
      <c r="E779" s="199" t="e">
        <f ca="1">IF(B779=0, NA(), (IF(ISERROR(OFFSET('Confirm Results'!$U$1,MATCH($B779,'Confirm Results'!$R:$R,0)-1,0,1,1)),NA(),OFFSET('Confirm Results'!$U$1,MATCH($B779,'Confirm Results'!$R:$R,0)-1,0,1,1))))</f>
        <v>#N/A</v>
      </c>
      <c r="F779" s="103" t="str">
        <f t="shared" si="120"/>
        <v/>
      </c>
      <c r="G779" s="103" t="str">
        <f t="shared" ca="1" si="121"/>
        <v/>
      </c>
      <c r="H779" s="300"/>
      <c r="I779" s="103" t="str">
        <f t="shared" si="122"/>
        <v/>
      </c>
      <c r="J779" s="1" t="str">
        <f t="shared" si="123"/>
        <v/>
      </c>
      <c r="K779" s="1" t="str">
        <f t="shared" si="124"/>
        <v/>
      </c>
      <c r="L779" s="177"/>
      <c r="M779" s="299" t="str">
        <f t="shared" si="125"/>
        <v/>
      </c>
      <c r="N779" s="177"/>
      <c r="O779" s="177" t="str">
        <f t="shared" si="126"/>
        <v/>
      </c>
      <c r="P779" s="1" t="str">
        <f t="shared" si="127"/>
        <v/>
      </c>
      <c r="Q779" s="199" t="str">
        <f ca="1">IF(B779=0,"",(IF(ISERROR(OFFSET('Specs and Initial PMs'!$E$1,MATCH($B779,'Specs and Initial PMs'!$D:$D,0)-1,0,1,1)),"",OFFSET('Specs and Initial PMs'!$E$1,MATCH($B779,'Specs and Initial PMs'!$D:$D,0)-1,0,1,1))))</f>
        <v/>
      </c>
      <c r="R779" s="103" t="str">
        <f t="shared" ca="1" si="128"/>
        <v/>
      </c>
      <c r="S779" s="241"/>
    </row>
    <row r="780" spans="1:19" x14ac:dyDescent="0.3">
      <c r="A780" s="1">
        <f>'Specs and Initial PMs'!A792</f>
        <v>776</v>
      </c>
      <c r="B780" s="1">
        <f>'Specs and Initial PMs'!D792</f>
        <v>0</v>
      </c>
      <c r="C780" s="103" t="e">
        <f ca="1">IF(B780=0, NA(), (IF(ISERROR(OFFSET('Initial Results'!$U$1,MATCH($B780,'Initial Results'!$R:$R,0)-1,0,1,1)),NA(),OFFSET('Initial Results'!$U$1,MATCH($B780,'Initial Results'!$R:$R,0)-1,0,1,1))))</f>
        <v>#N/A</v>
      </c>
      <c r="D780" s="103" t="str">
        <f t="shared" si="129"/>
        <v/>
      </c>
      <c r="E780" s="199" t="e">
        <f ca="1">IF(B780=0, NA(), (IF(ISERROR(OFFSET('Confirm Results'!$U$1,MATCH($B780,'Confirm Results'!$R:$R,0)-1,0,1,1)),NA(),OFFSET('Confirm Results'!$U$1,MATCH($B780,'Confirm Results'!$R:$R,0)-1,0,1,1))))</f>
        <v>#N/A</v>
      </c>
      <c r="F780" s="103" t="str">
        <f t="shared" si="120"/>
        <v/>
      </c>
      <c r="G780" s="103" t="str">
        <f t="shared" ca="1" si="121"/>
        <v/>
      </c>
      <c r="H780" s="300"/>
      <c r="I780" s="103" t="str">
        <f t="shared" si="122"/>
        <v/>
      </c>
      <c r="J780" s="1" t="str">
        <f t="shared" si="123"/>
        <v/>
      </c>
      <c r="K780" s="1" t="str">
        <f t="shared" si="124"/>
        <v/>
      </c>
      <c r="L780" s="177"/>
      <c r="M780" s="299" t="str">
        <f t="shared" si="125"/>
        <v/>
      </c>
      <c r="N780" s="177"/>
      <c r="O780" s="177" t="str">
        <f t="shared" si="126"/>
        <v/>
      </c>
      <c r="P780" s="1" t="str">
        <f t="shared" si="127"/>
        <v/>
      </c>
      <c r="Q780" s="199" t="str">
        <f ca="1">IF(B780=0,"",(IF(ISERROR(OFFSET('Specs and Initial PMs'!$E$1,MATCH($B780,'Specs and Initial PMs'!$D:$D,0)-1,0,1,1)),"",OFFSET('Specs and Initial PMs'!$E$1,MATCH($B780,'Specs and Initial PMs'!$D:$D,0)-1,0,1,1))))</f>
        <v/>
      </c>
      <c r="R780" s="103" t="str">
        <f t="shared" ca="1" si="128"/>
        <v/>
      </c>
      <c r="S780" s="241"/>
    </row>
    <row r="781" spans="1:19" x14ac:dyDescent="0.3">
      <c r="A781" s="1">
        <f>'Specs and Initial PMs'!A793</f>
        <v>777</v>
      </c>
      <c r="B781" s="1">
        <f>'Specs and Initial PMs'!D793</f>
        <v>0</v>
      </c>
      <c r="C781" s="103" t="e">
        <f ca="1">IF(B781=0, NA(), (IF(ISERROR(OFFSET('Initial Results'!$U$1,MATCH($B781,'Initial Results'!$R:$R,0)-1,0,1,1)),NA(),OFFSET('Initial Results'!$U$1,MATCH($B781,'Initial Results'!$R:$R,0)-1,0,1,1))))</f>
        <v>#N/A</v>
      </c>
      <c r="D781" s="103" t="str">
        <f t="shared" si="129"/>
        <v/>
      </c>
      <c r="E781" s="199" t="e">
        <f ca="1">IF(B781=0, NA(), (IF(ISERROR(OFFSET('Confirm Results'!$U$1,MATCH($B781,'Confirm Results'!$R:$R,0)-1,0,1,1)),NA(),OFFSET('Confirm Results'!$U$1,MATCH($B781,'Confirm Results'!$R:$R,0)-1,0,1,1))))</f>
        <v>#N/A</v>
      </c>
      <c r="F781" s="103" t="str">
        <f t="shared" si="120"/>
        <v/>
      </c>
      <c r="G781" s="103" t="str">
        <f t="shared" ca="1" si="121"/>
        <v/>
      </c>
      <c r="H781" s="300"/>
      <c r="I781" s="103" t="str">
        <f t="shared" si="122"/>
        <v/>
      </c>
      <c r="J781" s="1" t="str">
        <f t="shared" si="123"/>
        <v/>
      </c>
      <c r="K781" s="1" t="str">
        <f t="shared" si="124"/>
        <v/>
      </c>
      <c r="L781" s="177"/>
      <c r="M781" s="299" t="str">
        <f t="shared" si="125"/>
        <v/>
      </c>
      <c r="N781" s="177"/>
      <c r="O781" s="177" t="str">
        <f t="shared" si="126"/>
        <v/>
      </c>
      <c r="P781" s="1" t="str">
        <f t="shared" si="127"/>
        <v/>
      </c>
      <c r="Q781" s="199" t="str">
        <f ca="1">IF(B781=0,"",(IF(ISERROR(OFFSET('Specs and Initial PMs'!$E$1,MATCH($B781,'Specs and Initial PMs'!$D:$D,0)-1,0,1,1)),"",OFFSET('Specs and Initial PMs'!$E$1,MATCH($B781,'Specs and Initial PMs'!$D:$D,0)-1,0,1,1))))</f>
        <v/>
      </c>
      <c r="R781" s="103" t="str">
        <f t="shared" ca="1" si="128"/>
        <v/>
      </c>
      <c r="S781" s="241"/>
    </row>
    <row r="782" spans="1:19" x14ac:dyDescent="0.3">
      <c r="A782" s="1">
        <f>'Specs and Initial PMs'!A794</f>
        <v>778</v>
      </c>
      <c r="B782" s="1">
        <f>'Specs and Initial PMs'!D794</f>
        <v>0</v>
      </c>
      <c r="C782" s="103" t="e">
        <f ca="1">IF(B782=0, NA(), (IF(ISERROR(OFFSET('Initial Results'!$U$1,MATCH($B782,'Initial Results'!$R:$R,0)-1,0,1,1)),NA(),OFFSET('Initial Results'!$U$1,MATCH($B782,'Initial Results'!$R:$R,0)-1,0,1,1))))</f>
        <v>#N/A</v>
      </c>
      <c r="D782" s="103" t="str">
        <f t="shared" si="129"/>
        <v/>
      </c>
      <c r="E782" s="199" t="e">
        <f ca="1">IF(B782=0, NA(), (IF(ISERROR(OFFSET('Confirm Results'!$U$1,MATCH($B782,'Confirm Results'!$R:$R,0)-1,0,1,1)),NA(),OFFSET('Confirm Results'!$U$1,MATCH($B782,'Confirm Results'!$R:$R,0)-1,0,1,1))))</f>
        <v>#N/A</v>
      </c>
      <c r="F782" s="103" t="str">
        <f t="shared" si="120"/>
        <v/>
      </c>
      <c r="G782" s="103" t="str">
        <f t="shared" ca="1" si="121"/>
        <v/>
      </c>
      <c r="H782" s="300"/>
      <c r="I782" s="103" t="str">
        <f t="shared" si="122"/>
        <v/>
      </c>
      <c r="J782" s="1" t="str">
        <f t="shared" si="123"/>
        <v/>
      </c>
      <c r="K782" s="1" t="str">
        <f t="shared" si="124"/>
        <v/>
      </c>
      <c r="L782" s="177"/>
      <c r="M782" s="299" t="str">
        <f t="shared" si="125"/>
        <v/>
      </c>
      <c r="N782" s="177"/>
      <c r="O782" s="177" t="str">
        <f t="shared" si="126"/>
        <v/>
      </c>
      <c r="P782" s="1" t="str">
        <f t="shared" si="127"/>
        <v/>
      </c>
      <c r="Q782" s="199" t="str">
        <f ca="1">IF(B782=0,"",(IF(ISERROR(OFFSET('Specs and Initial PMs'!$E$1,MATCH($B782,'Specs and Initial PMs'!$D:$D,0)-1,0,1,1)),"",OFFSET('Specs and Initial PMs'!$E$1,MATCH($B782,'Specs and Initial PMs'!$D:$D,0)-1,0,1,1))))</f>
        <v/>
      </c>
      <c r="R782" s="103" t="str">
        <f t="shared" ca="1" si="128"/>
        <v/>
      </c>
      <c r="S782" s="241"/>
    </row>
    <row r="783" spans="1:19" x14ac:dyDescent="0.3">
      <c r="A783" s="1">
        <f>'Specs and Initial PMs'!A795</f>
        <v>779</v>
      </c>
      <c r="B783" s="1">
        <f>'Specs and Initial PMs'!D795</f>
        <v>0</v>
      </c>
      <c r="C783" s="103" t="e">
        <f ca="1">IF(B783=0, NA(), (IF(ISERROR(OFFSET('Initial Results'!$U$1,MATCH($B783,'Initial Results'!$R:$R,0)-1,0,1,1)),NA(),OFFSET('Initial Results'!$U$1,MATCH($B783,'Initial Results'!$R:$R,0)-1,0,1,1))))</f>
        <v>#N/A</v>
      </c>
      <c r="D783" s="103" t="str">
        <f t="shared" si="129"/>
        <v/>
      </c>
      <c r="E783" s="199" t="e">
        <f ca="1">IF(B783=0, NA(), (IF(ISERROR(OFFSET('Confirm Results'!$U$1,MATCH($B783,'Confirm Results'!$R:$R,0)-1,0,1,1)),NA(),OFFSET('Confirm Results'!$U$1,MATCH($B783,'Confirm Results'!$R:$R,0)-1,0,1,1))))</f>
        <v>#N/A</v>
      </c>
      <c r="F783" s="103" t="str">
        <f t="shared" si="120"/>
        <v/>
      </c>
      <c r="G783" s="103" t="str">
        <f t="shared" ca="1" si="121"/>
        <v/>
      </c>
      <c r="H783" s="300"/>
      <c r="I783" s="103" t="str">
        <f t="shared" si="122"/>
        <v/>
      </c>
      <c r="J783" s="1" t="str">
        <f t="shared" si="123"/>
        <v/>
      </c>
      <c r="K783" s="1" t="str">
        <f t="shared" si="124"/>
        <v/>
      </c>
      <c r="L783" s="177"/>
      <c r="M783" s="299" t="str">
        <f t="shared" si="125"/>
        <v/>
      </c>
      <c r="N783" s="177"/>
      <c r="O783" s="177" t="str">
        <f t="shared" si="126"/>
        <v/>
      </c>
      <c r="P783" s="1" t="str">
        <f t="shared" si="127"/>
        <v/>
      </c>
      <c r="Q783" s="199" t="str">
        <f ca="1">IF(B783=0,"",(IF(ISERROR(OFFSET('Specs and Initial PMs'!$E$1,MATCH($B783,'Specs and Initial PMs'!$D:$D,0)-1,0,1,1)),"",OFFSET('Specs and Initial PMs'!$E$1,MATCH($B783,'Specs and Initial PMs'!$D:$D,0)-1,0,1,1))))</f>
        <v/>
      </c>
      <c r="R783" s="103" t="str">
        <f t="shared" ca="1" si="128"/>
        <v/>
      </c>
      <c r="S783" s="241"/>
    </row>
    <row r="784" spans="1:19" x14ac:dyDescent="0.3">
      <c r="A784" s="1">
        <f>'Specs and Initial PMs'!A796</f>
        <v>780</v>
      </c>
      <c r="B784" s="1">
        <f>'Specs and Initial PMs'!D796</f>
        <v>0</v>
      </c>
      <c r="C784" s="103" t="e">
        <f ca="1">IF(B784=0, NA(), (IF(ISERROR(OFFSET('Initial Results'!$U$1,MATCH($B784,'Initial Results'!$R:$R,0)-1,0,1,1)),NA(),OFFSET('Initial Results'!$U$1,MATCH($B784,'Initial Results'!$R:$R,0)-1,0,1,1))))</f>
        <v>#N/A</v>
      </c>
      <c r="D784" s="103" t="str">
        <f t="shared" si="129"/>
        <v/>
      </c>
      <c r="E784" s="199" t="e">
        <f ca="1">IF(B784=0, NA(), (IF(ISERROR(OFFSET('Confirm Results'!$U$1,MATCH($B784,'Confirm Results'!$R:$R,0)-1,0,1,1)),NA(),OFFSET('Confirm Results'!$U$1,MATCH($B784,'Confirm Results'!$R:$R,0)-1,0,1,1))))</f>
        <v>#N/A</v>
      </c>
      <c r="F784" s="103" t="str">
        <f t="shared" si="120"/>
        <v/>
      </c>
      <c r="G784" s="103" t="str">
        <f t="shared" ca="1" si="121"/>
        <v/>
      </c>
      <c r="H784" s="300"/>
      <c r="I784" s="103" t="str">
        <f t="shared" si="122"/>
        <v/>
      </c>
      <c r="J784" s="1" t="str">
        <f t="shared" si="123"/>
        <v/>
      </c>
      <c r="K784" s="1" t="str">
        <f t="shared" si="124"/>
        <v/>
      </c>
      <c r="L784" s="177"/>
      <c r="M784" s="299" t="str">
        <f t="shared" si="125"/>
        <v/>
      </c>
      <c r="N784" s="177"/>
      <c r="O784" s="177" t="str">
        <f t="shared" si="126"/>
        <v/>
      </c>
      <c r="P784" s="1" t="str">
        <f t="shared" si="127"/>
        <v/>
      </c>
      <c r="Q784" s="199" t="str">
        <f ca="1">IF(B784=0,"",(IF(ISERROR(OFFSET('Specs and Initial PMs'!$E$1,MATCH($B784,'Specs and Initial PMs'!$D:$D,0)-1,0,1,1)),"",OFFSET('Specs and Initial PMs'!$E$1,MATCH($B784,'Specs and Initial PMs'!$D:$D,0)-1,0,1,1))))</f>
        <v/>
      </c>
      <c r="R784" s="103" t="str">
        <f t="shared" ca="1" si="128"/>
        <v/>
      </c>
      <c r="S784" s="241"/>
    </row>
    <row r="785" spans="1:19" x14ac:dyDescent="0.3">
      <c r="A785" s="1">
        <f>'Specs and Initial PMs'!A797</f>
        <v>781</v>
      </c>
      <c r="B785" s="1">
        <f>'Specs and Initial PMs'!D797</f>
        <v>0</v>
      </c>
      <c r="C785" s="103" t="e">
        <f ca="1">IF(B785=0, NA(), (IF(ISERROR(OFFSET('Initial Results'!$U$1,MATCH($B785,'Initial Results'!$R:$R,0)-1,0,1,1)),NA(),OFFSET('Initial Results'!$U$1,MATCH($B785,'Initial Results'!$R:$R,0)-1,0,1,1))))</f>
        <v>#N/A</v>
      </c>
      <c r="D785" s="103" t="str">
        <f t="shared" si="129"/>
        <v/>
      </c>
      <c r="E785" s="199" t="e">
        <f ca="1">IF(B785=0, NA(), (IF(ISERROR(OFFSET('Confirm Results'!$U$1,MATCH($B785,'Confirm Results'!$R:$R,0)-1,0,1,1)),NA(),OFFSET('Confirm Results'!$U$1,MATCH($B785,'Confirm Results'!$R:$R,0)-1,0,1,1))))</f>
        <v>#N/A</v>
      </c>
      <c r="F785" s="103" t="str">
        <f t="shared" si="120"/>
        <v/>
      </c>
      <c r="G785" s="103" t="str">
        <f t="shared" ca="1" si="121"/>
        <v/>
      </c>
      <c r="H785" s="300"/>
      <c r="I785" s="103" t="str">
        <f t="shared" si="122"/>
        <v/>
      </c>
      <c r="J785" s="1" t="str">
        <f t="shared" si="123"/>
        <v/>
      </c>
      <c r="K785" s="1" t="str">
        <f t="shared" si="124"/>
        <v/>
      </c>
      <c r="L785" s="177"/>
      <c r="M785" s="299" t="str">
        <f t="shared" si="125"/>
        <v/>
      </c>
      <c r="N785" s="177"/>
      <c r="O785" s="177" t="str">
        <f t="shared" si="126"/>
        <v/>
      </c>
      <c r="P785" s="1" t="str">
        <f t="shared" si="127"/>
        <v/>
      </c>
      <c r="Q785" s="199" t="str">
        <f ca="1">IF(B785=0,"",(IF(ISERROR(OFFSET('Specs and Initial PMs'!$E$1,MATCH($B785,'Specs and Initial PMs'!$D:$D,0)-1,0,1,1)),"",OFFSET('Specs and Initial PMs'!$E$1,MATCH($B785,'Specs and Initial PMs'!$D:$D,0)-1,0,1,1))))</f>
        <v/>
      </c>
      <c r="R785" s="103" t="str">
        <f t="shared" ca="1" si="128"/>
        <v/>
      </c>
      <c r="S785" s="241"/>
    </row>
    <row r="786" spans="1:19" x14ac:dyDescent="0.3">
      <c r="A786" s="1">
        <f>'Specs and Initial PMs'!A798</f>
        <v>782</v>
      </c>
      <c r="B786" s="1">
        <f>'Specs and Initial PMs'!D798</f>
        <v>0</v>
      </c>
      <c r="C786" s="103" t="e">
        <f ca="1">IF(B786=0, NA(), (IF(ISERROR(OFFSET('Initial Results'!$U$1,MATCH($B786,'Initial Results'!$R:$R,0)-1,0,1,1)),NA(),OFFSET('Initial Results'!$U$1,MATCH($B786,'Initial Results'!$R:$R,0)-1,0,1,1))))</f>
        <v>#N/A</v>
      </c>
      <c r="D786" s="103" t="str">
        <f t="shared" si="129"/>
        <v/>
      </c>
      <c r="E786" s="199" t="e">
        <f ca="1">IF(B786=0, NA(), (IF(ISERROR(OFFSET('Confirm Results'!$U$1,MATCH($B786,'Confirm Results'!$R:$R,0)-1,0,1,1)),NA(),OFFSET('Confirm Results'!$U$1,MATCH($B786,'Confirm Results'!$R:$R,0)-1,0,1,1))))</f>
        <v>#N/A</v>
      </c>
      <c r="F786" s="103" t="str">
        <f t="shared" si="120"/>
        <v/>
      </c>
      <c r="G786" s="103" t="str">
        <f t="shared" ca="1" si="121"/>
        <v/>
      </c>
      <c r="H786" s="300"/>
      <c r="I786" s="103" t="str">
        <f t="shared" si="122"/>
        <v/>
      </c>
      <c r="J786" s="1" t="str">
        <f t="shared" si="123"/>
        <v/>
      </c>
      <c r="K786" s="1" t="str">
        <f t="shared" si="124"/>
        <v/>
      </c>
      <c r="L786" s="177"/>
      <c r="M786" s="299" t="str">
        <f t="shared" si="125"/>
        <v/>
      </c>
      <c r="N786" s="177"/>
      <c r="O786" s="177" t="str">
        <f t="shared" si="126"/>
        <v/>
      </c>
      <c r="P786" s="1" t="str">
        <f t="shared" si="127"/>
        <v/>
      </c>
      <c r="Q786" s="199" t="str">
        <f ca="1">IF(B786=0,"",(IF(ISERROR(OFFSET('Specs and Initial PMs'!$E$1,MATCH($B786,'Specs and Initial PMs'!$D:$D,0)-1,0,1,1)),"",OFFSET('Specs and Initial PMs'!$E$1,MATCH($B786,'Specs and Initial PMs'!$D:$D,0)-1,0,1,1))))</f>
        <v/>
      </c>
      <c r="R786" s="103" t="str">
        <f t="shared" ca="1" si="128"/>
        <v/>
      </c>
      <c r="S786" s="241"/>
    </row>
    <row r="787" spans="1:19" x14ac:dyDescent="0.3">
      <c r="A787" s="1">
        <f>'Specs and Initial PMs'!A799</f>
        <v>783</v>
      </c>
      <c r="B787" s="1">
        <f>'Specs and Initial PMs'!D799</f>
        <v>0</v>
      </c>
      <c r="C787" s="103" t="e">
        <f ca="1">IF(B787=0, NA(), (IF(ISERROR(OFFSET('Initial Results'!$U$1,MATCH($B787,'Initial Results'!$R:$R,0)-1,0,1,1)),NA(),OFFSET('Initial Results'!$U$1,MATCH($B787,'Initial Results'!$R:$R,0)-1,0,1,1))))</f>
        <v>#N/A</v>
      </c>
      <c r="D787" s="103" t="str">
        <f t="shared" si="129"/>
        <v/>
      </c>
      <c r="E787" s="199" t="e">
        <f ca="1">IF(B787=0, NA(), (IF(ISERROR(OFFSET('Confirm Results'!$U$1,MATCH($B787,'Confirm Results'!$R:$R,0)-1,0,1,1)),NA(),OFFSET('Confirm Results'!$U$1,MATCH($B787,'Confirm Results'!$R:$R,0)-1,0,1,1))))</f>
        <v>#N/A</v>
      </c>
      <c r="F787" s="103" t="str">
        <f t="shared" si="120"/>
        <v/>
      </c>
      <c r="G787" s="103" t="str">
        <f t="shared" ca="1" si="121"/>
        <v/>
      </c>
      <c r="H787" s="300"/>
      <c r="I787" s="103" t="str">
        <f t="shared" si="122"/>
        <v/>
      </c>
      <c r="J787" s="1" t="str">
        <f t="shared" si="123"/>
        <v/>
      </c>
      <c r="K787" s="1" t="str">
        <f t="shared" si="124"/>
        <v/>
      </c>
      <c r="L787" s="177"/>
      <c r="M787" s="299" t="str">
        <f t="shared" si="125"/>
        <v/>
      </c>
      <c r="N787" s="177"/>
      <c r="O787" s="177" t="str">
        <f t="shared" si="126"/>
        <v/>
      </c>
      <c r="P787" s="1" t="str">
        <f t="shared" si="127"/>
        <v/>
      </c>
      <c r="Q787" s="199" t="str">
        <f ca="1">IF(B787=0,"",(IF(ISERROR(OFFSET('Specs and Initial PMs'!$E$1,MATCH($B787,'Specs and Initial PMs'!$D:$D,0)-1,0,1,1)),"",OFFSET('Specs and Initial PMs'!$E$1,MATCH($B787,'Specs and Initial PMs'!$D:$D,0)-1,0,1,1))))</f>
        <v/>
      </c>
      <c r="R787" s="103" t="str">
        <f t="shared" ca="1" si="128"/>
        <v/>
      </c>
      <c r="S787" s="241"/>
    </row>
    <row r="788" spans="1:19" x14ac:dyDescent="0.3">
      <c r="A788" s="1">
        <f>'Specs and Initial PMs'!A800</f>
        <v>784</v>
      </c>
      <c r="B788" s="1">
        <f>'Specs and Initial PMs'!D800</f>
        <v>0</v>
      </c>
      <c r="C788" s="103" t="e">
        <f ca="1">IF(B788=0, NA(), (IF(ISERROR(OFFSET('Initial Results'!$U$1,MATCH($B788,'Initial Results'!$R:$R,0)-1,0,1,1)),NA(),OFFSET('Initial Results'!$U$1,MATCH($B788,'Initial Results'!$R:$R,0)-1,0,1,1))))</f>
        <v>#N/A</v>
      </c>
      <c r="D788" s="103" t="str">
        <f t="shared" si="129"/>
        <v/>
      </c>
      <c r="E788" s="199" t="e">
        <f ca="1">IF(B788=0, NA(), (IF(ISERROR(OFFSET('Confirm Results'!$U$1,MATCH($B788,'Confirm Results'!$R:$R,0)-1,0,1,1)),NA(),OFFSET('Confirm Results'!$U$1,MATCH($B788,'Confirm Results'!$R:$R,0)-1,0,1,1))))</f>
        <v>#N/A</v>
      </c>
      <c r="F788" s="103" t="str">
        <f t="shared" si="120"/>
        <v/>
      </c>
      <c r="G788" s="103" t="str">
        <f t="shared" ca="1" si="121"/>
        <v/>
      </c>
      <c r="H788" s="300"/>
      <c r="I788" s="103" t="str">
        <f t="shared" si="122"/>
        <v/>
      </c>
      <c r="J788" s="1" t="str">
        <f t="shared" si="123"/>
        <v/>
      </c>
      <c r="K788" s="1" t="str">
        <f t="shared" si="124"/>
        <v/>
      </c>
      <c r="L788" s="177"/>
      <c r="M788" s="299" t="str">
        <f t="shared" si="125"/>
        <v/>
      </c>
      <c r="N788" s="177"/>
      <c r="O788" s="177" t="str">
        <f t="shared" si="126"/>
        <v/>
      </c>
      <c r="P788" s="1" t="str">
        <f t="shared" si="127"/>
        <v/>
      </c>
      <c r="Q788" s="199" t="str">
        <f ca="1">IF(B788=0,"",(IF(ISERROR(OFFSET('Specs and Initial PMs'!$E$1,MATCH($B788,'Specs and Initial PMs'!$D:$D,0)-1,0,1,1)),"",OFFSET('Specs and Initial PMs'!$E$1,MATCH($B788,'Specs and Initial PMs'!$D:$D,0)-1,0,1,1))))</f>
        <v/>
      </c>
      <c r="R788" s="103" t="str">
        <f t="shared" ca="1" si="128"/>
        <v/>
      </c>
      <c r="S788" s="241"/>
    </row>
    <row r="789" spans="1:19" x14ac:dyDescent="0.3">
      <c r="A789" s="1">
        <f>'Specs and Initial PMs'!A801</f>
        <v>785</v>
      </c>
      <c r="B789" s="1">
        <f>'Specs and Initial PMs'!D801</f>
        <v>0</v>
      </c>
      <c r="C789" s="103" t="e">
        <f ca="1">IF(B789=0, NA(), (IF(ISERROR(OFFSET('Initial Results'!$U$1,MATCH($B789,'Initial Results'!$R:$R,0)-1,0,1,1)),NA(),OFFSET('Initial Results'!$U$1,MATCH($B789,'Initial Results'!$R:$R,0)-1,0,1,1))))</f>
        <v>#N/A</v>
      </c>
      <c r="D789" s="103" t="str">
        <f t="shared" si="129"/>
        <v/>
      </c>
      <c r="E789" s="199" t="e">
        <f ca="1">IF(B789=0, NA(), (IF(ISERROR(OFFSET('Confirm Results'!$U$1,MATCH($B789,'Confirm Results'!$R:$R,0)-1,0,1,1)),NA(),OFFSET('Confirm Results'!$U$1,MATCH($B789,'Confirm Results'!$R:$R,0)-1,0,1,1))))</f>
        <v>#N/A</v>
      </c>
      <c r="F789" s="103" t="str">
        <f t="shared" si="120"/>
        <v/>
      </c>
      <c r="G789" s="103" t="str">
        <f t="shared" ca="1" si="121"/>
        <v/>
      </c>
      <c r="H789" s="300"/>
      <c r="I789" s="103" t="str">
        <f t="shared" si="122"/>
        <v/>
      </c>
      <c r="J789" s="1" t="str">
        <f t="shared" si="123"/>
        <v/>
      </c>
      <c r="K789" s="1" t="str">
        <f t="shared" si="124"/>
        <v/>
      </c>
      <c r="L789" s="177"/>
      <c r="M789" s="299" t="str">
        <f t="shared" si="125"/>
        <v/>
      </c>
      <c r="N789" s="177"/>
      <c r="O789" s="177" t="str">
        <f t="shared" si="126"/>
        <v/>
      </c>
      <c r="P789" s="1" t="str">
        <f t="shared" si="127"/>
        <v/>
      </c>
      <c r="Q789" s="199" t="str">
        <f ca="1">IF(B789=0,"",(IF(ISERROR(OFFSET('Specs and Initial PMs'!$E$1,MATCH($B789,'Specs and Initial PMs'!$D:$D,0)-1,0,1,1)),"",OFFSET('Specs and Initial PMs'!$E$1,MATCH($B789,'Specs and Initial PMs'!$D:$D,0)-1,0,1,1))))</f>
        <v/>
      </c>
      <c r="R789" s="103" t="str">
        <f t="shared" ca="1" si="128"/>
        <v/>
      </c>
      <c r="S789" s="241"/>
    </row>
    <row r="790" spans="1:19" x14ac:dyDescent="0.3">
      <c r="A790" s="1">
        <f>'Specs and Initial PMs'!A802</f>
        <v>786</v>
      </c>
      <c r="B790" s="1">
        <f>'Specs and Initial PMs'!D802</f>
        <v>0</v>
      </c>
      <c r="C790" s="103" t="e">
        <f ca="1">IF(B790=0, NA(), (IF(ISERROR(OFFSET('Initial Results'!$U$1,MATCH($B790,'Initial Results'!$R:$R,0)-1,0,1,1)),NA(),OFFSET('Initial Results'!$U$1,MATCH($B790,'Initial Results'!$R:$R,0)-1,0,1,1))))</f>
        <v>#N/A</v>
      </c>
      <c r="D790" s="103" t="str">
        <f t="shared" si="129"/>
        <v/>
      </c>
      <c r="E790" s="199" t="e">
        <f ca="1">IF(B790=0, NA(), (IF(ISERROR(OFFSET('Confirm Results'!$U$1,MATCH($B790,'Confirm Results'!$R:$R,0)-1,0,1,1)),NA(),OFFSET('Confirm Results'!$U$1,MATCH($B790,'Confirm Results'!$R:$R,0)-1,0,1,1))))</f>
        <v>#N/A</v>
      </c>
      <c r="F790" s="103" t="str">
        <f t="shared" si="120"/>
        <v/>
      </c>
      <c r="G790" s="103" t="str">
        <f t="shared" ca="1" si="121"/>
        <v/>
      </c>
      <c r="H790" s="300"/>
      <c r="I790" s="103" t="str">
        <f t="shared" si="122"/>
        <v/>
      </c>
      <c r="J790" s="1" t="str">
        <f t="shared" si="123"/>
        <v/>
      </c>
      <c r="K790" s="1" t="str">
        <f t="shared" si="124"/>
        <v/>
      </c>
      <c r="L790" s="177"/>
      <c r="M790" s="299" t="str">
        <f t="shared" si="125"/>
        <v/>
      </c>
      <c r="N790" s="177"/>
      <c r="O790" s="177" t="str">
        <f t="shared" si="126"/>
        <v/>
      </c>
      <c r="P790" s="1" t="str">
        <f t="shared" si="127"/>
        <v/>
      </c>
      <c r="Q790" s="199" t="str">
        <f ca="1">IF(B790=0,"",(IF(ISERROR(OFFSET('Specs and Initial PMs'!$E$1,MATCH($B790,'Specs and Initial PMs'!$D:$D,0)-1,0,1,1)),"",OFFSET('Specs and Initial PMs'!$E$1,MATCH($B790,'Specs and Initial PMs'!$D:$D,0)-1,0,1,1))))</f>
        <v/>
      </c>
      <c r="R790" s="103" t="str">
        <f t="shared" ca="1" si="128"/>
        <v/>
      </c>
      <c r="S790" s="241"/>
    </row>
    <row r="791" spans="1:19" x14ac:dyDescent="0.3">
      <c r="A791" s="1">
        <f>'Specs and Initial PMs'!A803</f>
        <v>787</v>
      </c>
      <c r="B791" s="1">
        <f>'Specs and Initial PMs'!D803</f>
        <v>0</v>
      </c>
      <c r="C791" s="103" t="e">
        <f ca="1">IF(B791=0, NA(), (IF(ISERROR(OFFSET('Initial Results'!$U$1,MATCH($B791,'Initial Results'!$R:$R,0)-1,0,1,1)),NA(),OFFSET('Initial Results'!$U$1,MATCH($B791,'Initial Results'!$R:$R,0)-1,0,1,1))))</f>
        <v>#N/A</v>
      </c>
      <c r="D791" s="103" t="str">
        <f t="shared" si="129"/>
        <v/>
      </c>
      <c r="E791" s="199" t="e">
        <f ca="1">IF(B791=0, NA(), (IF(ISERROR(OFFSET('Confirm Results'!$U$1,MATCH($B791,'Confirm Results'!$R:$R,0)-1,0,1,1)),NA(),OFFSET('Confirm Results'!$U$1,MATCH($B791,'Confirm Results'!$R:$R,0)-1,0,1,1))))</f>
        <v>#N/A</v>
      </c>
      <c r="F791" s="103" t="str">
        <f t="shared" si="120"/>
        <v/>
      </c>
      <c r="G791" s="103" t="str">
        <f t="shared" ca="1" si="121"/>
        <v/>
      </c>
      <c r="H791" s="300"/>
      <c r="I791" s="103" t="str">
        <f t="shared" si="122"/>
        <v/>
      </c>
      <c r="J791" s="1" t="str">
        <f t="shared" si="123"/>
        <v/>
      </c>
      <c r="K791" s="1" t="str">
        <f t="shared" si="124"/>
        <v/>
      </c>
      <c r="L791" s="177"/>
      <c r="M791" s="299" t="str">
        <f t="shared" si="125"/>
        <v/>
      </c>
      <c r="N791" s="177"/>
      <c r="O791" s="177" t="str">
        <f t="shared" si="126"/>
        <v/>
      </c>
      <c r="P791" s="1" t="str">
        <f t="shared" si="127"/>
        <v/>
      </c>
      <c r="Q791" s="199" t="str">
        <f ca="1">IF(B791=0,"",(IF(ISERROR(OFFSET('Specs and Initial PMs'!$E$1,MATCH($B791,'Specs and Initial PMs'!$D:$D,0)-1,0,1,1)),"",OFFSET('Specs and Initial PMs'!$E$1,MATCH($B791,'Specs and Initial PMs'!$D:$D,0)-1,0,1,1))))</f>
        <v/>
      </c>
      <c r="R791" s="103" t="str">
        <f t="shared" ca="1" si="128"/>
        <v/>
      </c>
      <c r="S791" s="241"/>
    </row>
    <row r="792" spans="1:19" x14ac:dyDescent="0.3">
      <c r="A792" s="1">
        <f>'Specs and Initial PMs'!A804</f>
        <v>788</v>
      </c>
      <c r="B792" s="1">
        <f>'Specs and Initial PMs'!D804</f>
        <v>0</v>
      </c>
      <c r="C792" s="103" t="e">
        <f ca="1">IF(B792=0, NA(), (IF(ISERROR(OFFSET('Initial Results'!$U$1,MATCH($B792,'Initial Results'!$R:$R,0)-1,0,1,1)),NA(),OFFSET('Initial Results'!$U$1,MATCH($B792,'Initial Results'!$R:$R,0)-1,0,1,1))))</f>
        <v>#N/A</v>
      </c>
      <c r="D792" s="103" t="str">
        <f t="shared" si="129"/>
        <v/>
      </c>
      <c r="E792" s="199" t="e">
        <f ca="1">IF(B792=0, NA(), (IF(ISERROR(OFFSET('Confirm Results'!$U$1,MATCH($B792,'Confirm Results'!$R:$R,0)-1,0,1,1)),NA(),OFFSET('Confirm Results'!$U$1,MATCH($B792,'Confirm Results'!$R:$R,0)-1,0,1,1))))</f>
        <v>#N/A</v>
      </c>
      <c r="F792" s="103" t="str">
        <f t="shared" si="120"/>
        <v/>
      </c>
      <c r="G792" s="103" t="str">
        <f t="shared" ca="1" si="121"/>
        <v/>
      </c>
      <c r="H792" s="300"/>
      <c r="I792" s="103" t="str">
        <f t="shared" si="122"/>
        <v/>
      </c>
      <c r="J792" s="1" t="str">
        <f t="shared" si="123"/>
        <v/>
      </c>
      <c r="K792" s="1" t="str">
        <f t="shared" si="124"/>
        <v/>
      </c>
      <c r="L792" s="177"/>
      <c r="M792" s="299" t="str">
        <f t="shared" si="125"/>
        <v/>
      </c>
      <c r="N792" s="177"/>
      <c r="O792" s="177" t="str">
        <f t="shared" si="126"/>
        <v/>
      </c>
      <c r="P792" s="1" t="str">
        <f t="shared" si="127"/>
        <v/>
      </c>
      <c r="Q792" s="199" t="str">
        <f ca="1">IF(B792=0,"",(IF(ISERROR(OFFSET('Specs and Initial PMs'!$E$1,MATCH($B792,'Specs and Initial PMs'!$D:$D,0)-1,0,1,1)),"",OFFSET('Specs and Initial PMs'!$E$1,MATCH($B792,'Specs and Initial PMs'!$D:$D,0)-1,0,1,1))))</f>
        <v/>
      </c>
      <c r="R792" s="103" t="str">
        <f t="shared" ca="1" si="128"/>
        <v/>
      </c>
      <c r="S792" s="241"/>
    </row>
    <row r="793" spans="1:19" x14ac:dyDescent="0.3">
      <c r="A793" s="1">
        <f>'Specs and Initial PMs'!A805</f>
        <v>789</v>
      </c>
      <c r="B793" s="1">
        <f>'Specs and Initial PMs'!D805</f>
        <v>0</v>
      </c>
      <c r="C793" s="103" t="e">
        <f ca="1">IF(B793=0, NA(), (IF(ISERROR(OFFSET('Initial Results'!$U$1,MATCH($B793,'Initial Results'!$R:$R,0)-1,0,1,1)),NA(),OFFSET('Initial Results'!$U$1,MATCH($B793,'Initial Results'!$R:$R,0)-1,0,1,1))))</f>
        <v>#N/A</v>
      </c>
      <c r="D793" s="103" t="str">
        <f t="shared" si="129"/>
        <v/>
      </c>
      <c r="E793" s="199" t="e">
        <f ca="1">IF(B793=0, NA(), (IF(ISERROR(OFFSET('Confirm Results'!$U$1,MATCH($B793,'Confirm Results'!$R:$R,0)-1,0,1,1)),NA(),OFFSET('Confirm Results'!$U$1,MATCH($B793,'Confirm Results'!$R:$R,0)-1,0,1,1))))</f>
        <v>#N/A</v>
      </c>
      <c r="F793" s="103" t="str">
        <f t="shared" si="120"/>
        <v/>
      </c>
      <c r="G793" s="103" t="str">
        <f t="shared" ca="1" si="121"/>
        <v/>
      </c>
      <c r="H793" s="300"/>
      <c r="I793" s="103" t="str">
        <f t="shared" si="122"/>
        <v/>
      </c>
      <c r="J793" s="1" t="str">
        <f t="shared" si="123"/>
        <v/>
      </c>
      <c r="K793" s="1" t="str">
        <f t="shared" si="124"/>
        <v/>
      </c>
      <c r="L793" s="177"/>
      <c r="M793" s="299" t="str">
        <f t="shared" si="125"/>
        <v/>
      </c>
      <c r="N793" s="177"/>
      <c r="O793" s="177" t="str">
        <f t="shared" si="126"/>
        <v/>
      </c>
      <c r="P793" s="1" t="str">
        <f t="shared" si="127"/>
        <v/>
      </c>
      <c r="Q793" s="199" t="str">
        <f ca="1">IF(B793=0,"",(IF(ISERROR(OFFSET('Specs and Initial PMs'!$E$1,MATCH($B793,'Specs and Initial PMs'!$D:$D,0)-1,0,1,1)),"",OFFSET('Specs and Initial PMs'!$E$1,MATCH($B793,'Specs and Initial PMs'!$D:$D,0)-1,0,1,1))))</f>
        <v/>
      </c>
      <c r="R793" s="103" t="str">
        <f t="shared" ca="1" si="128"/>
        <v/>
      </c>
      <c r="S793" s="241"/>
    </row>
    <row r="794" spans="1:19" x14ac:dyDescent="0.3">
      <c r="A794" s="1">
        <f>'Specs and Initial PMs'!A806</f>
        <v>790</v>
      </c>
      <c r="B794" s="1">
        <f>'Specs and Initial PMs'!D806</f>
        <v>0</v>
      </c>
      <c r="C794" s="103" t="e">
        <f ca="1">IF(B794=0, NA(), (IF(ISERROR(OFFSET('Initial Results'!$U$1,MATCH($B794,'Initial Results'!$R:$R,0)-1,0,1,1)),NA(),OFFSET('Initial Results'!$U$1,MATCH($B794,'Initial Results'!$R:$R,0)-1,0,1,1))))</f>
        <v>#N/A</v>
      </c>
      <c r="D794" s="103" t="str">
        <f t="shared" si="129"/>
        <v/>
      </c>
      <c r="E794" s="199" t="e">
        <f ca="1">IF(B794=0, NA(), (IF(ISERROR(OFFSET('Confirm Results'!$U$1,MATCH($B794,'Confirm Results'!$R:$R,0)-1,0,1,1)),NA(),OFFSET('Confirm Results'!$U$1,MATCH($B794,'Confirm Results'!$R:$R,0)-1,0,1,1))))</f>
        <v>#N/A</v>
      </c>
      <c r="F794" s="103" t="str">
        <f t="shared" si="120"/>
        <v/>
      </c>
      <c r="G794" s="103" t="str">
        <f t="shared" ca="1" si="121"/>
        <v/>
      </c>
      <c r="H794" s="300"/>
      <c r="I794" s="103" t="str">
        <f t="shared" si="122"/>
        <v/>
      </c>
      <c r="J794" s="1" t="str">
        <f t="shared" si="123"/>
        <v/>
      </c>
      <c r="K794" s="1" t="str">
        <f t="shared" si="124"/>
        <v/>
      </c>
      <c r="L794" s="177"/>
      <c r="M794" s="299" t="str">
        <f t="shared" si="125"/>
        <v/>
      </c>
      <c r="N794" s="177"/>
      <c r="O794" s="177" t="str">
        <f t="shared" si="126"/>
        <v/>
      </c>
      <c r="P794" s="1" t="str">
        <f t="shared" si="127"/>
        <v/>
      </c>
      <c r="Q794" s="199" t="str">
        <f ca="1">IF(B794=0,"",(IF(ISERROR(OFFSET('Specs and Initial PMs'!$E$1,MATCH($B794,'Specs and Initial PMs'!$D:$D,0)-1,0,1,1)),"",OFFSET('Specs and Initial PMs'!$E$1,MATCH($B794,'Specs and Initial PMs'!$D:$D,0)-1,0,1,1))))</f>
        <v/>
      </c>
      <c r="R794" s="103" t="str">
        <f t="shared" ca="1" si="128"/>
        <v/>
      </c>
      <c r="S794" s="241"/>
    </row>
    <row r="795" spans="1:19" x14ac:dyDescent="0.3">
      <c r="A795" s="1">
        <f>'Specs and Initial PMs'!A807</f>
        <v>791</v>
      </c>
      <c r="B795" s="1">
        <f>'Specs and Initial PMs'!D807</f>
        <v>0</v>
      </c>
      <c r="C795" s="103" t="e">
        <f ca="1">IF(B795=0, NA(), (IF(ISERROR(OFFSET('Initial Results'!$U$1,MATCH($B795,'Initial Results'!$R:$R,0)-1,0,1,1)),NA(),OFFSET('Initial Results'!$U$1,MATCH($B795,'Initial Results'!$R:$R,0)-1,0,1,1))))</f>
        <v>#N/A</v>
      </c>
      <c r="D795" s="103" t="str">
        <f t="shared" si="129"/>
        <v/>
      </c>
      <c r="E795" s="199" t="e">
        <f ca="1">IF(B795=0, NA(), (IF(ISERROR(OFFSET('Confirm Results'!$U$1,MATCH($B795,'Confirm Results'!$R:$R,0)-1,0,1,1)),NA(),OFFSET('Confirm Results'!$U$1,MATCH($B795,'Confirm Results'!$R:$R,0)-1,0,1,1))))</f>
        <v>#N/A</v>
      </c>
      <c r="F795" s="103" t="str">
        <f t="shared" si="120"/>
        <v/>
      </c>
      <c r="G795" s="103" t="str">
        <f t="shared" ca="1" si="121"/>
        <v/>
      </c>
      <c r="H795" s="300"/>
      <c r="I795" s="103" t="str">
        <f t="shared" si="122"/>
        <v/>
      </c>
      <c r="J795" s="1" t="str">
        <f t="shared" si="123"/>
        <v/>
      </c>
      <c r="K795" s="1" t="str">
        <f t="shared" si="124"/>
        <v/>
      </c>
      <c r="L795" s="177"/>
      <c r="M795" s="299" t="str">
        <f t="shared" si="125"/>
        <v/>
      </c>
      <c r="N795" s="177"/>
      <c r="O795" s="177" t="str">
        <f t="shared" si="126"/>
        <v/>
      </c>
      <c r="P795" s="1" t="str">
        <f t="shared" si="127"/>
        <v/>
      </c>
      <c r="Q795" s="199" t="str">
        <f ca="1">IF(B795=0,"",(IF(ISERROR(OFFSET('Specs and Initial PMs'!$E$1,MATCH($B795,'Specs and Initial PMs'!$D:$D,0)-1,0,1,1)),"",OFFSET('Specs and Initial PMs'!$E$1,MATCH($B795,'Specs and Initial PMs'!$D:$D,0)-1,0,1,1))))</f>
        <v/>
      </c>
      <c r="R795" s="103" t="str">
        <f t="shared" ca="1" si="128"/>
        <v/>
      </c>
      <c r="S795" s="241"/>
    </row>
    <row r="796" spans="1:19" x14ac:dyDescent="0.3">
      <c r="A796" s="1">
        <f>'Specs and Initial PMs'!A808</f>
        <v>792</v>
      </c>
      <c r="B796" s="1">
        <f>'Specs and Initial PMs'!D808</f>
        <v>0</v>
      </c>
      <c r="C796" s="103" t="e">
        <f ca="1">IF(B796=0, NA(), (IF(ISERROR(OFFSET('Initial Results'!$U$1,MATCH($B796,'Initial Results'!$R:$R,0)-1,0,1,1)),NA(),OFFSET('Initial Results'!$U$1,MATCH($B796,'Initial Results'!$R:$R,0)-1,0,1,1))))</f>
        <v>#N/A</v>
      </c>
      <c r="D796" s="103" t="str">
        <f t="shared" si="129"/>
        <v/>
      </c>
      <c r="E796" s="199" t="e">
        <f ca="1">IF(B796=0, NA(), (IF(ISERROR(OFFSET('Confirm Results'!$U$1,MATCH($B796,'Confirm Results'!$R:$R,0)-1,0,1,1)),NA(),OFFSET('Confirm Results'!$U$1,MATCH($B796,'Confirm Results'!$R:$R,0)-1,0,1,1))))</f>
        <v>#N/A</v>
      </c>
      <c r="F796" s="103" t="str">
        <f t="shared" si="120"/>
        <v/>
      </c>
      <c r="G796" s="103" t="str">
        <f t="shared" ca="1" si="121"/>
        <v/>
      </c>
      <c r="H796" s="300"/>
      <c r="I796" s="103" t="str">
        <f t="shared" si="122"/>
        <v/>
      </c>
      <c r="J796" s="1" t="str">
        <f t="shared" si="123"/>
        <v/>
      </c>
      <c r="K796" s="1" t="str">
        <f t="shared" si="124"/>
        <v/>
      </c>
      <c r="L796" s="177"/>
      <c r="M796" s="299" t="str">
        <f t="shared" si="125"/>
        <v/>
      </c>
      <c r="N796" s="177"/>
      <c r="O796" s="177" t="str">
        <f t="shared" si="126"/>
        <v/>
      </c>
      <c r="P796" s="1" t="str">
        <f t="shared" si="127"/>
        <v/>
      </c>
      <c r="Q796" s="199" t="str">
        <f ca="1">IF(B796=0,"",(IF(ISERROR(OFFSET('Specs and Initial PMs'!$E$1,MATCH($B796,'Specs and Initial PMs'!$D:$D,0)-1,0,1,1)),"",OFFSET('Specs and Initial PMs'!$E$1,MATCH($B796,'Specs and Initial PMs'!$D:$D,0)-1,0,1,1))))</f>
        <v/>
      </c>
      <c r="R796" s="103" t="str">
        <f t="shared" ca="1" si="128"/>
        <v/>
      </c>
      <c r="S796" s="241"/>
    </row>
    <row r="797" spans="1:19" x14ac:dyDescent="0.3">
      <c r="A797" s="1">
        <f>'Specs and Initial PMs'!A809</f>
        <v>793</v>
      </c>
      <c r="B797" s="1">
        <f>'Specs and Initial PMs'!D809</f>
        <v>0</v>
      </c>
      <c r="C797" s="103" t="e">
        <f ca="1">IF(B797=0, NA(), (IF(ISERROR(OFFSET('Initial Results'!$U$1,MATCH($B797,'Initial Results'!$R:$R,0)-1,0,1,1)),NA(),OFFSET('Initial Results'!$U$1,MATCH($B797,'Initial Results'!$R:$R,0)-1,0,1,1))))</f>
        <v>#N/A</v>
      </c>
      <c r="D797" s="103" t="str">
        <f t="shared" si="129"/>
        <v/>
      </c>
      <c r="E797" s="199" t="e">
        <f ca="1">IF(B797=0, NA(), (IF(ISERROR(OFFSET('Confirm Results'!$U$1,MATCH($B797,'Confirm Results'!$R:$R,0)-1,0,1,1)),NA(),OFFSET('Confirm Results'!$U$1,MATCH($B797,'Confirm Results'!$R:$R,0)-1,0,1,1))))</f>
        <v>#N/A</v>
      </c>
      <c r="F797" s="103" t="str">
        <f t="shared" si="120"/>
        <v/>
      </c>
      <c r="G797" s="103" t="str">
        <f t="shared" ca="1" si="121"/>
        <v/>
      </c>
      <c r="H797" s="300"/>
      <c r="I797" s="103" t="str">
        <f t="shared" si="122"/>
        <v/>
      </c>
      <c r="J797" s="1" t="str">
        <f t="shared" si="123"/>
        <v/>
      </c>
      <c r="K797" s="1" t="str">
        <f t="shared" si="124"/>
        <v/>
      </c>
      <c r="L797" s="177"/>
      <c r="M797" s="299" t="str">
        <f t="shared" si="125"/>
        <v/>
      </c>
      <c r="N797" s="177"/>
      <c r="O797" s="177" t="str">
        <f t="shared" si="126"/>
        <v/>
      </c>
      <c r="P797" s="1" t="str">
        <f t="shared" si="127"/>
        <v/>
      </c>
      <c r="Q797" s="199" t="str">
        <f ca="1">IF(B797=0,"",(IF(ISERROR(OFFSET('Specs and Initial PMs'!$E$1,MATCH($B797,'Specs and Initial PMs'!$D:$D,0)-1,0,1,1)),"",OFFSET('Specs and Initial PMs'!$E$1,MATCH($B797,'Specs and Initial PMs'!$D:$D,0)-1,0,1,1))))</f>
        <v/>
      </c>
      <c r="R797" s="103" t="str">
        <f t="shared" ca="1" si="128"/>
        <v/>
      </c>
      <c r="S797" s="241"/>
    </row>
    <row r="798" spans="1:19" x14ac:dyDescent="0.3">
      <c r="A798" s="1">
        <f>'Specs and Initial PMs'!A810</f>
        <v>794</v>
      </c>
      <c r="B798" s="1">
        <f>'Specs and Initial PMs'!D810</f>
        <v>0</v>
      </c>
      <c r="C798" s="103" t="e">
        <f ca="1">IF(B798=0, NA(), (IF(ISERROR(OFFSET('Initial Results'!$U$1,MATCH($B798,'Initial Results'!$R:$R,0)-1,0,1,1)),NA(),OFFSET('Initial Results'!$U$1,MATCH($B798,'Initial Results'!$R:$R,0)-1,0,1,1))))</f>
        <v>#N/A</v>
      </c>
      <c r="D798" s="103" t="str">
        <f t="shared" si="129"/>
        <v/>
      </c>
      <c r="E798" s="199" t="e">
        <f ca="1">IF(B798=0, NA(), (IF(ISERROR(OFFSET('Confirm Results'!$U$1,MATCH($B798,'Confirm Results'!$R:$R,0)-1,0,1,1)),NA(),OFFSET('Confirm Results'!$U$1,MATCH($B798,'Confirm Results'!$R:$R,0)-1,0,1,1))))</f>
        <v>#N/A</v>
      </c>
      <c r="F798" s="103" t="str">
        <f t="shared" si="120"/>
        <v/>
      </c>
      <c r="G798" s="103" t="str">
        <f t="shared" ca="1" si="121"/>
        <v/>
      </c>
      <c r="H798" s="300"/>
      <c r="I798" s="103" t="str">
        <f t="shared" si="122"/>
        <v/>
      </c>
      <c r="J798" s="1" t="str">
        <f t="shared" si="123"/>
        <v/>
      </c>
      <c r="K798" s="1" t="str">
        <f t="shared" si="124"/>
        <v/>
      </c>
      <c r="L798" s="177"/>
      <c r="M798" s="299" t="str">
        <f t="shared" si="125"/>
        <v/>
      </c>
      <c r="N798" s="177"/>
      <c r="O798" s="177" t="str">
        <f t="shared" si="126"/>
        <v/>
      </c>
      <c r="P798" s="1" t="str">
        <f t="shared" si="127"/>
        <v/>
      </c>
      <c r="Q798" s="199" t="str">
        <f ca="1">IF(B798=0,"",(IF(ISERROR(OFFSET('Specs and Initial PMs'!$E$1,MATCH($B798,'Specs and Initial PMs'!$D:$D,0)-1,0,1,1)),"",OFFSET('Specs and Initial PMs'!$E$1,MATCH($B798,'Specs and Initial PMs'!$D:$D,0)-1,0,1,1))))</f>
        <v/>
      </c>
      <c r="R798" s="103" t="str">
        <f t="shared" ca="1" si="128"/>
        <v/>
      </c>
      <c r="S798" s="241"/>
    </row>
    <row r="799" spans="1:19" x14ac:dyDescent="0.3">
      <c r="A799" s="1">
        <f>'Specs and Initial PMs'!A811</f>
        <v>795</v>
      </c>
      <c r="B799" s="1">
        <f>'Specs and Initial PMs'!D811</f>
        <v>0</v>
      </c>
      <c r="C799" s="103" t="e">
        <f ca="1">IF(B799=0, NA(), (IF(ISERROR(OFFSET('Initial Results'!$U$1,MATCH($B799,'Initial Results'!$R:$R,0)-1,0,1,1)),NA(),OFFSET('Initial Results'!$U$1,MATCH($B799,'Initial Results'!$R:$R,0)-1,0,1,1))))</f>
        <v>#N/A</v>
      </c>
      <c r="D799" s="103" t="str">
        <f t="shared" si="129"/>
        <v/>
      </c>
      <c r="E799" s="199" t="e">
        <f ca="1">IF(B799=0, NA(), (IF(ISERROR(OFFSET('Confirm Results'!$U$1,MATCH($B799,'Confirm Results'!$R:$R,0)-1,0,1,1)),NA(),OFFSET('Confirm Results'!$U$1,MATCH($B799,'Confirm Results'!$R:$R,0)-1,0,1,1))))</f>
        <v>#N/A</v>
      </c>
      <c r="F799" s="103" t="str">
        <f t="shared" si="120"/>
        <v/>
      </c>
      <c r="G799" s="103" t="str">
        <f t="shared" ca="1" si="121"/>
        <v/>
      </c>
      <c r="H799" s="300"/>
      <c r="I799" s="103" t="str">
        <f t="shared" si="122"/>
        <v/>
      </c>
      <c r="J799" s="1" t="str">
        <f t="shared" si="123"/>
        <v/>
      </c>
      <c r="K799" s="1" t="str">
        <f t="shared" si="124"/>
        <v/>
      </c>
      <c r="L799" s="177"/>
      <c r="M799" s="299" t="str">
        <f t="shared" si="125"/>
        <v/>
      </c>
      <c r="N799" s="177"/>
      <c r="O799" s="177" t="str">
        <f t="shared" si="126"/>
        <v/>
      </c>
      <c r="P799" s="1" t="str">
        <f t="shared" si="127"/>
        <v/>
      </c>
      <c r="Q799" s="199" t="str">
        <f ca="1">IF(B799=0,"",(IF(ISERROR(OFFSET('Specs and Initial PMs'!$E$1,MATCH($B799,'Specs and Initial PMs'!$D:$D,0)-1,0,1,1)),"",OFFSET('Specs and Initial PMs'!$E$1,MATCH($B799,'Specs and Initial PMs'!$D:$D,0)-1,0,1,1))))</f>
        <v/>
      </c>
      <c r="R799" s="103" t="str">
        <f t="shared" ca="1" si="128"/>
        <v/>
      </c>
      <c r="S799" s="241"/>
    </row>
    <row r="800" spans="1:19" x14ac:dyDescent="0.3">
      <c r="A800" s="1">
        <f>'Specs and Initial PMs'!A812</f>
        <v>796</v>
      </c>
      <c r="B800" s="1">
        <f>'Specs and Initial PMs'!D812</f>
        <v>0</v>
      </c>
      <c r="C800" s="103" t="e">
        <f ca="1">IF(B800=0, NA(), (IF(ISERROR(OFFSET('Initial Results'!$U$1,MATCH($B800,'Initial Results'!$R:$R,0)-1,0,1,1)),NA(),OFFSET('Initial Results'!$U$1,MATCH($B800,'Initial Results'!$R:$R,0)-1,0,1,1))))</f>
        <v>#N/A</v>
      </c>
      <c r="D800" s="103" t="str">
        <f t="shared" si="129"/>
        <v/>
      </c>
      <c r="E800" s="199" t="e">
        <f ca="1">IF(B800=0, NA(), (IF(ISERROR(OFFSET('Confirm Results'!$U$1,MATCH($B800,'Confirm Results'!$R:$R,0)-1,0,1,1)),NA(),OFFSET('Confirm Results'!$U$1,MATCH($B800,'Confirm Results'!$R:$R,0)-1,0,1,1))))</f>
        <v>#N/A</v>
      </c>
      <c r="F800" s="103" t="str">
        <f t="shared" si="120"/>
        <v/>
      </c>
      <c r="G800" s="103" t="str">
        <f t="shared" ca="1" si="121"/>
        <v/>
      </c>
      <c r="H800" s="300"/>
      <c r="I800" s="103" t="str">
        <f t="shared" si="122"/>
        <v/>
      </c>
      <c r="J800" s="1" t="str">
        <f t="shared" si="123"/>
        <v/>
      </c>
      <c r="K800" s="1" t="str">
        <f t="shared" si="124"/>
        <v/>
      </c>
      <c r="L800" s="177"/>
      <c r="M800" s="299" t="str">
        <f t="shared" si="125"/>
        <v/>
      </c>
      <c r="N800" s="177"/>
      <c r="O800" s="177" t="str">
        <f t="shared" si="126"/>
        <v/>
      </c>
      <c r="P800" s="1" t="str">
        <f t="shared" si="127"/>
        <v/>
      </c>
      <c r="Q800" s="199" t="str">
        <f ca="1">IF(B800=0,"",(IF(ISERROR(OFFSET('Specs and Initial PMs'!$E$1,MATCH($B800,'Specs and Initial PMs'!$D:$D,0)-1,0,1,1)),"",OFFSET('Specs and Initial PMs'!$E$1,MATCH($B800,'Specs and Initial PMs'!$D:$D,0)-1,0,1,1))))</f>
        <v/>
      </c>
      <c r="R800" s="103" t="str">
        <f t="shared" ca="1" si="128"/>
        <v/>
      </c>
      <c r="S800" s="241"/>
    </row>
    <row r="801" spans="1:19" x14ac:dyDescent="0.3">
      <c r="A801" s="1">
        <f>'Specs and Initial PMs'!A813</f>
        <v>797</v>
      </c>
      <c r="B801" s="1">
        <f>'Specs and Initial PMs'!D813</f>
        <v>0</v>
      </c>
      <c r="C801" s="103" t="e">
        <f ca="1">IF(B801=0, NA(), (IF(ISERROR(OFFSET('Initial Results'!$U$1,MATCH($B801,'Initial Results'!$R:$R,0)-1,0,1,1)),NA(),OFFSET('Initial Results'!$U$1,MATCH($B801,'Initial Results'!$R:$R,0)-1,0,1,1))))</f>
        <v>#N/A</v>
      </c>
      <c r="D801" s="103" t="str">
        <f t="shared" si="129"/>
        <v/>
      </c>
      <c r="E801" s="199" t="e">
        <f ca="1">IF(B801=0, NA(), (IF(ISERROR(OFFSET('Confirm Results'!$U$1,MATCH($B801,'Confirm Results'!$R:$R,0)-1,0,1,1)),NA(),OFFSET('Confirm Results'!$U$1,MATCH($B801,'Confirm Results'!$R:$R,0)-1,0,1,1))))</f>
        <v>#N/A</v>
      </c>
      <c r="F801" s="103" t="str">
        <f t="shared" si="120"/>
        <v/>
      </c>
      <c r="G801" s="103" t="str">
        <f t="shared" ca="1" si="121"/>
        <v/>
      </c>
      <c r="H801" s="300"/>
      <c r="I801" s="103" t="str">
        <f t="shared" si="122"/>
        <v/>
      </c>
      <c r="J801" s="1" t="str">
        <f t="shared" si="123"/>
        <v/>
      </c>
      <c r="K801" s="1" t="str">
        <f t="shared" si="124"/>
        <v/>
      </c>
      <c r="L801" s="177"/>
      <c r="M801" s="299" t="str">
        <f t="shared" si="125"/>
        <v/>
      </c>
      <c r="N801" s="177"/>
      <c r="O801" s="177" t="str">
        <f t="shared" si="126"/>
        <v/>
      </c>
      <c r="P801" s="1" t="str">
        <f t="shared" si="127"/>
        <v/>
      </c>
      <c r="Q801" s="199" t="str">
        <f ca="1">IF(B801=0,"",(IF(ISERROR(OFFSET('Specs and Initial PMs'!$E$1,MATCH($B801,'Specs and Initial PMs'!$D:$D,0)-1,0,1,1)),"",OFFSET('Specs and Initial PMs'!$E$1,MATCH($B801,'Specs and Initial PMs'!$D:$D,0)-1,0,1,1))))</f>
        <v/>
      </c>
      <c r="R801" s="103" t="str">
        <f t="shared" ca="1" si="128"/>
        <v/>
      </c>
      <c r="S801" s="241"/>
    </row>
    <row r="802" spans="1:19" x14ac:dyDescent="0.3">
      <c r="A802" s="1">
        <f>'Specs and Initial PMs'!A814</f>
        <v>798</v>
      </c>
      <c r="B802" s="1">
        <f>'Specs and Initial PMs'!D814</f>
        <v>0</v>
      </c>
      <c r="C802" s="103" t="e">
        <f ca="1">IF(B802=0, NA(), (IF(ISERROR(OFFSET('Initial Results'!$U$1,MATCH($B802,'Initial Results'!$R:$R,0)-1,0,1,1)),NA(),OFFSET('Initial Results'!$U$1,MATCH($B802,'Initial Results'!$R:$R,0)-1,0,1,1))))</f>
        <v>#N/A</v>
      </c>
      <c r="D802" s="103" t="str">
        <f t="shared" si="129"/>
        <v/>
      </c>
      <c r="E802" s="199" t="e">
        <f ca="1">IF(B802=0, NA(), (IF(ISERROR(OFFSET('Confirm Results'!$U$1,MATCH($B802,'Confirm Results'!$R:$R,0)-1,0,1,1)),NA(),OFFSET('Confirm Results'!$U$1,MATCH($B802,'Confirm Results'!$R:$R,0)-1,0,1,1))))</f>
        <v>#N/A</v>
      </c>
      <c r="F802" s="103" t="str">
        <f t="shared" si="120"/>
        <v/>
      </c>
      <c r="G802" s="103" t="str">
        <f t="shared" ca="1" si="121"/>
        <v/>
      </c>
      <c r="H802" s="300"/>
      <c r="I802" s="103" t="str">
        <f t="shared" si="122"/>
        <v/>
      </c>
      <c r="J802" s="1" t="str">
        <f t="shared" si="123"/>
        <v/>
      </c>
      <c r="K802" s="1" t="str">
        <f t="shared" si="124"/>
        <v/>
      </c>
      <c r="L802" s="177"/>
      <c r="M802" s="299" t="str">
        <f t="shared" si="125"/>
        <v/>
      </c>
      <c r="N802" s="177"/>
      <c r="O802" s="177" t="str">
        <f t="shared" si="126"/>
        <v/>
      </c>
      <c r="P802" s="1" t="str">
        <f t="shared" si="127"/>
        <v/>
      </c>
      <c r="Q802" s="199" t="str">
        <f ca="1">IF(B802=0,"",(IF(ISERROR(OFFSET('Specs and Initial PMs'!$E$1,MATCH($B802,'Specs and Initial PMs'!$D:$D,0)-1,0,1,1)),"",OFFSET('Specs and Initial PMs'!$E$1,MATCH($B802,'Specs and Initial PMs'!$D:$D,0)-1,0,1,1))))</f>
        <v/>
      </c>
      <c r="R802" s="103" t="str">
        <f t="shared" ca="1" si="128"/>
        <v/>
      </c>
      <c r="S802" s="241"/>
    </row>
    <row r="803" spans="1:19" x14ac:dyDescent="0.3">
      <c r="A803" s="1">
        <f>'Specs and Initial PMs'!A815</f>
        <v>799</v>
      </c>
      <c r="B803" s="1">
        <f>'Specs and Initial PMs'!D815</f>
        <v>0</v>
      </c>
      <c r="C803" s="103" t="e">
        <f ca="1">IF(B803=0, NA(), (IF(ISERROR(OFFSET('Initial Results'!$U$1,MATCH($B803,'Initial Results'!$R:$R,0)-1,0,1,1)),NA(),OFFSET('Initial Results'!$U$1,MATCH($B803,'Initial Results'!$R:$R,0)-1,0,1,1))))</f>
        <v>#N/A</v>
      </c>
      <c r="D803" s="103" t="str">
        <f t="shared" si="129"/>
        <v/>
      </c>
      <c r="E803" s="199" t="e">
        <f ca="1">IF(B803=0, NA(), (IF(ISERROR(OFFSET('Confirm Results'!$U$1,MATCH($B803,'Confirm Results'!$R:$R,0)-1,0,1,1)),NA(),OFFSET('Confirm Results'!$U$1,MATCH($B803,'Confirm Results'!$R:$R,0)-1,0,1,1))))</f>
        <v>#N/A</v>
      </c>
      <c r="F803" s="103" t="str">
        <f t="shared" si="120"/>
        <v/>
      </c>
      <c r="G803" s="103" t="str">
        <f t="shared" ca="1" si="121"/>
        <v/>
      </c>
      <c r="H803" s="300"/>
      <c r="I803" s="103" t="str">
        <f t="shared" si="122"/>
        <v/>
      </c>
      <c r="J803" s="1" t="str">
        <f t="shared" si="123"/>
        <v/>
      </c>
      <c r="K803" s="1" t="str">
        <f t="shared" si="124"/>
        <v/>
      </c>
      <c r="L803" s="177"/>
      <c r="M803" s="299" t="str">
        <f t="shared" si="125"/>
        <v/>
      </c>
      <c r="N803" s="177"/>
      <c r="O803" s="177" t="str">
        <f t="shared" si="126"/>
        <v/>
      </c>
      <c r="P803" s="1" t="str">
        <f t="shared" si="127"/>
        <v/>
      </c>
      <c r="Q803" s="199" t="str">
        <f ca="1">IF(B803=0,"",(IF(ISERROR(OFFSET('Specs and Initial PMs'!$E$1,MATCH($B803,'Specs and Initial PMs'!$D:$D,0)-1,0,1,1)),"",OFFSET('Specs and Initial PMs'!$E$1,MATCH($B803,'Specs and Initial PMs'!$D:$D,0)-1,0,1,1))))</f>
        <v/>
      </c>
      <c r="R803" s="103" t="str">
        <f t="shared" ca="1" si="128"/>
        <v/>
      </c>
      <c r="S803" s="241"/>
    </row>
    <row r="804" spans="1:19" x14ac:dyDescent="0.3">
      <c r="A804" s="1">
        <f>'Specs and Initial PMs'!A816</f>
        <v>800</v>
      </c>
      <c r="B804" s="1">
        <f>'Specs and Initial PMs'!D816</f>
        <v>0</v>
      </c>
      <c r="C804" s="103" t="e">
        <f ca="1">IF(B804=0, NA(), (IF(ISERROR(OFFSET('Initial Results'!$U$1,MATCH($B804,'Initial Results'!$R:$R,0)-1,0,1,1)),NA(),OFFSET('Initial Results'!$U$1,MATCH($B804,'Initial Results'!$R:$R,0)-1,0,1,1))))</f>
        <v>#N/A</v>
      </c>
      <c r="D804" s="103" t="str">
        <f t="shared" si="129"/>
        <v/>
      </c>
      <c r="E804" s="199" t="e">
        <f ca="1">IF(B804=0, NA(), (IF(ISERROR(OFFSET('Confirm Results'!$U$1,MATCH($B804,'Confirm Results'!$R:$R,0)-1,0,1,1)),NA(),OFFSET('Confirm Results'!$U$1,MATCH($B804,'Confirm Results'!$R:$R,0)-1,0,1,1))))</f>
        <v>#N/A</v>
      </c>
      <c r="F804" s="103" t="str">
        <f t="shared" si="120"/>
        <v/>
      </c>
      <c r="G804" s="103" t="str">
        <f t="shared" ca="1" si="121"/>
        <v/>
      </c>
      <c r="H804" s="300"/>
      <c r="I804" s="103" t="str">
        <f t="shared" si="122"/>
        <v/>
      </c>
      <c r="J804" s="1" t="str">
        <f t="shared" si="123"/>
        <v/>
      </c>
      <c r="K804" s="1" t="str">
        <f t="shared" si="124"/>
        <v/>
      </c>
      <c r="L804" s="177"/>
      <c r="M804" s="299" t="str">
        <f t="shared" si="125"/>
        <v/>
      </c>
      <c r="N804" s="177"/>
      <c r="O804" s="177" t="str">
        <f t="shared" si="126"/>
        <v/>
      </c>
      <c r="P804" s="1" t="str">
        <f t="shared" si="127"/>
        <v/>
      </c>
      <c r="Q804" s="199" t="str">
        <f ca="1">IF(B804=0,"",(IF(ISERROR(OFFSET('Specs and Initial PMs'!$E$1,MATCH($B804,'Specs and Initial PMs'!$D:$D,0)-1,0,1,1)),"",OFFSET('Specs and Initial PMs'!$E$1,MATCH($B804,'Specs and Initial PMs'!$D:$D,0)-1,0,1,1))))</f>
        <v/>
      </c>
      <c r="R804" s="103" t="str">
        <f t="shared" ca="1" si="128"/>
        <v/>
      </c>
      <c r="S804" s="241"/>
    </row>
    <row r="805" spans="1:19" x14ac:dyDescent="0.3">
      <c r="A805" s="1">
        <f>'Specs and Initial PMs'!A817</f>
        <v>801</v>
      </c>
      <c r="B805" s="1">
        <f>'Specs and Initial PMs'!D817</f>
        <v>0</v>
      </c>
      <c r="C805" s="103" t="e">
        <f ca="1">IF(B805=0, NA(), (IF(ISERROR(OFFSET('Initial Results'!$U$1,MATCH($B805,'Initial Results'!$R:$R,0)-1,0,1,1)),NA(),OFFSET('Initial Results'!$U$1,MATCH($B805,'Initial Results'!$R:$R,0)-1,0,1,1))))</f>
        <v>#N/A</v>
      </c>
      <c r="D805" s="103" t="str">
        <f t="shared" si="129"/>
        <v/>
      </c>
      <c r="E805" s="199" t="e">
        <f ca="1">IF(B805=0, NA(), (IF(ISERROR(OFFSET('Confirm Results'!$U$1,MATCH($B805,'Confirm Results'!$R:$R,0)-1,0,1,1)),NA(),OFFSET('Confirm Results'!$U$1,MATCH($B805,'Confirm Results'!$R:$R,0)-1,0,1,1))))</f>
        <v>#N/A</v>
      </c>
      <c r="F805" s="103" t="str">
        <f t="shared" si="120"/>
        <v/>
      </c>
      <c r="G805" s="103" t="str">
        <f t="shared" ca="1" si="121"/>
        <v/>
      </c>
      <c r="H805" s="300"/>
      <c r="I805" s="103" t="str">
        <f t="shared" si="122"/>
        <v/>
      </c>
      <c r="J805" s="1" t="str">
        <f t="shared" si="123"/>
        <v/>
      </c>
      <c r="K805" s="1" t="str">
        <f t="shared" si="124"/>
        <v/>
      </c>
      <c r="L805" s="177"/>
      <c r="M805" s="299" t="str">
        <f t="shared" si="125"/>
        <v/>
      </c>
      <c r="N805" s="177"/>
      <c r="O805" s="177" t="str">
        <f t="shared" si="126"/>
        <v/>
      </c>
      <c r="P805" s="1" t="str">
        <f t="shared" si="127"/>
        <v/>
      </c>
      <c r="Q805" s="199" t="str">
        <f ca="1">IF(B805=0,"",(IF(ISERROR(OFFSET('Specs and Initial PMs'!$E$1,MATCH($B805,'Specs and Initial PMs'!$D:$D,0)-1,0,1,1)),"",OFFSET('Specs and Initial PMs'!$E$1,MATCH($B805,'Specs and Initial PMs'!$D:$D,0)-1,0,1,1))))</f>
        <v/>
      </c>
      <c r="R805" s="103" t="str">
        <f t="shared" ca="1" si="128"/>
        <v/>
      </c>
      <c r="S805" s="241"/>
    </row>
    <row r="806" spans="1:19" x14ac:dyDescent="0.3">
      <c r="A806" s="1">
        <f>'Specs and Initial PMs'!A818</f>
        <v>802</v>
      </c>
      <c r="B806" s="1">
        <f>'Specs and Initial PMs'!D818</f>
        <v>0</v>
      </c>
      <c r="C806" s="103" t="e">
        <f ca="1">IF(B806=0, NA(), (IF(ISERROR(OFFSET('Initial Results'!$U$1,MATCH($B806,'Initial Results'!$R:$R,0)-1,0,1,1)),NA(),OFFSET('Initial Results'!$U$1,MATCH($B806,'Initial Results'!$R:$R,0)-1,0,1,1))))</f>
        <v>#N/A</v>
      </c>
      <c r="D806" s="103" t="str">
        <f t="shared" si="129"/>
        <v/>
      </c>
      <c r="E806" s="199" t="e">
        <f ca="1">IF(B806=0, NA(), (IF(ISERROR(OFFSET('Confirm Results'!$U$1,MATCH($B806,'Confirm Results'!$R:$R,0)-1,0,1,1)),NA(),OFFSET('Confirm Results'!$U$1,MATCH($B806,'Confirm Results'!$R:$R,0)-1,0,1,1))))</f>
        <v>#N/A</v>
      </c>
      <c r="F806" s="103" t="str">
        <f t="shared" si="120"/>
        <v/>
      </c>
      <c r="G806" s="103" t="str">
        <f t="shared" ca="1" si="121"/>
        <v/>
      </c>
      <c r="H806" s="300"/>
      <c r="I806" s="103" t="str">
        <f t="shared" si="122"/>
        <v/>
      </c>
      <c r="J806" s="1" t="str">
        <f t="shared" si="123"/>
        <v/>
      </c>
      <c r="K806" s="1" t="str">
        <f t="shared" si="124"/>
        <v/>
      </c>
      <c r="L806" s="177"/>
      <c r="M806" s="299" t="str">
        <f t="shared" si="125"/>
        <v/>
      </c>
      <c r="N806" s="177"/>
      <c r="O806" s="177" t="str">
        <f t="shared" si="126"/>
        <v/>
      </c>
      <c r="P806" s="1" t="str">
        <f t="shared" si="127"/>
        <v/>
      </c>
      <c r="Q806" s="199" t="str">
        <f ca="1">IF(B806=0,"",(IF(ISERROR(OFFSET('Specs and Initial PMs'!$E$1,MATCH($B806,'Specs and Initial PMs'!$D:$D,0)-1,0,1,1)),"",OFFSET('Specs and Initial PMs'!$E$1,MATCH($B806,'Specs and Initial PMs'!$D:$D,0)-1,0,1,1))))</f>
        <v/>
      </c>
      <c r="R806" s="103" t="str">
        <f t="shared" ca="1" si="128"/>
        <v/>
      </c>
      <c r="S806" s="241"/>
    </row>
    <row r="807" spans="1:19" x14ac:dyDescent="0.3">
      <c r="A807" s="1">
        <f>'Specs and Initial PMs'!A819</f>
        <v>803</v>
      </c>
      <c r="B807" s="1">
        <f>'Specs and Initial PMs'!D819</f>
        <v>0</v>
      </c>
      <c r="C807" s="103" t="e">
        <f ca="1">IF(B807=0, NA(), (IF(ISERROR(OFFSET('Initial Results'!$U$1,MATCH($B807,'Initial Results'!$R:$R,0)-1,0,1,1)),NA(),OFFSET('Initial Results'!$U$1,MATCH($B807,'Initial Results'!$R:$R,0)-1,0,1,1))))</f>
        <v>#N/A</v>
      </c>
      <c r="D807" s="103" t="str">
        <f t="shared" si="129"/>
        <v/>
      </c>
      <c r="E807" s="199" t="e">
        <f ca="1">IF(B807=0, NA(), (IF(ISERROR(OFFSET('Confirm Results'!$U$1,MATCH($B807,'Confirm Results'!$R:$R,0)-1,0,1,1)),NA(),OFFSET('Confirm Results'!$U$1,MATCH($B807,'Confirm Results'!$R:$R,0)-1,0,1,1))))</f>
        <v>#N/A</v>
      </c>
      <c r="F807" s="103" t="str">
        <f t="shared" si="120"/>
        <v/>
      </c>
      <c r="G807" s="103" t="str">
        <f t="shared" ca="1" si="121"/>
        <v/>
      </c>
      <c r="H807" s="300"/>
      <c r="I807" s="103" t="str">
        <f t="shared" si="122"/>
        <v/>
      </c>
      <c r="J807" s="1" t="str">
        <f t="shared" si="123"/>
        <v/>
      </c>
      <c r="K807" s="1" t="str">
        <f t="shared" si="124"/>
        <v/>
      </c>
      <c r="L807" s="177"/>
      <c r="M807" s="299" t="str">
        <f t="shared" si="125"/>
        <v/>
      </c>
      <c r="N807" s="177"/>
      <c r="O807" s="177" t="str">
        <f t="shared" si="126"/>
        <v/>
      </c>
      <c r="P807" s="1" t="str">
        <f t="shared" si="127"/>
        <v/>
      </c>
      <c r="Q807" s="199" t="str">
        <f ca="1">IF(B807=0,"",(IF(ISERROR(OFFSET('Specs and Initial PMs'!$E$1,MATCH($B807,'Specs and Initial PMs'!$D:$D,0)-1,0,1,1)),"",OFFSET('Specs and Initial PMs'!$E$1,MATCH($B807,'Specs and Initial PMs'!$D:$D,0)-1,0,1,1))))</f>
        <v/>
      </c>
      <c r="R807" s="103" t="str">
        <f t="shared" ca="1" si="128"/>
        <v/>
      </c>
      <c r="S807" s="241"/>
    </row>
    <row r="808" spans="1:19" x14ac:dyDescent="0.3">
      <c r="A808" s="1">
        <f>'Specs and Initial PMs'!A820</f>
        <v>804</v>
      </c>
      <c r="B808" s="1">
        <f>'Specs and Initial PMs'!D820</f>
        <v>0</v>
      </c>
      <c r="C808" s="103" t="e">
        <f ca="1">IF(B808=0, NA(), (IF(ISERROR(OFFSET('Initial Results'!$U$1,MATCH($B808,'Initial Results'!$R:$R,0)-1,0,1,1)),NA(),OFFSET('Initial Results'!$U$1,MATCH($B808,'Initial Results'!$R:$R,0)-1,0,1,1))))</f>
        <v>#N/A</v>
      </c>
      <c r="D808" s="103" t="str">
        <f t="shared" si="129"/>
        <v/>
      </c>
      <c r="E808" s="199" t="e">
        <f ca="1">IF(B808=0, NA(), (IF(ISERROR(OFFSET('Confirm Results'!$U$1,MATCH($B808,'Confirm Results'!$R:$R,0)-1,0,1,1)),NA(),OFFSET('Confirm Results'!$U$1,MATCH($B808,'Confirm Results'!$R:$R,0)-1,0,1,1))))</f>
        <v>#N/A</v>
      </c>
      <c r="F808" s="103" t="str">
        <f t="shared" si="120"/>
        <v/>
      </c>
      <c r="G808" s="103" t="str">
        <f t="shared" ca="1" si="121"/>
        <v/>
      </c>
      <c r="H808" s="300"/>
      <c r="I808" s="103" t="str">
        <f t="shared" si="122"/>
        <v/>
      </c>
      <c r="J808" s="1" t="str">
        <f t="shared" si="123"/>
        <v/>
      </c>
      <c r="K808" s="1" t="str">
        <f t="shared" si="124"/>
        <v/>
      </c>
      <c r="L808" s="177"/>
      <c r="M808" s="299" t="str">
        <f t="shared" si="125"/>
        <v/>
      </c>
      <c r="N808" s="177"/>
      <c r="O808" s="177" t="str">
        <f t="shared" si="126"/>
        <v/>
      </c>
      <c r="P808" s="1" t="str">
        <f t="shared" si="127"/>
        <v/>
      </c>
      <c r="Q808" s="199" t="str">
        <f ca="1">IF(B808=0,"",(IF(ISERROR(OFFSET('Specs and Initial PMs'!$E$1,MATCH($B808,'Specs and Initial PMs'!$D:$D,0)-1,0,1,1)),"",OFFSET('Specs and Initial PMs'!$E$1,MATCH($B808,'Specs and Initial PMs'!$D:$D,0)-1,0,1,1))))</f>
        <v/>
      </c>
      <c r="R808" s="103" t="str">
        <f t="shared" ca="1" si="128"/>
        <v/>
      </c>
      <c r="S808" s="241"/>
    </row>
    <row r="809" spans="1:19" x14ac:dyDescent="0.3">
      <c r="A809" s="1">
        <f>'Specs and Initial PMs'!A821</f>
        <v>805</v>
      </c>
      <c r="B809" s="1">
        <f>'Specs and Initial PMs'!D821</f>
        <v>0</v>
      </c>
      <c r="C809" s="103" t="e">
        <f ca="1">IF(B809=0, NA(), (IF(ISERROR(OFFSET('Initial Results'!$U$1,MATCH($B809,'Initial Results'!$R:$R,0)-1,0,1,1)),NA(),OFFSET('Initial Results'!$U$1,MATCH($B809,'Initial Results'!$R:$R,0)-1,0,1,1))))</f>
        <v>#N/A</v>
      </c>
      <c r="D809" s="103" t="str">
        <f t="shared" si="129"/>
        <v/>
      </c>
      <c r="E809" s="199" t="e">
        <f ca="1">IF(B809=0, NA(), (IF(ISERROR(OFFSET('Confirm Results'!$U$1,MATCH($B809,'Confirm Results'!$R:$R,0)-1,0,1,1)),NA(),OFFSET('Confirm Results'!$U$1,MATCH($B809,'Confirm Results'!$R:$R,0)-1,0,1,1))))</f>
        <v>#N/A</v>
      </c>
      <c r="F809" s="103" t="str">
        <f t="shared" si="120"/>
        <v/>
      </c>
      <c r="G809" s="103" t="str">
        <f t="shared" ca="1" si="121"/>
        <v/>
      </c>
      <c r="H809" s="300"/>
      <c r="I809" s="103" t="str">
        <f t="shared" si="122"/>
        <v/>
      </c>
      <c r="J809" s="1" t="str">
        <f t="shared" si="123"/>
        <v/>
      </c>
      <c r="K809" s="1" t="str">
        <f t="shared" si="124"/>
        <v/>
      </c>
      <c r="L809" s="177"/>
      <c r="M809" s="299" t="str">
        <f t="shared" si="125"/>
        <v/>
      </c>
      <c r="N809" s="177"/>
      <c r="O809" s="177" t="str">
        <f t="shared" si="126"/>
        <v/>
      </c>
      <c r="P809" s="1" t="str">
        <f t="shared" si="127"/>
        <v/>
      </c>
      <c r="Q809" s="199" t="str">
        <f ca="1">IF(B809=0,"",(IF(ISERROR(OFFSET('Specs and Initial PMs'!$E$1,MATCH($B809,'Specs and Initial PMs'!$D:$D,0)-1,0,1,1)),"",OFFSET('Specs and Initial PMs'!$E$1,MATCH($B809,'Specs and Initial PMs'!$D:$D,0)-1,0,1,1))))</f>
        <v/>
      </c>
      <c r="R809" s="103" t="str">
        <f t="shared" ca="1" si="128"/>
        <v/>
      </c>
      <c r="S809" s="241"/>
    </row>
    <row r="810" spans="1:19" x14ac:dyDescent="0.3">
      <c r="A810" s="1">
        <f>'Specs and Initial PMs'!A822</f>
        <v>806</v>
      </c>
      <c r="B810" s="1">
        <f>'Specs and Initial PMs'!D822</f>
        <v>0</v>
      </c>
      <c r="C810" s="103" t="e">
        <f ca="1">IF(B810=0, NA(), (IF(ISERROR(OFFSET('Initial Results'!$U$1,MATCH($B810,'Initial Results'!$R:$R,0)-1,0,1,1)),NA(),OFFSET('Initial Results'!$U$1,MATCH($B810,'Initial Results'!$R:$R,0)-1,0,1,1))))</f>
        <v>#N/A</v>
      </c>
      <c r="D810" s="103" t="str">
        <f t="shared" si="129"/>
        <v/>
      </c>
      <c r="E810" s="199" t="e">
        <f ca="1">IF(B810=0, NA(), (IF(ISERROR(OFFSET('Confirm Results'!$U$1,MATCH($B810,'Confirm Results'!$R:$R,0)-1,0,1,1)),NA(),OFFSET('Confirm Results'!$U$1,MATCH($B810,'Confirm Results'!$R:$R,0)-1,0,1,1))))</f>
        <v>#N/A</v>
      </c>
      <c r="F810" s="103" t="str">
        <f t="shared" si="120"/>
        <v/>
      </c>
      <c r="G810" s="103" t="str">
        <f t="shared" ca="1" si="121"/>
        <v/>
      </c>
      <c r="H810" s="300"/>
      <c r="I810" s="103" t="str">
        <f t="shared" si="122"/>
        <v/>
      </c>
      <c r="J810" s="1" t="str">
        <f t="shared" si="123"/>
        <v/>
      </c>
      <c r="K810" s="1" t="str">
        <f t="shared" si="124"/>
        <v/>
      </c>
      <c r="L810" s="177"/>
      <c r="M810" s="299" t="str">
        <f t="shared" si="125"/>
        <v/>
      </c>
      <c r="N810" s="177"/>
      <c r="O810" s="177" t="str">
        <f t="shared" si="126"/>
        <v/>
      </c>
      <c r="P810" s="1" t="str">
        <f t="shared" si="127"/>
        <v/>
      </c>
      <c r="Q810" s="199" t="str">
        <f ca="1">IF(B810=0,"",(IF(ISERROR(OFFSET('Specs and Initial PMs'!$E$1,MATCH($B810,'Specs and Initial PMs'!$D:$D,0)-1,0,1,1)),"",OFFSET('Specs and Initial PMs'!$E$1,MATCH($B810,'Specs and Initial PMs'!$D:$D,0)-1,0,1,1))))</f>
        <v/>
      </c>
      <c r="R810" s="103" t="str">
        <f t="shared" ca="1" si="128"/>
        <v/>
      </c>
      <c r="S810" s="241"/>
    </row>
    <row r="811" spans="1:19" x14ac:dyDescent="0.3">
      <c r="A811" s="1">
        <f>'Specs and Initial PMs'!A823</f>
        <v>807</v>
      </c>
      <c r="B811" s="1">
        <f>'Specs and Initial PMs'!D823</f>
        <v>0</v>
      </c>
      <c r="C811" s="103" t="e">
        <f ca="1">IF(B811=0, NA(), (IF(ISERROR(OFFSET('Initial Results'!$U$1,MATCH($B811,'Initial Results'!$R:$R,0)-1,0,1,1)),NA(),OFFSET('Initial Results'!$U$1,MATCH($B811,'Initial Results'!$R:$R,0)-1,0,1,1))))</f>
        <v>#N/A</v>
      </c>
      <c r="D811" s="103" t="str">
        <f t="shared" si="129"/>
        <v/>
      </c>
      <c r="E811" s="199" t="e">
        <f ca="1">IF(B811=0, NA(), (IF(ISERROR(OFFSET('Confirm Results'!$U$1,MATCH($B811,'Confirm Results'!$R:$R,0)-1,0,1,1)),NA(),OFFSET('Confirm Results'!$U$1,MATCH($B811,'Confirm Results'!$R:$R,0)-1,0,1,1))))</f>
        <v>#N/A</v>
      </c>
      <c r="F811" s="103" t="str">
        <f t="shared" si="120"/>
        <v/>
      </c>
      <c r="G811" s="103" t="str">
        <f t="shared" ca="1" si="121"/>
        <v/>
      </c>
      <c r="H811" s="300"/>
      <c r="I811" s="103" t="str">
        <f t="shared" si="122"/>
        <v/>
      </c>
      <c r="J811" s="1" t="str">
        <f t="shared" si="123"/>
        <v/>
      </c>
      <c r="K811" s="1" t="str">
        <f t="shared" si="124"/>
        <v/>
      </c>
      <c r="L811" s="177"/>
      <c r="M811" s="299" t="str">
        <f t="shared" si="125"/>
        <v/>
      </c>
      <c r="N811" s="177"/>
      <c r="O811" s="177" t="str">
        <f t="shared" si="126"/>
        <v/>
      </c>
      <c r="P811" s="1" t="str">
        <f t="shared" si="127"/>
        <v/>
      </c>
      <c r="Q811" s="199" t="str">
        <f ca="1">IF(B811=0,"",(IF(ISERROR(OFFSET('Specs and Initial PMs'!$E$1,MATCH($B811,'Specs and Initial PMs'!$D:$D,0)-1,0,1,1)),"",OFFSET('Specs and Initial PMs'!$E$1,MATCH($B811,'Specs and Initial PMs'!$D:$D,0)-1,0,1,1))))</f>
        <v/>
      </c>
      <c r="R811" s="103" t="str">
        <f t="shared" ca="1" si="128"/>
        <v/>
      </c>
      <c r="S811" s="241"/>
    </row>
    <row r="812" spans="1:19" x14ac:dyDescent="0.3">
      <c r="A812" s="1">
        <f>'Specs and Initial PMs'!A824</f>
        <v>808</v>
      </c>
      <c r="B812" s="1">
        <f>'Specs and Initial PMs'!D824</f>
        <v>0</v>
      </c>
      <c r="C812" s="103" t="e">
        <f ca="1">IF(B812=0, NA(), (IF(ISERROR(OFFSET('Initial Results'!$U$1,MATCH($B812,'Initial Results'!$R:$R,0)-1,0,1,1)),NA(),OFFSET('Initial Results'!$U$1,MATCH($B812,'Initial Results'!$R:$R,0)-1,0,1,1))))</f>
        <v>#N/A</v>
      </c>
      <c r="D812" s="103" t="str">
        <f t="shared" si="129"/>
        <v/>
      </c>
      <c r="E812" s="199" t="e">
        <f ca="1">IF(B812=0, NA(), (IF(ISERROR(OFFSET('Confirm Results'!$U$1,MATCH($B812,'Confirm Results'!$R:$R,0)-1,0,1,1)),NA(),OFFSET('Confirm Results'!$U$1,MATCH($B812,'Confirm Results'!$R:$R,0)-1,0,1,1))))</f>
        <v>#N/A</v>
      </c>
      <c r="F812" s="103" t="str">
        <f t="shared" si="120"/>
        <v/>
      </c>
      <c r="G812" s="103" t="str">
        <f t="shared" ca="1" si="121"/>
        <v/>
      </c>
      <c r="H812" s="300"/>
      <c r="I812" s="103" t="str">
        <f t="shared" si="122"/>
        <v/>
      </c>
      <c r="J812" s="1" t="str">
        <f t="shared" si="123"/>
        <v/>
      </c>
      <c r="K812" s="1" t="str">
        <f t="shared" si="124"/>
        <v/>
      </c>
      <c r="L812" s="177"/>
      <c r="M812" s="299" t="str">
        <f t="shared" si="125"/>
        <v/>
      </c>
      <c r="N812" s="177"/>
      <c r="O812" s="177" t="str">
        <f t="shared" si="126"/>
        <v/>
      </c>
      <c r="P812" s="1" t="str">
        <f t="shared" si="127"/>
        <v/>
      </c>
      <c r="Q812" s="199" t="str">
        <f ca="1">IF(B812=0,"",(IF(ISERROR(OFFSET('Specs and Initial PMs'!$E$1,MATCH($B812,'Specs and Initial PMs'!$D:$D,0)-1,0,1,1)),"",OFFSET('Specs and Initial PMs'!$E$1,MATCH($B812,'Specs and Initial PMs'!$D:$D,0)-1,0,1,1))))</f>
        <v/>
      </c>
      <c r="R812" s="103" t="str">
        <f t="shared" ca="1" si="128"/>
        <v/>
      </c>
      <c r="S812" s="241"/>
    </row>
    <row r="813" spans="1:19" x14ac:dyDescent="0.3">
      <c r="A813" s="1">
        <f>'Specs and Initial PMs'!A825</f>
        <v>809</v>
      </c>
      <c r="B813" s="1">
        <f>'Specs and Initial PMs'!D825</f>
        <v>0</v>
      </c>
      <c r="C813" s="103" t="e">
        <f ca="1">IF(B813=0, NA(), (IF(ISERROR(OFFSET('Initial Results'!$U$1,MATCH($B813,'Initial Results'!$R:$R,0)-1,0,1,1)),NA(),OFFSET('Initial Results'!$U$1,MATCH($B813,'Initial Results'!$R:$R,0)-1,0,1,1))))</f>
        <v>#N/A</v>
      </c>
      <c r="D813" s="103" t="str">
        <f t="shared" si="129"/>
        <v/>
      </c>
      <c r="E813" s="199" t="e">
        <f ca="1">IF(B813=0, NA(), (IF(ISERROR(OFFSET('Confirm Results'!$U$1,MATCH($B813,'Confirm Results'!$R:$R,0)-1,0,1,1)),NA(),OFFSET('Confirm Results'!$U$1,MATCH($B813,'Confirm Results'!$R:$R,0)-1,0,1,1))))</f>
        <v>#N/A</v>
      </c>
      <c r="F813" s="103" t="str">
        <f t="shared" si="120"/>
        <v/>
      </c>
      <c r="G813" s="103" t="str">
        <f t="shared" ca="1" si="121"/>
        <v/>
      </c>
      <c r="H813" s="300"/>
      <c r="I813" s="103" t="str">
        <f t="shared" si="122"/>
        <v/>
      </c>
      <c r="J813" s="1" t="str">
        <f t="shared" si="123"/>
        <v/>
      </c>
      <c r="K813" s="1" t="str">
        <f t="shared" si="124"/>
        <v/>
      </c>
      <c r="L813" s="177"/>
      <c r="M813" s="299" t="str">
        <f t="shared" si="125"/>
        <v/>
      </c>
      <c r="N813" s="177"/>
      <c r="O813" s="177" t="str">
        <f t="shared" si="126"/>
        <v/>
      </c>
      <c r="P813" s="1" t="str">
        <f t="shared" si="127"/>
        <v/>
      </c>
      <c r="Q813" s="199" t="str">
        <f ca="1">IF(B813=0,"",(IF(ISERROR(OFFSET('Specs and Initial PMs'!$E$1,MATCH($B813,'Specs and Initial PMs'!$D:$D,0)-1,0,1,1)),"",OFFSET('Specs and Initial PMs'!$E$1,MATCH($B813,'Specs and Initial PMs'!$D:$D,0)-1,0,1,1))))</f>
        <v/>
      </c>
      <c r="R813" s="103" t="str">
        <f t="shared" ca="1" si="128"/>
        <v/>
      </c>
      <c r="S813" s="241"/>
    </row>
    <row r="814" spans="1:19" x14ac:dyDescent="0.3">
      <c r="A814" s="1">
        <f>'Specs and Initial PMs'!A826</f>
        <v>810</v>
      </c>
      <c r="B814" s="1">
        <f>'Specs and Initial PMs'!D826</f>
        <v>0</v>
      </c>
      <c r="C814" s="103" t="e">
        <f ca="1">IF(B814=0, NA(), (IF(ISERROR(OFFSET('Initial Results'!$U$1,MATCH($B814,'Initial Results'!$R:$R,0)-1,0,1,1)),NA(),OFFSET('Initial Results'!$U$1,MATCH($B814,'Initial Results'!$R:$R,0)-1,0,1,1))))</f>
        <v>#N/A</v>
      </c>
      <c r="D814" s="103" t="str">
        <f t="shared" si="129"/>
        <v/>
      </c>
      <c r="E814" s="199" t="e">
        <f ca="1">IF(B814=0, NA(), (IF(ISERROR(OFFSET('Confirm Results'!$U$1,MATCH($B814,'Confirm Results'!$R:$R,0)-1,0,1,1)),NA(),OFFSET('Confirm Results'!$U$1,MATCH($B814,'Confirm Results'!$R:$R,0)-1,0,1,1))))</f>
        <v>#N/A</v>
      </c>
      <c r="F814" s="103" t="str">
        <f t="shared" si="120"/>
        <v/>
      </c>
      <c r="G814" s="103" t="str">
        <f t="shared" ca="1" si="121"/>
        <v/>
      </c>
      <c r="H814" s="300"/>
      <c r="I814" s="103" t="str">
        <f t="shared" si="122"/>
        <v/>
      </c>
      <c r="J814" s="1" t="str">
        <f t="shared" si="123"/>
        <v/>
      </c>
      <c r="K814" s="1" t="str">
        <f t="shared" si="124"/>
        <v/>
      </c>
      <c r="L814" s="177"/>
      <c r="M814" s="299" t="str">
        <f t="shared" si="125"/>
        <v/>
      </c>
      <c r="N814" s="177"/>
      <c r="O814" s="177" t="str">
        <f t="shared" si="126"/>
        <v/>
      </c>
      <c r="P814" s="1" t="str">
        <f t="shared" si="127"/>
        <v/>
      </c>
      <c r="Q814" s="199" t="str">
        <f ca="1">IF(B814=0,"",(IF(ISERROR(OFFSET('Specs and Initial PMs'!$E$1,MATCH($B814,'Specs and Initial PMs'!$D:$D,0)-1,0,1,1)),"",OFFSET('Specs and Initial PMs'!$E$1,MATCH($B814,'Specs and Initial PMs'!$D:$D,0)-1,0,1,1))))</f>
        <v/>
      </c>
      <c r="R814" s="103" t="str">
        <f t="shared" ca="1" si="128"/>
        <v/>
      </c>
      <c r="S814" s="241"/>
    </row>
    <row r="815" spans="1:19" x14ac:dyDescent="0.3">
      <c r="A815" s="1">
        <f>'Specs and Initial PMs'!A827</f>
        <v>811</v>
      </c>
      <c r="B815" s="1">
        <f>'Specs and Initial PMs'!D827</f>
        <v>0</v>
      </c>
      <c r="C815" s="103" t="e">
        <f ca="1">IF(B815=0, NA(), (IF(ISERROR(OFFSET('Initial Results'!$U$1,MATCH($B815,'Initial Results'!$R:$R,0)-1,0,1,1)),NA(),OFFSET('Initial Results'!$U$1,MATCH($B815,'Initial Results'!$R:$R,0)-1,0,1,1))))</f>
        <v>#N/A</v>
      </c>
      <c r="D815" s="103" t="str">
        <f t="shared" si="129"/>
        <v/>
      </c>
      <c r="E815" s="199" t="e">
        <f ca="1">IF(B815=0, NA(), (IF(ISERROR(OFFSET('Confirm Results'!$U$1,MATCH($B815,'Confirm Results'!$R:$R,0)-1,0,1,1)),NA(),OFFSET('Confirm Results'!$U$1,MATCH($B815,'Confirm Results'!$R:$R,0)-1,0,1,1))))</f>
        <v>#N/A</v>
      </c>
      <c r="F815" s="103" t="str">
        <f t="shared" si="120"/>
        <v/>
      </c>
      <c r="G815" s="103" t="str">
        <f t="shared" ca="1" si="121"/>
        <v/>
      </c>
      <c r="H815" s="300"/>
      <c r="I815" s="103" t="str">
        <f t="shared" si="122"/>
        <v/>
      </c>
      <c r="J815" s="1" t="str">
        <f t="shared" si="123"/>
        <v/>
      </c>
      <c r="K815" s="1" t="str">
        <f t="shared" si="124"/>
        <v/>
      </c>
      <c r="L815" s="177"/>
      <c r="M815" s="299" t="str">
        <f t="shared" si="125"/>
        <v/>
      </c>
      <c r="N815" s="177"/>
      <c r="O815" s="177" t="str">
        <f t="shared" si="126"/>
        <v/>
      </c>
      <c r="P815" s="1" t="str">
        <f t="shared" si="127"/>
        <v/>
      </c>
      <c r="Q815" s="199" t="str">
        <f ca="1">IF(B815=0,"",(IF(ISERROR(OFFSET('Specs and Initial PMs'!$E$1,MATCH($B815,'Specs and Initial PMs'!$D:$D,0)-1,0,1,1)),"",OFFSET('Specs and Initial PMs'!$E$1,MATCH($B815,'Specs and Initial PMs'!$D:$D,0)-1,0,1,1))))</f>
        <v/>
      </c>
      <c r="R815" s="103" t="str">
        <f t="shared" ca="1" si="128"/>
        <v/>
      </c>
      <c r="S815" s="241"/>
    </row>
    <row r="816" spans="1:19" x14ac:dyDescent="0.3">
      <c r="A816" s="1">
        <f>'Specs and Initial PMs'!A828</f>
        <v>812</v>
      </c>
      <c r="B816" s="1">
        <f>'Specs and Initial PMs'!D828</f>
        <v>0</v>
      </c>
      <c r="C816" s="103" t="e">
        <f ca="1">IF(B816=0, NA(), (IF(ISERROR(OFFSET('Initial Results'!$U$1,MATCH($B816,'Initial Results'!$R:$R,0)-1,0,1,1)),NA(),OFFSET('Initial Results'!$U$1,MATCH($B816,'Initial Results'!$R:$R,0)-1,0,1,1))))</f>
        <v>#N/A</v>
      </c>
      <c r="D816" s="103" t="str">
        <f t="shared" si="129"/>
        <v/>
      </c>
      <c r="E816" s="199" t="e">
        <f ca="1">IF(B816=0, NA(), (IF(ISERROR(OFFSET('Confirm Results'!$U$1,MATCH($B816,'Confirm Results'!$R:$R,0)-1,0,1,1)),NA(),OFFSET('Confirm Results'!$U$1,MATCH($B816,'Confirm Results'!$R:$R,0)-1,0,1,1))))</f>
        <v>#N/A</v>
      </c>
      <c r="F816" s="103" t="str">
        <f t="shared" si="120"/>
        <v/>
      </c>
      <c r="G816" s="103" t="str">
        <f t="shared" ca="1" si="121"/>
        <v/>
      </c>
      <c r="H816" s="300"/>
      <c r="I816" s="103" t="str">
        <f t="shared" si="122"/>
        <v/>
      </c>
      <c r="J816" s="1" t="str">
        <f t="shared" si="123"/>
        <v/>
      </c>
      <c r="K816" s="1" t="str">
        <f t="shared" si="124"/>
        <v/>
      </c>
      <c r="L816" s="177"/>
      <c r="M816" s="299" t="str">
        <f t="shared" si="125"/>
        <v/>
      </c>
      <c r="N816" s="177"/>
      <c r="O816" s="177" t="str">
        <f t="shared" si="126"/>
        <v/>
      </c>
      <c r="P816" s="1" t="str">
        <f t="shared" si="127"/>
        <v/>
      </c>
      <c r="Q816" s="199" t="str">
        <f ca="1">IF(B816=0,"",(IF(ISERROR(OFFSET('Specs and Initial PMs'!$E$1,MATCH($B816,'Specs and Initial PMs'!$D:$D,0)-1,0,1,1)),"",OFFSET('Specs and Initial PMs'!$E$1,MATCH($B816,'Specs and Initial PMs'!$D:$D,0)-1,0,1,1))))</f>
        <v/>
      </c>
      <c r="R816" s="103" t="str">
        <f t="shared" ca="1" si="128"/>
        <v/>
      </c>
      <c r="S816" s="241"/>
    </row>
    <row r="817" spans="1:19" x14ac:dyDescent="0.3">
      <c r="A817" s="1">
        <f>'Specs and Initial PMs'!A829</f>
        <v>813</v>
      </c>
      <c r="B817" s="1">
        <f>'Specs and Initial PMs'!D829</f>
        <v>0</v>
      </c>
      <c r="C817" s="103" t="e">
        <f ca="1">IF(B817=0, NA(), (IF(ISERROR(OFFSET('Initial Results'!$U$1,MATCH($B817,'Initial Results'!$R:$R,0)-1,0,1,1)),NA(),OFFSET('Initial Results'!$U$1,MATCH($B817,'Initial Results'!$R:$R,0)-1,0,1,1))))</f>
        <v>#N/A</v>
      </c>
      <c r="D817" s="103" t="str">
        <f t="shared" si="129"/>
        <v/>
      </c>
      <c r="E817" s="199" t="e">
        <f ca="1">IF(B817=0, NA(), (IF(ISERROR(OFFSET('Confirm Results'!$U$1,MATCH($B817,'Confirm Results'!$R:$R,0)-1,0,1,1)),NA(),OFFSET('Confirm Results'!$U$1,MATCH($B817,'Confirm Results'!$R:$R,0)-1,0,1,1))))</f>
        <v>#N/A</v>
      </c>
      <c r="F817" s="103" t="str">
        <f t="shared" si="120"/>
        <v/>
      </c>
      <c r="G817" s="103" t="str">
        <f t="shared" ca="1" si="121"/>
        <v/>
      </c>
      <c r="H817" s="300"/>
      <c r="I817" s="103" t="str">
        <f t="shared" si="122"/>
        <v/>
      </c>
      <c r="J817" s="1" t="str">
        <f t="shared" si="123"/>
        <v/>
      </c>
      <c r="K817" s="1" t="str">
        <f t="shared" si="124"/>
        <v/>
      </c>
      <c r="L817" s="177"/>
      <c r="M817" s="299" t="str">
        <f t="shared" si="125"/>
        <v/>
      </c>
      <c r="N817" s="177"/>
      <c r="O817" s="177" t="str">
        <f t="shared" si="126"/>
        <v/>
      </c>
      <c r="P817" s="1" t="str">
        <f t="shared" si="127"/>
        <v/>
      </c>
      <c r="Q817" s="199" t="str">
        <f ca="1">IF(B817=0,"",(IF(ISERROR(OFFSET('Specs and Initial PMs'!$E$1,MATCH($B817,'Specs and Initial PMs'!$D:$D,0)-1,0,1,1)),"",OFFSET('Specs and Initial PMs'!$E$1,MATCH($B817,'Specs and Initial PMs'!$D:$D,0)-1,0,1,1))))</f>
        <v/>
      </c>
      <c r="R817" s="103" t="str">
        <f t="shared" ca="1" si="128"/>
        <v/>
      </c>
      <c r="S817" s="241"/>
    </row>
    <row r="818" spans="1:19" x14ac:dyDescent="0.3">
      <c r="A818" s="1">
        <f>'Specs and Initial PMs'!A830</f>
        <v>814</v>
      </c>
      <c r="B818" s="1">
        <f>'Specs and Initial PMs'!D830</f>
        <v>0</v>
      </c>
      <c r="C818" s="103" t="e">
        <f ca="1">IF(B818=0, NA(), (IF(ISERROR(OFFSET('Initial Results'!$U$1,MATCH($B818,'Initial Results'!$R:$R,0)-1,0,1,1)),NA(),OFFSET('Initial Results'!$U$1,MATCH($B818,'Initial Results'!$R:$R,0)-1,0,1,1))))</f>
        <v>#N/A</v>
      </c>
      <c r="D818" s="103" t="str">
        <f t="shared" si="129"/>
        <v/>
      </c>
      <c r="E818" s="199" t="e">
        <f ca="1">IF(B818=0, NA(), (IF(ISERROR(OFFSET('Confirm Results'!$U$1,MATCH($B818,'Confirm Results'!$R:$R,0)-1,0,1,1)),NA(),OFFSET('Confirm Results'!$U$1,MATCH($B818,'Confirm Results'!$R:$R,0)-1,0,1,1))))</f>
        <v>#N/A</v>
      </c>
      <c r="F818" s="103" t="str">
        <f t="shared" si="120"/>
        <v/>
      </c>
      <c r="G818" s="103" t="str">
        <f t="shared" ca="1" si="121"/>
        <v/>
      </c>
      <c r="H818" s="300"/>
      <c r="I818" s="103" t="str">
        <f t="shared" si="122"/>
        <v/>
      </c>
      <c r="J818" s="1" t="str">
        <f t="shared" si="123"/>
        <v/>
      </c>
      <c r="K818" s="1" t="str">
        <f t="shared" si="124"/>
        <v/>
      </c>
      <c r="L818" s="177"/>
      <c r="M818" s="299" t="str">
        <f t="shared" si="125"/>
        <v/>
      </c>
      <c r="N818" s="177"/>
      <c r="O818" s="177" t="str">
        <f t="shared" si="126"/>
        <v/>
      </c>
      <c r="P818" s="1" t="str">
        <f t="shared" si="127"/>
        <v/>
      </c>
      <c r="Q818" s="199" t="str">
        <f ca="1">IF(B818=0,"",(IF(ISERROR(OFFSET('Specs and Initial PMs'!$E$1,MATCH($B818,'Specs and Initial PMs'!$D:$D,0)-1,0,1,1)),"",OFFSET('Specs and Initial PMs'!$E$1,MATCH($B818,'Specs and Initial PMs'!$D:$D,0)-1,0,1,1))))</f>
        <v/>
      </c>
      <c r="R818" s="103" t="str">
        <f t="shared" ca="1" si="128"/>
        <v/>
      </c>
      <c r="S818" s="241"/>
    </row>
    <row r="819" spans="1:19" x14ac:dyDescent="0.3">
      <c r="A819" s="1">
        <f>'Specs and Initial PMs'!A831</f>
        <v>815</v>
      </c>
      <c r="B819" s="1">
        <f>'Specs and Initial PMs'!D831</f>
        <v>0</v>
      </c>
      <c r="C819" s="103" t="e">
        <f ca="1">IF(B819=0, NA(), (IF(ISERROR(OFFSET('Initial Results'!$U$1,MATCH($B819,'Initial Results'!$R:$R,0)-1,0,1,1)),NA(),OFFSET('Initial Results'!$U$1,MATCH($B819,'Initial Results'!$R:$R,0)-1,0,1,1))))</f>
        <v>#N/A</v>
      </c>
      <c r="D819" s="103" t="str">
        <f t="shared" si="129"/>
        <v/>
      </c>
      <c r="E819" s="199" t="e">
        <f ca="1">IF(B819=0, NA(), (IF(ISERROR(OFFSET('Confirm Results'!$U$1,MATCH($B819,'Confirm Results'!$R:$R,0)-1,0,1,1)),NA(),OFFSET('Confirm Results'!$U$1,MATCH($B819,'Confirm Results'!$R:$R,0)-1,0,1,1))))</f>
        <v>#N/A</v>
      </c>
      <c r="F819" s="103" t="str">
        <f t="shared" si="120"/>
        <v/>
      </c>
      <c r="G819" s="103" t="str">
        <f t="shared" ca="1" si="121"/>
        <v/>
      </c>
      <c r="H819" s="300"/>
      <c r="I819" s="103" t="str">
        <f t="shared" si="122"/>
        <v/>
      </c>
      <c r="J819" s="1" t="str">
        <f t="shared" si="123"/>
        <v/>
      </c>
      <c r="K819" s="1" t="str">
        <f t="shared" si="124"/>
        <v/>
      </c>
      <c r="L819" s="177"/>
      <c r="M819" s="299" t="str">
        <f t="shared" si="125"/>
        <v/>
      </c>
      <c r="N819" s="177"/>
      <c r="O819" s="177" t="str">
        <f t="shared" si="126"/>
        <v/>
      </c>
      <c r="P819" s="1" t="str">
        <f t="shared" si="127"/>
        <v/>
      </c>
      <c r="Q819" s="199" t="str">
        <f ca="1">IF(B819=0,"",(IF(ISERROR(OFFSET('Specs and Initial PMs'!$E$1,MATCH($B819,'Specs and Initial PMs'!$D:$D,0)-1,0,1,1)),"",OFFSET('Specs and Initial PMs'!$E$1,MATCH($B819,'Specs and Initial PMs'!$D:$D,0)-1,0,1,1))))</f>
        <v/>
      </c>
      <c r="R819" s="103" t="str">
        <f t="shared" ca="1" si="128"/>
        <v/>
      </c>
      <c r="S819" s="241"/>
    </row>
    <row r="820" spans="1:19" x14ac:dyDescent="0.3">
      <c r="A820" s="1">
        <f>'Specs and Initial PMs'!A832</f>
        <v>816</v>
      </c>
      <c r="B820" s="1">
        <f>'Specs and Initial PMs'!D832</f>
        <v>0</v>
      </c>
      <c r="C820" s="103" t="e">
        <f ca="1">IF(B820=0, NA(), (IF(ISERROR(OFFSET('Initial Results'!$U$1,MATCH($B820,'Initial Results'!$R:$R,0)-1,0,1,1)),NA(),OFFSET('Initial Results'!$U$1,MATCH($B820,'Initial Results'!$R:$R,0)-1,0,1,1))))</f>
        <v>#N/A</v>
      </c>
      <c r="D820" s="103" t="str">
        <f t="shared" si="129"/>
        <v/>
      </c>
      <c r="E820" s="199" t="e">
        <f ca="1">IF(B820=0, NA(), (IF(ISERROR(OFFSET('Confirm Results'!$U$1,MATCH($B820,'Confirm Results'!$R:$R,0)-1,0,1,1)),NA(),OFFSET('Confirm Results'!$U$1,MATCH($B820,'Confirm Results'!$R:$R,0)-1,0,1,1))))</f>
        <v>#N/A</v>
      </c>
      <c r="F820" s="103" t="str">
        <f t="shared" si="120"/>
        <v/>
      </c>
      <c r="G820" s="103" t="str">
        <f t="shared" ca="1" si="121"/>
        <v/>
      </c>
      <c r="H820" s="300"/>
      <c r="I820" s="103" t="str">
        <f t="shared" si="122"/>
        <v/>
      </c>
      <c r="J820" s="1" t="str">
        <f t="shared" si="123"/>
        <v/>
      </c>
      <c r="K820" s="1" t="str">
        <f t="shared" si="124"/>
        <v/>
      </c>
      <c r="L820" s="177"/>
      <c r="M820" s="299" t="str">
        <f t="shared" si="125"/>
        <v/>
      </c>
      <c r="N820" s="177"/>
      <c r="O820" s="177" t="str">
        <f t="shared" si="126"/>
        <v/>
      </c>
      <c r="P820" s="1" t="str">
        <f t="shared" si="127"/>
        <v/>
      </c>
      <c r="Q820" s="199" t="str">
        <f ca="1">IF(B820=0,"",(IF(ISERROR(OFFSET('Specs and Initial PMs'!$E$1,MATCH($B820,'Specs and Initial PMs'!$D:$D,0)-1,0,1,1)),"",OFFSET('Specs and Initial PMs'!$E$1,MATCH($B820,'Specs and Initial PMs'!$D:$D,0)-1,0,1,1))))</f>
        <v/>
      </c>
      <c r="R820" s="103" t="str">
        <f t="shared" ca="1" si="128"/>
        <v/>
      </c>
      <c r="S820" s="241"/>
    </row>
    <row r="821" spans="1:19" x14ac:dyDescent="0.3">
      <c r="A821" s="1">
        <f>'Specs and Initial PMs'!A833</f>
        <v>817</v>
      </c>
      <c r="B821" s="1">
        <f>'Specs and Initial PMs'!D833</f>
        <v>0</v>
      </c>
      <c r="C821" s="103" t="e">
        <f ca="1">IF(B821=0, NA(), (IF(ISERROR(OFFSET('Initial Results'!$U$1,MATCH($B821,'Initial Results'!$R:$R,0)-1,0,1,1)),NA(),OFFSET('Initial Results'!$U$1,MATCH($B821,'Initial Results'!$R:$R,0)-1,0,1,1))))</f>
        <v>#N/A</v>
      </c>
      <c r="D821" s="103" t="str">
        <f t="shared" si="129"/>
        <v/>
      </c>
      <c r="E821" s="199" t="e">
        <f ca="1">IF(B821=0, NA(), (IF(ISERROR(OFFSET('Confirm Results'!$U$1,MATCH($B821,'Confirm Results'!$R:$R,0)-1,0,1,1)),NA(),OFFSET('Confirm Results'!$U$1,MATCH($B821,'Confirm Results'!$R:$R,0)-1,0,1,1))))</f>
        <v>#N/A</v>
      </c>
      <c r="F821" s="103" t="str">
        <f t="shared" si="120"/>
        <v/>
      </c>
      <c r="G821" s="103" t="str">
        <f t="shared" ca="1" si="121"/>
        <v/>
      </c>
      <c r="H821" s="300"/>
      <c r="I821" s="103" t="str">
        <f t="shared" si="122"/>
        <v/>
      </c>
      <c r="J821" s="1" t="str">
        <f t="shared" si="123"/>
        <v/>
      </c>
      <c r="K821" s="1" t="str">
        <f t="shared" si="124"/>
        <v/>
      </c>
      <c r="L821" s="177"/>
      <c r="M821" s="299" t="str">
        <f t="shared" si="125"/>
        <v/>
      </c>
      <c r="N821" s="177"/>
      <c r="O821" s="177" t="str">
        <f t="shared" si="126"/>
        <v/>
      </c>
      <c r="P821" s="1" t="str">
        <f t="shared" si="127"/>
        <v/>
      </c>
      <c r="Q821" s="199" t="str">
        <f ca="1">IF(B821=0,"",(IF(ISERROR(OFFSET('Specs and Initial PMs'!$E$1,MATCH($B821,'Specs and Initial PMs'!$D:$D,0)-1,0,1,1)),"",OFFSET('Specs and Initial PMs'!$E$1,MATCH($B821,'Specs and Initial PMs'!$D:$D,0)-1,0,1,1))))</f>
        <v/>
      </c>
      <c r="R821" s="103" t="str">
        <f t="shared" ca="1" si="128"/>
        <v/>
      </c>
      <c r="S821" s="241"/>
    </row>
    <row r="822" spans="1:19" x14ac:dyDescent="0.3">
      <c r="A822" s="1">
        <f>'Specs and Initial PMs'!A834</f>
        <v>818</v>
      </c>
      <c r="B822" s="1">
        <f>'Specs and Initial PMs'!D834</f>
        <v>0</v>
      </c>
      <c r="C822" s="103" t="e">
        <f ca="1">IF(B822=0, NA(), (IF(ISERROR(OFFSET('Initial Results'!$U$1,MATCH($B822,'Initial Results'!$R:$R,0)-1,0,1,1)),NA(),OFFSET('Initial Results'!$U$1,MATCH($B822,'Initial Results'!$R:$R,0)-1,0,1,1))))</f>
        <v>#N/A</v>
      </c>
      <c r="D822" s="103" t="str">
        <f t="shared" si="129"/>
        <v/>
      </c>
      <c r="E822" s="199" t="e">
        <f ca="1">IF(B822=0, NA(), (IF(ISERROR(OFFSET('Confirm Results'!$U$1,MATCH($B822,'Confirm Results'!$R:$R,0)-1,0,1,1)),NA(),OFFSET('Confirm Results'!$U$1,MATCH($B822,'Confirm Results'!$R:$R,0)-1,0,1,1))))</f>
        <v>#N/A</v>
      </c>
      <c r="F822" s="103" t="str">
        <f t="shared" si="120"/>
        <v/>
      </c>
      <c r="G822" s="103" t="str">
        <f t="shared" ca="1" si="121"/>
        <v/>
      </c>
      <c r="H822" s="300"/>
      <c r="I822" s="103" t="str">
        <f t="shared" si="122"/>
        <v/>
      </c>
      <c r="J822" s="1" t="str">
        <f t="shared" si="123"/>
        <v/>
      </c>
      <c r="K822" s="1" t="str">
        <f t="shared" si="124"/>
        <v/>
      </c>
      <c r="L822" s="177"/>
      <c r="M822" s="299" t="str">
        <f t="shared" si="125"/>
        <v/>
      </c>
      <c r="N822" s="177"/>
      <c r="O822" s="177" t="str">
        <f t="shared" si="126"/>
        <v/>
      </c>
      <c r="P822" s="1" t="str">
        <f t="shared" si="127"/>
        <v/>
      </c>
      <c r="Q822" s="199" t="str">
        <f ca="1">IF(B822=0,"",(IF(ISERROR(OFFSET('Specs and Initial PMs'!$E$1,MATCH($B822,'Specs and Initial PMs'!$D:$D,0)-1,0,1,1)),"",OFFSET('Specs and Initial PMs'!$E$1,MATCH($B822,'Specs and Initial PMs'!$D:$D,0)-1,0,1,1))))</f>
        <v/>
      </c>
      <c r="R822" s="103" t="str">
        <f t="shared" ca="1" si="128"/>
        <v/>
      </c>
      <c r="S822" s="241"/>
    </row>
    <row r="823" spans="1:19" x14ac:dyDescent="0.3">
      <c r="A823" s="1">
        <f>'Specs and Initial PMs'!A835</f>
        <v>819</v>
      </c>
      <c r="B823" s="1">
        <f>'Specs and Initial PMs'!D835</f>
        <v>0</v>
      </c>
      <c r="C823" s="103" t="e">
        <f ca="1">IF(B823=0, NA(), (IF(ISERROR(OFFSET('Initial Results'!$U$1,MATCH($B823,'Initial Results'!$R:$R,0)-1,0,1,1)),NA(),OFFSET('Initial Results'!$U$1,MATCH($B823,'Initial Results'!$R:$R,0)-1,0,1,1))))</f>
        <v>#N/A</v>
      </c>
      <c r="D823" s="103" t="str">
        <f t="shared" si="129"/>
        <v/>
      </c>
      <c r="E823" s="199" t="e">
        <f ca="1">IF(B823=0, NA(), (IF(ISERROR(OFFSET('Confirm Results'!$U$1,MATCH($B823,'Confirm Results'!$R:$R,0)-1,0,1,1)),NA(),OFFSET('Confirm Results'!$U$1,MATCH($B823,'Confirm Results'!$R:$R,0)-1,0,1,1))))</f>
        <v>#N/A</v>
      </c>
      <c r="F823" s="103" t="str">
        <f t="shared" si="120"/>
        <v/>
      </c>
      <c r="G823" s="103" t="str">
        <f t="shared" ca="1" si="121"/>
        <v/>
      </c>
      <c r="H823" s="300"/>
      <c r="I823" s="103" t="str">
        <f t="shared" si="122"/>
        <v/>
      </c>
      <c r="J823" s="1" t="str">
        <f t="shared" si="123"/>
        <v/>
      </c>
      <c r="K823" s="1" t="str">
        <f t="shared" si="124"/>
        <v/>
      </c>
      <c r="L823" s="177"/>
      <c r="M823" s="299" t="str">
        <f t="shared" si="125"/>
        <v/>
      </c>
      <c r="N823" s="177"/>
      <c r="O823" s="177" t="str">
        <f t="shared" si="126"/>
        <v/>
      </c>
      <c r="P823" s="1" t="str">
        <f t="shared" si="127"/>
        <v/>
      </c>
      <c r="Q823" s="199" t="str">
        <f ca="1">IF(B823=0,"",(IF(ISERROR(OFFSET('Specs and Initial PMs'!$E$1,MATCH($B823,'Specs and Initial PMs'!$D:$D,0)-1,0,1,1)),"",OFFSET('Specs and Initial PMs'!$E$1,MATCH($B823,'Specs and Initial PMs'!$D:$D,0)-1,0,1,1))))</f>
        <v/>
      </c>
      <c r="R823" s="103" t="str">
        <f t="shared" ca="1" si="128"/>
        <v/>
      </c>
      <c r="S823" s="241"/>
    </row>
    <row r="824" spans="1:19" x14ac:dyDescent="0.3">
      <c r="A824" s="1">
        <f>'Specs and Initial PMs'!A836</f>
        <v>820</v>
      </c>
      <c r="B824" s="1">
        <f>'Specs and Initial PMs'!D836</f>
        <v>0</v>
      </c>
      <c r="C824" s="103" t="e">
        <f ca="1">IF(B824=0, NA(), (IF(ISERROR(OFFSET('Initial Results'!$U$1,MATCH($B824,'Initial Results'!$R:$R,0)-1,0,1,1)),NA(),OFFSET('Initial Results'!$U$1,MATCH($B824,'Initial Results'!$R:$R,0)-1,0,1,1))))</f>
        <v>#N/A</v>
      </c>
      <c r="D824" s="103" t="str">
        <f t="shared" si="129"/>
        <v/>
      </c>
      <c r="E824" s="199" t="e">
        <f ca="1">IF(B824=0, NA(), (IF(ISERROR(OFFSET('Confirm Results'!$U$1,MATCH($B824,'Confirm Results'!$R:$R,0)-1,0,1,1)),NA(),OFFSET('Confirm Results'!$U$1,MATCH($B824,'Confirm Results'!$R:$R,0)-1,0,1,1))))</f>
        <v>#N/A</v>
      </c>
      <c r="F824" s="103" t="str">
        <f t="shared" si="120"/>
        <v/>
      </c>
      <c r="G824" s="103" t="str">
        <f t="shared" ca="1" si="121"/>
        <v/>
      </c>
      <c r="H824" s="300"/>
      <c r="I824" s="103" t="str">
        <f t="shared" si="122"/>
        <v/>
      </c>
      <c r="J824" s="1" t="str">
        <f t="shared" si="123"/>
        <v/>
      </c>
      <c r="K824" s="1" t="str">
        <f t="shared" si="124"/>
        <v/>
      </c>
      <c r="L824" s="177"/>
      <c r="M824" s="299" t="str">
        <f t="shared" si="125"/>
        <v/>
      </c>
      <c r="N824" s="177"/>
      <c r="O824" s="177" t="str">
        <f t="shared" si="126"/>
        <v/>
      </c>
      <c r="P824" s="1" t="str">
        <f t="shared" si="127"/>
        <v/>
      </c>
      <c r="Q824" s="199" t="str">
        <f ca="1">IF(B824=0,"",(IF(ISERROR(OFFSET('Specs and Initial PMs'!$E$1,MATCH($B824,'Specs and Initial PMs'!$D:$D,0)-1,0,1,1)),"",OFFSET('Specs and Initial PMs'!$E$1,MATCH($B824,'Specs and Initial PMs'!$D:$D,0)-1,0,1,1))))</f>
        <v/>
      </c>
      <c r="R824" s="103" t="str">
        <f t="shared" ca="1" si="128"/>
        <v/>
      </c>
      <c r="S824" s="241"/>
    </row>
    <row r="825" spans="1:19" x14ac:dyDescent="0.3">
      <c r="A825" s="1">
        <f>'Specs and Initial PMs'!A837</f>
        <v>821</v>
      </c>
      <c r="B825" s="1">
        <f>'Specs and Initial PMs'!D837</f>
        <v>0</v>
      </c>
      <c r="C825" s="103" t="e">
        <f ca="1">IF(B825=0, NA(), (IF(ISERROR(OFFSET('Initial Results'!$U$1,MATCH($B825,'Initial Results'!$R:$R,0)-1,0,1,1)),NA(),OFFSET('Initial Results'!$U$1,MATCH($B825,'Initial Results'!$R:$R,0)-1,0,1,1))))</f>
        <v>#N/A</v>
      </c>
      <c r="D825" s="103" t="str">
        <f t="shared" si="129"/>
        <v/>
      </c>
      <c r="E825" s="199" t="e">
        <f ca="1">IF(B825=0, NA(), (IF(ISERROR(OFFSET('Confirm Results'!$U$1,MATCH($B825,'Confirm Results'!$R:$R,0)-1,0,1,1)),NA(),OFFSET('Confirm Results'!$U$1,MATCH($B825,'Confirm Results'!$R:$R,0)-1,0,1,1))))</f>
        <v>#N/A</v>
      </c>
      <c r="F825" s="103" t="str">
        <f t="shared" si="120"/>
        <v/>
      </c>
      <c r="G825" s="103" t="str">
        <f t="shared" ca="1" si="121"/>
        <v/>
      </c>
      <c r="H825" s="300"/>
      <c r="I825" s="103" t="str">
        <f t="shared" si="122"/>
        <v/>
      </c>
      <c r="J825" s="1" t="str">
        <f t="shared" si="123"/>
        <v/>
      </c>
      <c r="K825" s="1" t="str">
        <f t="shared" si="124"/>
        <v/>
      </c>
      <c r="L825" s="177"/>
      <c r="M825" s="299" t="str">
        <f t="shared" si="125"/>
        <v/>
      </c>
      <c r="N825" s="177"/>
      <c r="O825" s="177" t="str">
        <f t="shared" si="126"/>
        <v/>
      </c>
      <c r="P825" s="1" t="str">
        <f t="shared" si="127"/>
        <v/>
      </c>
      <c r="Q825" s="199" t="str">
        <f ca="1">IF(B825=0,"",(IF(ISERROR(OFFSET('Specs and Initial PMs'!$E$1,MATCH($B825,'Specs and Initial PMs'!$D:$D,0)-1,0,1,1)),"",OFFSET('Specs and Initial PMs'!$E$1,MATCH($B825,'Specs and Initial PMs'!$D:$D,0)-1,0,1,1))))</f>
        <v/>
      </c>
      <c r="R825" s="103" t="str">
        <f t="shared" ca="1" si="128"/>
        <v/>
      </c>
      <c r="S825" s="241"/>
    </row>
    <row r="826" spans="1:19" x14ac:dyDescent="0.3">
      <c r="A826" s="1">
        <f>'Specs and Initial PMs'!A838</f>
        <v>822</v>
      </c>
      <c r="B826" s="1">
        <f>'Specs and Initial PMs'!D838</f>
        <v>0</v>
      </c>
      <c r="C826" s="103" t="e">
        <f ca="1">IF(B826=0, NA(), (IF(ISERROR(OFFSET('Initial Results'!$U$1,MATCH($B826,'Initial Results'!$R:$R,0)-1,0,1,1)),NA(),OFFSET('Initial Results'!$U$1,MATCH($B826,'Initial Results'!$R:$R,0)-1,0,1,1))))</f>
        <v>#N/A</v>
      </c>
      <c r="D826" s="103" t="str">
        <f t="shared" si="129"/>
        <v/>
      </c>
      <c r="E826" s="199" t="e">
        <f ca="1">IF(B826=0, NA(), (IF(ISERROR(OFFSET('Confirm Results'!$U$1,MATCH($B826,'Confirm Results'!$R:$R,0)-1,0,1,1)),NA(),OFFSET('Confirm Results'!$U$1,MATCH($B826,'Confirm Results'!$R:$R,0)-1,0,1,1))))</f>
        <v>#N/A</v>
      </c>
      <c r="F826" s="103" t="str">
        <f t="shared" si="120"/>
        <v/>
      </c>
      <c r="G826" s="103" t="str">
        <f t="shared" ca="1" si="121"/>
        <v/>
      </c>
      <c r="H826" s="300"/>
      <c r="I826" s="103" t="str">
        <f t="shared" si="122"/>
        <v/>
      </c>
      <c r="J826" s="1" t="str">
        <f t="shared" si="123"/>
        <v/>
      </c>
      <c r="K826" s="1" t="str">
        <f t="shared" si="124"/>
        <v/>
      </c>
      <c r="L826" s="177"/>
      <c r="M826" s="299" t="str">
        <f t="shared" si="125"/>
        <v/>
      </c>
      <c r="N826" s="177"/>
      <c r="O826" s="177" t="str">
        <f t="shared" si="126"/>
        <v/>
      </c>
      <c r="P826" s="1" t="str">
        <f t="shared" si="127"/>
        <v/>
      </c>
      <c r="Q826" s="199" t="str">
        <f ca="1">IF(B826=0,"",(IF(ISERROR(OFFSET('Specs and Initial PMs'!$E$1,MATCH($B826,'Specs and Initial PMs'!$D:$D,0)-1,0,1,1)),"",OFFSET('Specs and Initial PMs'!$E$1,MATCH($B826,'Specs and Initial PMs'!$D:$D,0)-1,0,1,1))))</f>
        <v/>
      </c>
      <c r="R826" s="103" t="str">
        <f t="shared" ca="1" si="128"/>
        <v/>
      </c>
      <c r="S826" s="241"/>
    </row>
    <row r="827" spans="1:19" x14ac:dyDescent="0.3">
      <c r="A827" s="1">
        <f>'Specs and Initial PMs'!A839</f>
        <v>823</v>
      </c>
      <c r="B827" s="1">
        <f>'Specs and Initial PMs'!D839</f>
        <v>0</v>
      </c>
      <c r="C827" s="103" t="e">
        <f ca="1">IF(B827=0, NA(), (IF(ISERROR(OFFSET('Initial Results'!$U$1,MATCH($B827,'Initial Results'!$R:$R,0)-1,0,1,1)),NA(),OFFSET('Initial Results'!$U$1,MATCH($B827,'Initial Results'!$R:$R,0)-1,0,1,1))))</f>
        <v>#N/A</v>
      </c>
      <c r="D827" s="103" t="str">
        <f t="shared" si="129"/>
        <v/>
      </c>
      <c r="E827" s="199" t="e">
        <f ca="1">IF(B827=0, NA(), (IF(ISERROR(OFFSET('Confirm Results'!$U$1,MATCH($B827,'Confirm Results'!$R:$R,0)-1,0,1,1)),NA(),OFFSET('Confirm Results'!$U$1,MATCH($B827,'Confirm Results'!$R:$R,0)-1,0,1,1))))</f>
        <v>#N/A</v>
      </c>
      <c r="F827" s="103" t="str">
        <f t="shared" si="120"/>
        <v/>
      </c>
      <c r="G827" s="103" t="str">
        <f t="shared" ca="1" si="121"/>
        <v/>
      </c>
      <c r="H827" s="300"/>
      <c r="I827" s="103" t="str">
        <f t="shared" si="122"/>
        <v/>
      </c>
      <c r="J827" s="1" t="str">
        <f t="shared" si="123"/>
        <v/>
      </c>
      <c r="K827" s="1" t="str">
        <f t="shared" si="124"/>
        <v/>
      </c>
      <c r="L827" s="177"/>
      <c r="M827" s="299" t="str">
        <f t="shared" si="125"/>
        <v/>
      </c>
      <c r="N827" s="177"/>
      <c r="O827" s="177" t="str">
        <f t="shared" si="126"/>
        <v/>
      </c>
      <c r="P827" s="1" t="str">
        <f t="shared" si="127"/>
        <v/>
      </c>
      <c r="Q827" s="199" t="str">
        <f ca="1">IF(B827=0,"",(IF(ISERROR(OFFSET('Specs and Initial PMs'!$E$1,MATCH($B827,'Specs and Initial PMs'!$D:$D,0)-1,0,1,1)),"",OFFSET('Specs and Initial PMs'!$E$1,MATCH($B827,'Specs and Initial PMs'!$D:$D,0)-1,0,1,1))))</f>
        <v/>
      </c>
      <c r="R827" s="103" t="str">
        <f t="shared" ca="1" si="128"/>
        <v/>
      </c>
      <c r="S827" s="241"/>
    </row>
    <row r="828" spans="1:19" x14ac:dyDescent="0.3">
      <c r="A828" s="1">
        <f>'Specs and Initial PMs'!A840</f>
        <v>824</v>
      </c>
      <c r="B828" s="1">
        <f>'Specs and Initial PMs'!D840</f>
        <v>0</v>
      </c>
      <c r="C828" s="103" t="e">
        <f ca="1">IF(B828=0, NA(), (IF(ISERROR(OFFSET('Initial Results'!$U$1,MATCH($B828,'Initial Results'!$R:$R,0)-1,0,1,1)),NA(),OFFSET('Initial Results'!$U$1,MATCH($B828,'Initial Results'!$R:$R,0)-1,0,1,1))))</f>
        <v>#N/A</v>
      </c>
      <c r="D828" s="103" t="str">
        <f t="shared" si="129"/>
        <v/>
      </c>
      <c r="E828" s="199" t="e">
        <f ca="1">IF(B828=0, NA(), (IF(ISERROR(OFFSET('Confirm Results'!$U$1,MATCH($B828,'Confirm Results'!$R:$R,0)-1,0,1,1)),NA(),OFFSET('Confirm Results'!$U$1,MATCH($B828,'Confirm Results'!$R:$R,0)-1,0,1,1))))</f>
        <v>#N/A</v>
      </c>
      <c r="F828" s="103" t="str">
        <f t="shared" si="120"/>
        <v/>
      </c>
      <c r="G828" s="103" t="str">
        <f t="shared" ca="1" si="121"/>
        <v/>
      </c>
      <c r="H828" s="300"/>
      <c r="I828" s="103" t="str">
        <f t="shared" si="122"/>
        <v/>
      </c>
      <c r="J828" s="1" t="str">
        <f t="shared" si="123"/>
        <v/>
      </c>
      <c r="K828" s="1" t="str">
        <f t="shared" si="124"/>
        <v/>
      </c>
      <c r="L828" s="177"/>
      <c r="M828" s="299" t="str">
        <f t="shared" si="125"/>
        <v/>
      </c>
      <c r="N828" s="177"/>
      <c r="O828" s="177" t="str">
        <f t="shared" si="126"/>
        <v/>
      </c>
      <c r="P828" s="1" t="str">
        <f t="shared" si="127"/>
        <v/>
      </c>
      <c r="Q828" s="199" t="str">
        <f ca="1">IF(B828=0,"",(IF(ISERROR(OFFSET('Specs and Initial PMs'!$E$1,MATCH($B828,'Specs and Initial PMs'!$D:$D,0)-1,0,1,1)),"",OFFSET('Specs and Initial PMs'!$E$1,MATCH($B828,'Specs and Initial PMs'!$D:$D,0)-1,0,1,1))))</f>
        <v/>
      </c>
      <c r="R828" s="103" t="str">
        <f t="shared" ca="1" si="128"/>
        <v/>
      </c>
      <c r="S828" s="241"/>
    </row>
    <row r="829" spans="1:19" x14ac:dyDescent="0.3">
      <c r="A829" s="1">
        <f>'Specs and Initial PMs'!A841</f>
        <v>825</v>
      </c>
      <c r="B829" s="1">
        <f>'Specs and Initial PMs'!D841</f>
        <v>0</v>
      </c>
      <c r="C829" s="103" t="e">
        <f ca="1">IF(B829=0, NA(), (IF(ISERROR(OFFSET('Initial Results'!$U$1,MATCH($B829,'Initial Results'!$R:$R,0)-1,0,1,1)),NA(),OFFSET('Initial Results'!$U$1,MATCH($B829,'Initial Results'!$R:$R,0)-1,0,1,1))))</f>
        <v>#N/A</v>
      </c>
      <c r="D829" s="103" t="str">
        <f t="shared" si="129"/>
        <v/>
      </c>
      <c r="E829" s="199" t="e">
        <f ca="1">IF(B829=0, NA(), (IF(ISERROR(OFFSET('Confirm Results'!$U$1,MATCH($B829,'Confirm Results'!$R:$R,0)-1,0,1,1)),NA(),OFFSET('Confirm Results'!$U$1,MATCH($B829,'Confirm Results'!$R:$R,0)-1,0,1,1))))</f>
        <v>#N/A</v>
      </c>
      <c r="F829" s="103" t="str">
        <f t="shared" si="120"/>
        <v/>
      </c>
      <c r="G829" s="103" t="str">
        <f t="shared" ca="1" si="121"/>
        <v/>
      </c>
      <c r="H829" s="300"/>
      <c r="I829" s="103" t="str">
        <f t="shared" si="122"/>
        <v/>
      </c>
      <c r="J829" s="1" t="str">
        <f t="shared" si="123"/>
        <v/>
      </c>
      <c r="K829" s="1" t="str">
        <f t="shared" si="124"/>
        <v/>
      </c>
      <c r="L829" s="177"/>
      <c r="M829" s="299" t="str">
        <f t="shared" si="125"/>
        <v/>
      </c>
      <c r="N829" s="177"/>
      <c r="O829" s="177" t="str">
        <f t="shared" si="126"/>
        <v/>
      </c>
      <c r="P829" s="1" t="str">
        <f t="shared" si="127"/>
        <v/>
      </c>
      <c r="Q829" s="199" t="str">
        <f ca="1">IF(B829=0,"",(IF(ISERROR(OFFSET('Specs and Initial PMs'!$E$1,MATCH($B829,'Specs and Initial PMs'!$D:$D,0)-1,0,1,1)),"",OFFSET('Specs and Initial PMs'!$E$1,MATCH($B829,'Specs and Initial PMs'!$D:$D,0)-1,0,1,1))))</f>
        <v/>
      </c>
      <c r="R829" s="103" t="str">
        <f t="shared" ca="1" si="128"/>
        <v/>
      </c>
      <c r="S829" s="241"/>
    </row>
    <row r="830" spans="1:19" x14ac:dyDescent="0.3">
      <c r="A830" s="1">
        <f>'Specs and Initial PMs'!A842</f>
        <v>826</v>
      </c>
      <c r="B830" s="1">
        <f>'Specs and Initial PMs'!D842</f>
        <v>0</v>
      </c>
      <c r="C830" s="103" t="e">
        <f ca="1">IF(B830=0, NA(), (IF(ISERROR(OFFSET('Initial Results'!$U$1,MATCH($B830,'Initial Results'!$R:$R,0)-1,0,1,1)),NA(),OFFSET('Initial Results'!$U$1,MATCH($B830,'Initial Results'!$R:$R,0)-1,0,1,1))))</f>
        <v>#N/A</v>
      </c>
      <c r="D830" s="103" t="str">
        <f t="shared" si="129"/>
        <v/>
      </c>
      <c r="E830" s="199" t="e">
        <f ca="1">IF(B830=0, NA(), (IF(ISERROR(OFFSET('Confirm Results'!$U$1,MATCH($B830,'Confirm Results'!$R:$R,0)-1,0,1,1)),NA(),OFFSET('Confirm Results'!$U$1,MATCH($B830,'Confirm Results'!$R:$R,0)-1,0,1,1))))</f>
        <v>#N/A</v>
      </c>
      <c r="F830" s="103" t="str">
        <f t="shared" si="120"/>
        <v/>
      </c>
      <c r="G830" s="103" t="str">
        <f t="shared" ca="1" si="121"/>
        <v/>
      </c>
      <c r="H830" s="300"/>
      <c r="I830" s="103" t="str">
        <f t="shared" si="122"/>
        <v/>
      </c>
      <c r="J830" s="1" t="str">
        <f t="shared" si="123"/>
        <v/>
      </c>
      <c r="K830" s="1" t="str">
        <f t="shared" si="124"/>
        <v/>
      </c>
      <c r="L830" s="177"/>
      <c r="M830" s="299" t="str">
        <f t="shared" si="125"/>
        <v/>
      </c>
      <c r="N830" s="177"/>
      <c r="O830" s="177" t="str">
        <f t="shared" si="126"/>
        <v/>
      </c>
      <c r="P830" s="1" t="str">
        <f t="shared" si="127"/>
        <v/>
      </c>
      <c r="Q830" s="199" t="str">
        <f ca="1">IF(B830=0,"",(IF(ISERROR(OFFSET('Specs and Initial PMs'!$E$1,MATCH($B830,'Specs and Initial PMs'!$D:$D,0)-1,0,1,1)),"",OFFSET('Specs and Initial PMs'!$E$1,MATCH($B830,'Specs and Initial PMs'!$D:$D,0)-1,0,1,1))))</f>
        <v/>
      </c>
      <c r="R830" s="103" t="str">
        <f t="shared" ca="1" si="128"/>
        <v/>
      </c>
      <c r="S830" s="241"/>
    </row>
    <row r="831" spans="1:19" x14ac:dyDescent="0.3">
      <c r="A831" s="1">
        <f>'Specs and Initial PMs'!A843</f>
        <v>827</v>
      </c>
      <c r="B831" s="1">
        <f>'Specs and Initial PMs'!D843</f>
        <v>0</v>
      </c>
      <c r="C831" s="103" t="e">
        <f ca="1">IF(B831=0, NA(), (IF(ISERROR(OFFSET('Initial Results'!$U$1,MATCH($B831,'Initial Results'!$R:$R,0)-1,0,1,1)),NA(),OFFSET('Initial Results'!$U$1,MATCH($B831,'Initial Results'!$R:$R,0)-1,0,1,1))))</f>
        <v>#N/A</v>
      </c>
      <c r="D831" s="103" t="str">
        <f t="shared" si="129"/>
        <v/>
      </c>
      <c r="E831" s="199" t="e">
        <f ca="1">IF(B831=0, NA(), (IF(ISERROR(OFFSET('Confirm Results'!$U$1,MATCH($B831,'Confirm Results'!$R:$R,0)-1,0,1,1)),NA(),OFFSET('Confirm Results'!$U$1,MATCH($B831,'Confirm Results'!$R:$R,0)-1,0,1,1))))</f>
        <v>#N/A</v>
      </c>
      <c r="F831" s="103" t="str">
        <f t="shared" si="120"/>
        <v/>
      </c>
      <c r="G831" s="103" t="str">
        <f t="shared" ca="1" si="121"/>
        <v/>
      </c>
      <c r="H831" s="300"/>
      <c r="I831" s="103" t="str">
        <f t="shared" si="122"/>
        <v/>
      </c>
      <c r="J831" s="1" t="str">
        <f t="shared" si="123"/>
        <v/>
      </c>
      <c r="K831" s="1" t="str">
        <f t="shared" si="124"/>
        <v/>
      </c>
      <c r="L831" s="177"/>
      <c r="M831" s="299" t="str">
        <f t="shared" si="125"/>
        <v/>
      </c>
      <c r="N831" s="177"/>
      <c r="O831" s="177" t="str">
        <f t="shared" si="126"/>
        <v/>
      </c>
      <c r="P831" s="1" t="str">
        <f t="shared" si="127"/>
        <v/>
      </c>
      <c r="Q831" s="199" t="str">
        <f ca="1">IF(B831=0,"",(IF(ISERROR(OFFSET('Specs and Initial PMs'!$E$1,MATCH($B831,'Specs and Initial PMs'!$D:$D,0)-1,0,1,1)),"",OFFSET('Specs and Initial PMs'!$E$1,MATCH($B831,'Specs and Initial PMs'!$D:$D,0)-1,0,1,1))))</f>
        <v/>
      </c>
      <c r="R831" s="103" t="str">
        <f t="shared" ca="1" si="128"/>
        <v/>
      </c>
      <c r="S831" s="241"/>
    </row>
    <row r="832" spans="1:19" x14ac:dyDescent="0.3">
      <c r="A832" s="1">
        <f>'Specs and Initial PMs'!A844</f>
        <v>828</v>
      </c>
      <c r="B832" s="1">
        <f>'Specs and Initial PMs'!D844</f>
        <v>0</v>
      </c>
      <c r="C832" s="103" t="e">
        <f ca="1">IF(B832=0, NA(), (IF(ISERROR(OFFSET('Initial Results'!$U$1,MATCH($B832,'Initial Results'!$R:$R,0)-1,0,1,1)),NA(),OFFSET('Initial Results'!$U$1,MATCH($B832,'Initial Results'!$R:$R,0)-1,0,1,1))))</f>
        <v>#N/A</v>
      </c>
      <c r="D832" s="103" t="str">
        <f t="shared" si="129"/>
        <v/>
      </c>
      <c r="E832" s="199" t="e">
        <f ca="1">IF(B832=0, NA(), (IF(ISERROR(OFFSET('Confirm Results'!$U$1,MATCH($B832,'Confirm Results'!$R:$R,0)-1,0,1,1)),NA(),OFFSET('Confirm Results'!$U$1,MATCH($B832,'Confirm Results'!$R:$R,0)-1,0,1,1))))</f>
        <v>#N/A</v>
      </c>
      <c r="F832" s="103" t="str">
        <f t="shared" si="120"/>
        <v/>
      </c>
      <c r="G832" s="103" t="str">
        <f t="shared" ca="1" si="121"/>
        <v/>
      </c>
      <c r="H832" s="300"/>
      <c r="I832" s="103" t="str">
        <f t="shared" si="122"/>
        <v/>
      </c>
      <c r="J832" s="1" t="str">
        <f t="shared" si="123"/>
        <v/>
      </c>
      <c r="K832" s="1" t="str">
        <f t="shared" si="124"/>
        <v/>
      </c>
      <c r="L832" s="177"/>
      <c r="M832" s="299" t="str">
        <f t="shared" si="125"/>
        <v/>
      </c>
      <c r="N832" s="177"/>
      <c r="O832" s="177" t="str">
        <f t="shared" si="126"/>
        <v/>
      </c>
      <c r="P832" s="1" t="str">
        <f t="shared" si="127"/>
        <v/>
      </c>
      <c r="Q832" s="199" t="str">
        <f ca="1">IF(B832=0,"",(IF(ISERROR(OFFSET('Specs and Initial PMs'!$E$1,MATCH($B832,'Specs and Initial PMs'!$D:$D,0)-1,0,1,1)),"",OFFSET('Specs and Initial PMs'!$E$1,MATCH($B832,'Specs and Initial PMs'!$D:$D,0)-1,0,1,1))))</f>
        <v/>
      </c>
      <c r="R832" s="103" t="str">
        <f t="shared" ca="1" si="128"/>
        <v/>
      </c>
      <c r="S832" s="241"/>
    </row>
    <row r="833" spans="1:19" x14ac:dyDescent="0.3">
      <c r="A833" s="1">
        <f>'Specs and Initial PMs'!A845</f>
        <v>829</v>
      </c>
      <c r="B833" s="1">
        <f>'Specs and Initial PMs'!D845</f>
        <v>0</v>
      </c>
      <c r="C833" s="103" t="e">
        <f ca="1">IF(B833=0, NA(), (IF(ISERROR(OFFSET('Initial Results'!$U$1,MATCH($B833,'Initial Results'!$R:$R,0)-1,0,1,1)),NA(),OFFSET('Initial Results'!$U$1,MATCH($B833,'Initial Results'!$R:$R,0)-1,0,1,1))))</f>
        <v>#N/A</v>
      </c>
      <c r="D833" s="103" t="str">
        <f t="shared" si="129"/>
        <v/>
      </c>
      <c r="E833" s="199" t="e">
        <f ca="1">IF(B833=0, NA(), (IF(ISERROR(OFFSET('Confirm Results'!$U$1,MATCH($B833,'Confirm Results'!$R:$R,0)-1,0,1,1)),NA(),OFFSET('Confirm Results'!$U$1,MATCH($B833,'Confirm Results'!$R:$R,0)-1,0,1,1))))</f>
        <v>#N/A</v>
      </c>
      <c r="F833" s="103" t="str">
        <f t="shared" si="120"/>
        <v/>
      </c>
      <c r="G833" s="103" t="str">
        <f t="shared" ca="1" si="121"/>
        <v/>
      </c>
      <c r="H833" s="300"/>
      <c r="I833" s="103" t="str">
        <f t="shared" si="122"/>
        <v/>
      </c>
      <c r="J833" s="1" t="str">
        <f t="shared" si="123"/>
        <v/>
      </c>
      <c r="K833" s="1" t="str">
        <f t="shared" si="124"/>
        <v/>
      </c>
      <c r="L833" s="177"/>
      <c r="M833" s="299" t="str">
        <f t="shared" si="125"/>
        <v/>
      </c>
      <c r="N833" s="177"/>
      <c r="O833" s="177" t="str">
        <f t="shared" si="126"/>
        <v/>
      </c>
      <c r="P833" s="1" t="str">
        <f t="shared" si="127"/>
        <v/>
      </c>
      <c r="Q833" s="199" t="str">
        <f ca="1">IF(B833=0,"",(IF(ISERROR(OFFSET('Specs and Initial PMs'!$E$1,MATCH($B833,'Specs and Initial PMs'!$D:$D,0)-1,0,1,1)),"",OFFSET('Specs and Initial PMs'!$E$1,MATCH($B833,'Specs and Initial PMs'!$D:$D,0)-1,0,1,1))))</f>
        <v/>
      </c>
      <c r="R833" s="103" t="str">
        <f t="shared" ca="1" si="128"/>
        <v/>
      </c>
      <c r="S833" s="241"/>
    </row>
    <row r="834" spans="1:19" x14ac:dyDescent="0.3">
      <c r="A834" s="1">
        <f>'Specs and Initial PMs'!A846</f>
        <v>830</v>
      </c>
      <c r="B834" s="1">
        <f>'Specs and Initial PMs'!D846</f>
        <v>0</v>
      </c>
      <c r="C834" s="103" t="e">
        <f ca="1">IF(B834=0, NA(), (IF(ISERROR(OFFSET('Initial Results'!$U$1,MATCH($B834,'Initial Results'!$R:$R,0)-1,0,1,1)),NA(),OFFSET('Initial Results'!$U$1,MATCH($B834,'Initial Results'!$R:$R,0)-1,0,1,1))))</f>
        <v>#N/A</v>
      </c>
      <c r="D834" s="103" t="str">
        <f t="shared" si="129"/>
        <v/>
      </c>
      <c r="E834" s="199" t="e">
        <f ca="1">IF(B834=0, NA(), (IF(ISERROR(OFFSET('Confirm Results'!$U$1,MATCH($B834,'Confirm Results'!$R:$R,0)-1,0,1,1)),NA(),OFFSET('Confirm Results'!$U$1,MATCH($B834,'Confirm Results'!$R:$R,0)-1,0,1,1))))</f>
        <v>#N/A</v>
      </c>
      <c r="F834" s="103" t="str">
        <f t="shared" si="120"/>
        <v/>
      </c>
      <c r="G834" s="103" t="str">
        <f t="shared" ca="1" si="121"/>
        <v/>
      </c>
      <c r="H834" s="300"/>
      <c r="I834" s="103" t="str">
        <f t="shared" si="122"/>
        <v/>
      </c>
      <c r="J834" s="1" t="str">
        <f t="shared" si="123"/>
        <v/>
      </c>
      <c r="K834" s="1" t="str">
        <f t="shared" si="124"/>
        <v/>
      </c>
      <c r="L834" s="177"/>
      <c r="M834" s="299" t="str">
        <f t="shared" si="125"/>
        <v/>
      </c>
      <c r="N834" s="177"/>
      <c r="O834" s="177" t="str">
        <f t="shared" si="126"/>
        <v/>
      </c>
      <c r="P834" s="1" t="str">
        <f t="shared" si="127"/>
        <v/>
      </c>
      <c r="Q834" s="199" t="str">
        <f ca="1">IF(B834=0,"",(IF(ISERROR(OFFSET('Specs and Initial PMs'!$E$1,MATCH($B834,'Specs and Initial PMs'!$D:$D,0)-1,0,1,1)),"",OFFSET('Specs and Initial PMs'!$E$1,MATCH($B834,'Specs and Initial PMs'!$D:$D,0)-1,0,1,1))))</f>
        <v/>
      </c>
      <c r="R834" s="103" t="str">
        <f t="shared" ca="1" si="128"/>
        <v/>
      </c>
      <c r="S834" s="241"/>
    </row>
    <row r="835" spans="1:19" x14ac:dyDescent="0.3">
      <c r="A835" s="1">
        <f>'Specs and Initial PMs'!A847</f>
        <v>831</v>
      </c>
      <c r="B835" s="1">
        <f>'Specs and Initial PMs'!D847</f>
        <v>0</v>
      </c>
      <c r="C835" s="103" t="e">
        <f ca="1">IF(B835=0, NA(), (IF(ISERROR(OFFSET('Initial Results'!$U$1,MATCH($B835,'Initial Results'!$R:$R,0)-1,0,1,1)),NA(),OFFSET('Initial Results'!$U$1,MATCH($B835,'Initial Results'!$R:$R,0)-1,0,1,1))))</f>
        <v>#N/A</v>
      </c>
      <c r="D835" s="103" t="str">
        <f t="shared" si="129"/>
        <v/>
      </c>
      <c r="E835" s="199" t="e">
        <f ca="1">IF(B835=0, NA(), (IF(ISERROR(OFFSET('Confirm Results'!$U$1,MATCH($B835,'Confirm Results'!$R:$R,0)-1,0,1,1)),NA(),OFFSET('Confirm Results'!$U$1,MATCH($B835,'Confirm Results'!$R:$R,0)-1,0,1,1))))</f>
        <v>#N/A</v>
      </c>
      <c r="F835" s="103" t="str">
        <f t="shared" si="120"/>
        <v/>
      </c>
      <c r="G835" s="103" t="str">
        <f t="shared" ca="1" si="121"/>
        <v/>
      </c>
      <c r="H835" s="300"/>
      <c r="I835" s="103" t="str">
        <f t="shared" si="122"/>
        <v/>
      </c>
      <c r="J835" s="1" t="str">
        <f t="shared" si="123"/>
        <v/>
      </c>
      <c r="K835" s="1" t="str">
        <f t="shared" si="124"/>
        <v/>
      </c>
      <c r="L835" s="177"/>
      <c r="M835" s="299" t="str">
        <f t="shared" si="125"/>
        <v/>
      </c>
      <c r="N835" s="177"/>
      <c r="O835" s="177" t="str">
        <f t="shared" si="126"/>
        <v/>
      </c>
      <c r="P835" s="1" t="str">
        <f t="shared" si="127"/>
        <v/>
      </c>
      <c r="Q835" s="199" t="str">
        <f ca="1">IF(B835=0,"",(IF(ISERROR(OFFSET('Specs and Initial PMs'!$E$1,MATCH($B835,'Specs and Initial PMs'!$D:$D,0)-1,0,1,1)),"",OFFSET('Specs and Initial PMs'!$E$1,MATCH($B835,'Specs and Initial PMs'!$D:$D,0)-1,0,1,1))))</f>
        <v/>
      </c>
      <c r="R835" s="103" t="str">
        <f t="shared" ca="1" si="128"/>
        <v/>
      </c>
      <c r="S835" s="241"/>
    </row>
    <row r="836" spans="1:19" x14ac:dyDescent="0.3">
      <c r="A836" s="1">
        <f>'Specs and Initial PMs'!A848</f>
        <v>832</v>
      </c>
      <c r="B836" s="1">
        <f>'Specs and Initial PMs'!D848</f>
        <v>0</v>
      </c>
      <c r="C836" s="103" t="e">
        <f ca="1">IF(B836=0, NA(), (IF(ISERROR(OFFSET('Initial Results'!$U$1,MATCH($B836,'Initial Results'!$R:$R,0)-1,0,1,1)),NA(),OFFSET('Initial Results'!$U$1,MATCH($B836,'Initial Results'!$R:$R,0)-1,0,1,1))))</f>
        <v>#N/A</v>
      </c>
      <c r="D836" s="103" t="str">
        <f t="shared" si="129"/>
        <v/>
      </c>
      <c r="E836" s="199" t="e">
        <f ca="1">IF(B836=0, NA(), (IF(ISERROR(OFFSET('Confirm Results'!$U$1,MATCH($B836,'Confirm Results'!$R:$R,0)-1,0,1,1)),NA(),OFFSET('Confirm Results'!$U$1,MATCH($B836,'Confirm Results'!$R:$R,0)-1,0,1,1))))</f>
        <v>#N/A</v>
      </c>
      <c r="F836" s="103" t="str">
        <f t="shared" si="120"/>
        <v/>
      </c>
      <c r="G836" s="103" t="str">
        <f t="shared" ca="1" si="121"/>
        <v/>
      </c>
      <c r="H836" s="300"/>
      <c r="I836" s="103" t="str">
        <f t="shared" si="122"/>
        <v/>
      </c>
      <c r="J836" s="1" t="str">
        <f t="shared" si="123"/>
        <v/>
      </c>
      <c r="K836" s="1" t="str">
        <f t="shared" si="124"/>
        <v/>
      </c>
      <c r="L836" s="177"/>
      <c r="M836" s="299" t="str">
        <f t="shared" si="125"/>
        <v/>
      </c>
      <c r="N836" s="177"/>
      <c r="O836" s="177" t="str">
        <f t="shared" si="126"/>
        <v/>
      </c>
      <c r="P836" s="1" t="str">
        <f t="shared" si="127"/>
        <v/>
      </c>
      <c r="Q836" s="199" t="str">
        <f ca="1">IF(B836=0,"",(IF(ISERROR(OFFSET('Specs and Initial PMs'!$E$1,MATCH($B836,'Specs and Initial PMs'!$D:$D,0)-1,0,1,1)),"",OFFSET('Specs and Initial PMs'!$E$1,MATCH($B836,'Specs and Initial PMs'!$D:$D,0)-1,0,1,1))))</f>
        <v/>
      </c>
      <c r="R836" s="103" t="str">
        <f t="shared" ca="1" si="128"/>
        <v/>
      </c>
      <c r="S836" s="241"/>
    </row>
    <row r="837" spans="1:19" x14ac:dyDescent="0.3">
      <c r="A837" s="1">
        <f>'Specs and Initial PMs'!A849</f>
        <v>833</v>
      </c>
      <c r="B837" s="1">
        <f>'Specs and Initial PMs'!D849</f>
        <v>0</v>
      </c>
      <c r="C837" s="103" t="e">
        <f ca="1">IF(B837=0, NA(), (IF(ISERROR(OFFSET('Initial Results'!$U$1,MATCH($B837,'Initial Results'!$R:$R,0)-1,0,1,1)),NA(),OFFSET('Initial Results'!$U$1,MATCH($B837,'Initial Results'!$R:$R,0)-1,0,1,1))))</f>
        <v>#N/A</v>
      </c>
      <c r="D837" s="103" t="str">
        <f t="shared" si="129"/>
        <v/>
      </c>
      <c r="E837" s="199" t="e">
        <f ca="1">IF(B837=0, NA(), (IF(ISERROR(OFFSET('Confirm Results'!$U$1,MATCH($B837,'Confirm Results'!$R:$R,0)-1,0,1,1)),NA(),OFFSET('Confirm Results'!$U$1,MATCH($B837,'Confirm Results'!$R:$R,0)-1,0,1,1))))</f>
        <v>#N/A</v>
      </c>
      <c r="F837" s="103" t="str">
        <f t="shared" ref="F837:F900" si="130">IF($B837=0,"",IF(ISERROR($E837),"",$E837))</f>
        <v/>
      </c>
      <c r="G837" s="103" t="str">
        <f t="shared" ca="1" si="121"/>
        <v/>
      </c>
      <c r="H837" s="300"/>
      <c r="I837" s="103" t="str">
        <f t="shared" si="122"/>
        <v/>
      </c>
      <c r="J837" s="1" t="str">
        <f t="shared" si="123"/>
        <v/>
      </c>
      <c r="K837" s="1" t="str">
        <f t="shared" si="124"/>
        <v/>
      </c>
      <c r="L837" s="177"/>
      <c r="M837" s="299" t="str">
        <f t="shared" si="125"/>
        <v/>
      </c>
      <c r="N837" s="177"/>
      <c r="O837" s="177" t="str">
        <f t="shared" si="126"/>
        <v/>
      </c>
      <c r="P837" s="1" t="str">
        <f t="shared" si="127"/>
        <v/>
      </c>
      <c r="Q837" s="199" t="str">
        <f ca="1">IF(B837=0,"",(IF(ISERROR(OFFSET('Specs and Initial PMs'!$E$1,MATCH($B837,'Specs and Initial PMs'!$D:$D,0)-1,0,1,1)),"",OFFSET('Specs and Initial PMs'!$E$1,MATCH($B837,'Specs and Initial PMs'!$D:$D,0)-1,0,1,1))))</f>
        <v/>
      </c>
      <c r="R837" s="103" t="str">
        <f t="shared" ca="1" si="128"/>
        <v/>
      </c>
      <c r="S837" s="241"/>
    </row>
    <row r="838" spans="1:19" x14ac:dyDescent="0.3">
      <c r="A838" s="1">
        <f>'Specs and Initial PMs'!A850</f>
        <v>834</v>
      </c>
      <c r="B838" s="1">
        <f>'Specs and Initial PMs'!D850</f>
        <v>0</v>
      </c>
      <c r="C838" s="103" t="e">
        <f ca="1">IF(B838=0, NA(), (IF(ISERROR(OFFSET('Initial Results'!$U$1,MATCH($B838,'Initial Results'!$R:$R,0)-1,0,1,1)),NA(),OFFSET('Initial Results'!$U$1,MATCH($B838,'Initial Results'!$R:$R,0)-1,0,1,1))))</f>
        <v>#N/A</v>
      </c>
      <c r="D838" s="103" t="str">
        <f t="shared" si="129"/>
        <v/>
      </c>
      <c r="E838" s="199" t="e">
        <f ca="1">IF(B838=0, NA(), (IF(ISERROR(OFFSET('Confirm Results'!$U$1,MATCH($B838,'Confirm Results'!$R:$R,0)-1,0,1,1)),NA(),OFFSET('Confirm Results'!$U$1,MATCH($B838,'Confirm Results'!$R:$R,0)-1,0,1,1))))</f>
        <v>#N/A</v>
      </c>
      <c r="F838" s="103" t="str">
        <f t="shared" si="130"/>
        <v/>
      </c>
      <c r="G838" s="103" t="str">
        <f t="shared" ref="G838:G901" ca="1" si="131">IFERROR(IF(OR(AND(C838&lt;1.5,F838&gt;1.5),AND(C838&gt;1.5,F838&lt;1.5)),IF((STDEV(C838:F838)/AVERAGE(C838:F838))*100&gt;20,"Repeat",""),""),"")</f>
        <v/>
      </c>
      <c r="H838" s="300"/>
      <c r="I838" s="103" t="str">
        <f t="shared" ref="I838:I901" si="132">IF($B838=0,"",IF(ISERROR(IF(ISNUMBER($H838),$H838,IF(ISNUMBER($E838),$E838,$C838))),"FAILURE",IF(ISNUMBER($H838),$H838,IF(ISNUMBER($E838),$E838,$C838))))</f>
        <v/>
      </c>
      <c r="J838" s="1" t="str">
        <f t="shared" ref="J838:J901" si="133">IF(B838=0, "", (IF(ISNUMBER($I838),IF($I838&gt;1.5,"LT","RECENT"),"FAILURE")))</f>
        <v/>
      </c>
      <c r="K838" s="1" t="str">
        <f t="shared" ref="K838:K901" si="134">IF(I838&lt;0.4, "Perform Serology", "")</f>
        <v/>
      </c>
      <c r="L838" s="177"/>
      <c r="M838" s="299" t="str">
        <f t="shared" ref="M838:M901" si="135">IF(AND(J838="Recent",L838="Pos"),"Perform VL","")</f>
        <v/>
      </c>
      <c r="N838" s="177"/>
      <c r="O838" s="177" t="str">
        <f t="shared" ref="O838:O901" si="136">IF($B838=0,"",IF($I838&gt;0.4,$J838,IF($L838="Neg",$L838,IF($L838="HIV-2",$L838,IF($L838="Indeterminate", $L838,IF($L838="", "Pending Serology",$J838))))))</f>
        <v/>
      </c>
      <c r="P838" s="1" t="str">
        <f t="shared" ref="P838:P901" si="137">IF($B838=0,"",IF(AND($O838="RECENT",$N838="≥ 1000 copies/ml"),"RECENT",IF(AND($O838="RECENT",$N838="&lt; 1000 copies/ml"),"ART/EC (LT)",IF(AND($O838="RECENT",$N838=""),"Pending VL",$O838))))</f>
        <v/>
      </c>
      <c r="Q838" s="199" t="str">
        <f ca="1">IF(B838=0,"",(IF(ISERROR(OFFSET('Specs and Initial PMs'!$E$1,MATCH($B838,'Specs and Initial PMs'!$D:$D,0)-1,0,1,1)),"",OFFSET('Specs and Initial PMs'!$E$1,MATCH($B838,'Specs and Initial PMs'!$D:$D,0)-1,0,1,1))))</f>
        <v/>
      </c>
      <c r="R838" s="103" t="str">
        <f t="shared" ref="R838:R901" ca="1" si="138">IF($Q838=0,"",IF(ISERROR($Q838),"",$Q838))</f>
        <v/>
      </c>
      <c r="S838" s="241"/>
    </row>
    <row r="839" spans="1:19" x14ac:dyDescent="0.3">
      <c r="A839" s="1">
        <f>'Specs and Initial PMs'!A851</f>
        <v>835</v>
      </c>
      <c r="B839" s="1">
        <f>'Specs and Initial PMs'!D851</f>
        <v>0</v>
      </c>
      <c r="C839" s="103" t="e">
        <f ca="1">IF(B839=0, NA(), (IF(ISERROR(OFFSET('Initial Results'!$U$1,MATCH($B839,'Initial Results'!$R:$R,0)-1,0,1,1)),NA(),OFFSET('Initial Results'!$U$1,MATCH($B839,'Initial Results'!$R:$R,0)-1,0,1,1))))</f>
        <v>#N/A</v>
      </c>
      <c r="D839" s="103" t="str">
        <f t="shared" ref="D839:D902" si="139">IF($B839=0,"",IF(ISERROR($C839),"",$C839))</f>
        <v/>
      </c>
      <c r="E839" s="199" t="e">
        <f ca="1">IF(B839=0, NA(), (IF(ISERROR(OFFSET('Confirm Results'!$U$1,MATCH($B839,'Confirm Results'!$R:$R,0)-1,0,1,1)),NA(),OFFSET('Confirm Results'!$U$1,MATCH($B839,'Confirm Results'!$R:$R,0)-1,0,1,1))))</f>
        <v>#N/A</v>
      </c>
      <c r="F839" s="103" t="str">
        <f t="shared" si="130"/>
        <v/>
      </c>
      <c r="G839" s="103" t="str">
        <f t="shared" ca="1" si="131"/>
        <v/>
      </c>
      <c r="H839" s="300"/>
      <c r="I839" s="103" t="str">
        <f t="shared" si="132"/>
        <v/>
      </c>
      <c r="J839" s="1" t="str">
        <f t="shared" si="133"/>
        <v/>
      </c>
      <c r="K839" s="1" t="str">
        <f t="shared" si="134"/>
        <v/>
      </c>
      <c r="L839" s="177"/>
      <c r="M839" s="299" t="str">
        <f t="shared" si="135"/>
        <v/>
      </c>
      <c r="N839" s="177"/>
      <c r="O839" s="177" t="str">
        <f t="shared" si="136"/>
        <v/>
      </c>
      <c r="P839" s="1" t="str">
        <f t="shared" si="137"/>
        <v/>
      </c>
      <c r="Q839" s="199" t="str">
        <f ca="1">IF(B839=0,"",(IF(ISERROR(OFFSET('Specs and Initial PMs'!$E$1,MATCH($B839,'Specs and Initial PMs'!$D:$D,0)-1,0,1,1)),"",OFFSET('Specs and Initial PMs'!$E$1,MATCH($B839,'Specs and Initial PMs'!$D:$D,0)-1,0,1,1))))</f>
        <v/>
      </c>
      <c r="R839" s="103" t="str">
        <f t="shared" ca="1" si="138"/>
        <v/>
      </c>
      <c r="S839" s="241"/>
    </row>
    <row r="840" spans="1:19" x14ac:dyDescent="0.3">
      <c r="A840" s="1">
        <f>'Specs and Initial PMs'!A852</f>
        <v>836</v>
      </c>
      <c r="B840" s="1">
        <f>'Specs and Initial PMs'!D852</f>
        <v>0</v>
      </c>
      <c r="C840" s="103" t="e">
        <f ca="1">IF(B840=0, NA(), (IF(ISERROR(OFFSET('Initial Results'!$U$1,MATCH($B840,'Initial Results'!$R:$R,0)-1,0,1,1)),NA(),OFFSET('Initial Results'!$U$1,MATCH($B840,'Initial Results'!$R:$R,0)-1,0,1,1))))</f>
        <v>#N/A</v>
      </c>
      <c r="D840" s="103" t="str">
        <f t="shared" si="139"/>
        <v/>
      </c>
      <c r="E840" s="199" t="e">
        <f ca="1">IF(B840=0, NA(), (IF(ISERROR(OFFSET('Confirm Results'!$U$1,MATCH($B840,'Confirm Results'!$R:$R,0)-1,0,1,1)),NA(),OFFSET('Confirm Results'!$U$1,MATCH($B840,'Confirm Results'!$R:$R,0)-1,0,1,1))))</f>
        <v>#N/A</v>
      </c>
      <c r="F840" s="103" t="str">
        <f t="shared" si="130"/>
        <v/>
      </c>
      <c r="G840" s="103" t="str">
        <f t="shared" ca="1" si="131"/>
        <v/>
      </c>
      <c r="H840" s="300"/>
      <c r="I840" s="103" t="str">
        <f t="shared" si="132"/>
        <v/>
      </c>
      <c r="J840" s="1" t="str">
        <f t="shared" si="133"/>
        <v/>
      </c>
      <c r="K840" s="1" t="str">
        <f t="shared" si="134"/>
        <v/>
      </c>
      <c r="L840" s="177"/>
      <c r="M840" s="299" t="str">
        <f t="shared" si="135"/>
        <v/>
      </c>
      <c r="N840" s="177"/>
      <c r="O840" s="177" t="str">
        <f t="shared" si="136"/>
        <v/>
      </c>
      <c r="P840" s="1" t="str">
        <f t="shared" si="137"/>
        <v/>
      </c>
      <c r="Q840" s="199" t="str">
        <f ca="1">IF(B840=0,"",(IF(ISERROR(OFFSET('Specs and Initial PMs'!$E$1,MATCH($B840,'Specs and Initial PMs'!$D:$D,0)-1,0,1,1)),"",OFFSET('Specs and Initial PMs'!$E$1,MATCH($B840,'Specs and Initial PMs'!$D:$D,0)-1,0,1,1))))</f>
        <v/>
      </c>
      <c r="R840" s="103" t="str">
        <f t="shared" ca="1" si="138"/>
        <v/>
      </c>
      <c r="S840" s="241"/>
    </row>
    <row r="841" spans="1:19" x14ac:dyDescent="0.3">
      <c r="A841" s="1">
        <f>'Specs and Initial PMs'!A853</f>
        <v>837</v>
      </c>
      <c r="B841" s="1">
        <f>'Specs and Initial PMs'!D853</f>
        <v>0</v>
      </c>
      <c r="C841" s="103" t="e">
        <f ca="1">IF(B841=0, NA(), (IF(ISERROR(OFFSET('Initial Results'!$U$1,MATCH($B841,'Initial Results'!$R:$R,0)-1,0,1,1)),NA(),OFFSET('Initial Results'!$U$1,MATCH($B841,'Initial Results'!$R:$R,0)-1,0,1,1))))</f>
        <v>#N/A</v>
      </c>
      <c r="D841" s="103" t="str">
        <f t="shared" si="139"/>
        <v/>
      </c>
      <c r="E841" s="199" t="e">
        <f ca="1">IF(B841=0, NA(), (IF(ISERROR(OFFSET('Confirm Results'!$U$1,MATCH($B841,'Confirm Results'!$R:$R,0)-1,0,1,1)),NA(),OFFSET('Confirm Results'!$U$1,MATCH($B841,'Confirm Results'!$R:$R,0)-1,0,1,1))))</f>
        <v>#N/A</v>
      </c>
      <c r="F841" s="103" t="str">
        <f t="shared" si="130"/>
        <v/>
      </c>
      <c r="G841" s="103" t="str">
        <f t="shared" ca="1" si="131"/>
        <v/>
      </c>
      <c r="H841" s="300"/>
      <c r="I841" s="103" t="str">
        <f t="shared" si="132"/>
        <v/>
      </c>
      <c r="J841" s="1" t="str">
        <f t="shared" si="133"/>
        <v/>
      </c>
      <c r="K841" s="1" t="str">
        <f t="shared" si="134"/>
        <v/>
      </c>
      <c r="L841" s="177"/>
      <c r="M841" s="299" t="str">
        <f t="shared" si="135"/>
        <v/>
      </c>
      <c r="N841" s="177"/>
      <c r="O841" s="177" t="str">
        <f t="shared" si="136"/>
        <v/>
      </c>
      <c r="P841" s="1" t="str">
        <f t="shared" si="137"/>
        <v/>
      </c>
      <c r="Q841" s="199" t="str">
        <f ca="1">IF(B841=0,"",(IF(ISERROR(OFFSET('Specs and Initial PMs'!$E$1,MATCH($B841,'Specs and Initial PMs'!$D:$D,0)-1,0,1,1)),"",OFFSET('Specs and Initial PMs'!$E$1,MATCH($B841,'Specs and Initial PMs'!$D:$D,0)-1,0,1,1))))</f>
        <v/>
      </c>
      <c r="R841" s="103" t="str">
        <f t="shared" ca="1" si="138"/>
        <v/>
      </c>
      <c r="S841" s="241"/>
    </row>
    <row r="842" spans="1:19" x14ac:dyDescent="0.3">
      <c r="A842" s="1">
        <f>'Specs and Initial PMs'!A854</f>
        <v>838</v>
      </c>
      <c r="B842" s="1">
        <f>'Specs and Initial PMs'!D854</f>
        <v>0</v>
      </c>
      <c r="C842" s="103" t="e">
        <f ca="1">IF(B842=0, NA(), (IF(ISERROR(OFFSET('Initial Results'!$U$1,MATCH($B842,'Initial Results'!$R:$R,0)-1,0,1,1)),NA(),OFFSET('Initial Results'!$U$1,MATCH($B842,'Initial Results'!$R:$R,0)-1,0,1,1))))</f>
        <v>#N/A</v>
      </c>
      <c r="D842" s="103" t="str">
        <f t="shared" si="139"/>
        <v/>
      </c>
      <c r="E842" s="199" t="e">
        <f ca="1">IF(B842=0, NA(), (IF(ISERROR(OFFSET('Confirm Results'!$U$1,MATCH($B842,'Confirm Results'!$R:$R,0)-1,0,1,1)),NA(),OFFSET('Confirm Results'!$U$1,MATCH($B842,'Confirm Results'!$R:$R,0)-1,0,1,1))))</f>
        <v>#N/A</v>
      </c>
      <c r="F842" s="103" t="str">
        <f t="shared" si="130"/>
        <v/>
      </c>
      <c r="G842" s="103" t="str">
        <f t="shared" ca="1" si="131"/>
        <v/>
      </c>
      <c r="H842" s="300"/>
      <c r="I842" s="103" t="str">
        <f t="shared" si="132"/>
        <v/>
      </c>
      <c r="J842" s="1" t="str">
        <f t="shared" si="133"/>
        <v/>
      </c>
      <c r="K842" s="1" t="str">
        <f t="shared" si="134"/>
        <v/>
      </c>
      <c r="L842" s="177"/>
      <c r="M842" s="299" t="str">
        <f t="shared" si="135"/>
        <v/>
      </c>
      <c r="N842" s="177"/>
      <c r="O842" s="177" t="str">
        <f t="shared" si="136"/>
        <v/>
      </c>
      <c r="P842" s="1" t="str">
        <f t="shared" si="137"/>
        <v/>
      </c>
      <c r="Q842" s="199" t="str">
        <f ca="1">IF(B842=0,"",(IF(ISERROR(OFFSET('Specs and Initial PMs'!$E$1,MATCH($B842,'Specs and Initial PMs'!$D:$D,0)-1,0,1,1)),"",OFFSET('Specs and Initial PMs'!$E$1,MATCH($B842,'Specs and Initial PMs'!$D:$D,0)-1,0,1,1))))</f>
        <v/>
      </c>
      <c r="R842" s="103" t="str">
        <f t="shared" ca="1" si="138"/>
        <v/>
      </c>
      <c r="S842" s="241"/>
    </row>
    <row r="843" spans="1:19" x14ac:dyDescent="0.3">
      <c r="A843" s="1">
        <f>'Specs and Initial PMs'!A855</f>
        <v>839</v>
      </c>
      <c r="B843" s="1">
        <f>'Specs and Initial PMs'!D855</f>
        <v>0</v>
      </c>
      <c r="C843" s="103" t="e">
        <f ca="1">IF(B843=0, NA(), (IF(ISERROR(OFFSET('Initial Results'!$U$1,MATCH($B843,'Initial Results'!$R:$R,0)-1,0,1,1)),NA(),OFFSET('Initial Results'!$U$1,MATCH($B843,'Initial Results'!$R:$R,0)-1,0,1,1))))</f>
        <v>#N/A</v>
      </c>
      <c r="D843" s="103" t="str">
        <f t="shared" si="139"/>
        <v/>
      </c>
      <c r="E843" s="199" t="e">
        <f ca="1">IF(B843=0, NA(), (IF(ISERROR(OFFSET('Confirm Results'!$U$1,MATCH($B843,'Confirm Results'!$R:$R,0)-1,0,1,1)),NA(),OFFSET('Confirm Results'!$U$1,MATCH($B843,'Confirm Results'!$R:$R,0)-1,0,1,1))))</f>
        <v>#N/A</v>
      </c>
      <c r="F843" s="103" t="str">
        <f t="shared" si="130"/>
        <v/>
      </c>
      <c r="G843" s="103" t="str">
        <f t="shared" ca="1" si="131"/>
        <v/>
      </c>
      <c r="H843" s="300"/>
      <c r="I843" s="103" t="str">
        <f t="shared" si="132"/>
        <v/>
      </c>
      <c r="J843" s="1" t="str">
        <f t="shared" si="133"/>
        <v/>
      </c>
      <c r="K843" s="1" t="str">
        <f t="shared" si="134"/>
        <v/>
      </c>
      <c r="L843" s="177"/>
      <c r="M843" s="299" t="str">
        <f t="shared" si="135"/>
        <v/>
      </c>
      <c r="N843" s="177"/>
      <c r="O843" s="177" t="str">
        <f t="shared" si="136"/>
        <v/>
      </c>
      <c r="P843" s="1" t="str">
        <f t="shared" si="137"/>
        <v/>
      </c>
      <c r="Q843" s="199" t="str">
        <f ca="1">IF(B843=0,"",(IF(ISERROR(OFFSET('Specs and Initial PMs'!$E$1,MATCH($B843,'Specs and Initial PMs'!$D:$D,0)-1,0,1,1)),"",OFFSET('Specs and Initial PMs'!$E$1,MATCH($B843,'Specs and Initial PMs'!$D:$D,0)-1,0,1,1))))</f>
        <v/>
      </c>
      <c r="R843" s="103" t="str">
        <f t="shared" ca="1" si="138"/>
        <v/>
      </c>
      <c r="S843" s="241"/>
    </row>
    <row r="844" spans="1:19" x14ac:dyDescent="0.3">
      <c r="A844" s="1">
        <f>'Specs and Initial PMs'!A856</f>
        <v>840</v>
      </c>
      <c r="B844" s="1">
        <f>'Specs and Initial PMs'!D856</f>
        <v>0</v>
      </c>
      <c r="C844" s="103" t="e">
        <f ca="1">IF(B844=0, NA(), (IF(ISERROR(OFFSET('Initial Results'!$U$1,MATCH($B844,'Initial Results'!$R:$R,0)-1,0,1,1)),NA(),OFFSET('Initial Results'!$U$1,MATCH($B844,'Initial Results'!$R:$R,0)-1,0,1,1))))</f>
        <v>#N/A</v>
      </c>
      <c r="D844" s="103" t="str">
        <f t="shared" si="139"/>
        <v/>
      </c>
      <c r="E844" s="199" t="e">
        <f ca="1">IF(B844=0, NA(), (IF(ISERROR(OFFSET('Confirm Results'!$U$1,MATCH($B844,'Confirm Results'!$R:$R,0)-1,0,1,1)),NA(),OFFSET('Confirm Results'!$U$1,MATCH($B844,'Confirm Results'!$R:$R,0)-1,0,1,1))))</f>
        <v>#N/A</v>
      </c>
      <c r="F844" s="103" t="str">
        <f t="shared" si="130"/>
        <v/>
      </c>
      <c r="G844" s="103" t="str">
        <f t="shared" ca="1" si="131"/>
        <v/>
      </c>
      <c r="H844" s="300"/>
      <c r="I844" s="103" t="str">
        <f t="shared" si="132"/>
        <v/>
      </c>
      <c r="J844" s="1" t="str">
        <f t="shared" si="133"/>
        <v/>
      </c>
      <c r="K844" s="1" t="str">
        <f t="shared" si="134"/>
        <v/>
      </c>
      <c r="L844" s="177"/>
      <c r="M844" s="299" t="str">
        <f t="shared" si="135"/>
        <v/>
      </c>
      <c r="N844" s="177"/>
      <c r="O844" s="177" t="str">
        <f t="shared" si="136"/>
        <v/>
      </c>
      <c r="P844" s="1" t="str">
        <f t="shared" si="137"/>
        <v/>
      </c>
      <c r="Q844" s="199" t="str">
        <f ca="1">IF(B844=0,"",(IF(ISERROR(OFFSET('Specs and Initial PMs'!$E$1,MATCH($B844,'Specs and Initial PMs'!$D:$D,0)-1,0,1,1)),"",OFFSET('Specs and Initial PMs'!$E$1,MATCH($B844,'Specs and Initial PMs'!$D:$D,0)-1,0,1,1))))</f>
        <v/>
      </c>
      <c r="R844" s="103" t="str">
        <f t="shared" ca="1" si="138"/>
        <v/>
      </c>
      <c r="S844" s="241"/>
    </row>
    <row r="845" spans="1:19" x14ac:dyDescent="0.3">
      <c r="A845" s="1">
        <f>'Specs and Initial PMs'!A857</f>
        <v>841</v>
      </c>
      <c r="B845" s="1">
        <f>'Specs and Initial PMs'!D857</f>
        <v>0</v>
      </c>
      <c r="C845" s="103" t="e">
        <f ca="1">IF(B845=0, NA(), (IF(ISERROR(OFFSET('Initial Results'!$U$1,MATCH($B845,'Initial Results'!$R:$R,0)-1,0,1,1)),NA(),OFFSET('Initial Results'!$U$1,MATCH($B845,'Initial Results'!$R:$R,0)-1,0,1,1))))</f>
        <v>#N/A</v>
      </c>
      <c r="D845" s="103" t="str">
        <f t="shared" si="139"/>
        <v/>
      </c>
      <c r="E845" s="199" t="e">
        <f ca="1">IF(B845=0, NA(), (IF(ISERROR(OFFSET('Confirm Results'!$U$1,MATCH($B845,'Confirm Results'!$R:$R,0)-1,0,1,1)),NA(),OFFSET('Confirm Results'!$U$1,MATCH($B845,'Confirm Results'!$R:$R,0)-1,0,1,1))))</f>
        <v>#N/A</v>
      </c>
      <c r="F845" s="103" t="str">
        <f t="shared" si="130"/>
        <v/>
      </c>
      <c r="G845" s="103" t="str">
        <f t="shared" ca="1" si="131"/>
        <v/>
      </c>
      <c r="H845" s="300"/>
      <c r="I845" s="103" t="str">
        <f t="shared" si="132"/>
        <v/>
      </c>
      <c r="J845" s="1" t="str">
        <f t="shared" si="133"/>
        <v/>
      </c>
      <c r="K845" s="1" t="str">
        <f t="shared" si="134"/>
        <v/>
      </c>
      <c r="L845" s="177"/>
      <c r="M845" s="299" t="str">
        <f t="shared" si="135"/>
        <v/>
      </c>
      <c r="N845" s="177"/>
      <c r="O845" s="177" t="str">
        <f t="shared" si="136"/>
        <v/>
      </c>
      <c r="P845" s="1" t="str">
        <f t="shared" si="137"/>
        <v/>
      </c>
      <c r="Q845" s="199" t="str">
        <f ca="1">IF(B845=0,"",(IF(ISERROR(OFFSET('Specs and Initial PMs'!$E$1,MATCH($B845,'Specs and Initial PMs'!$D:$D,0)-1,0,1,1)),"",OFFSET('Specs and Initial PMs'!$E$1,MATCH($B845,'Specs and Initial PMs'!$D:$D,0)-1,0,1,1))))</f>
        <v/>
      </c>
      <c r="R845" s="103" t="str">
        <f t="shared" ca="1" si="138"/>
        <v/>
      </c>
      <c r="S845" s="241"/>
    </row>
    <row r="846" spans="1:19" x14ac:dyDescent="0.3">
      <c r="A846" s="1">
        <f>'Specs and Initial PMs'!A858</f>
        <v>842</v>
      </c>
      <c r="B846" s="1">
        <f>'Specs and Initial PMs'!D858</f>
        <v>0</v>
      </c>
      <c r="C846" s="103" t="e">
        <f ca="1">IF(B846=0, NA(), (IF(ISERROR(OFFSET('Initial Results'!$U$1,MATCH($B846,'Initial Results'!$R:$R,0)-1,0,1,1)),NA(),OFFSET('Initial Results'!$U$1,MATCH($B846,'Initial Results'!$R:$R,0)-1,0,1,1))))</f>
        <v>#N/A</v>
      </c>
      <c r="D846" s="103" t="str">
        <f t="shared" si="139"/>
        <v/>
      </c>
      <c r="E846" s="199" t="e">
        <f ca="1">IF(B846=0, NA(), (IF(ISERROR(OFFSET('Confirm Results'!$U$1,MATCH($B846,'Confirm Results'!$R:$R,0)-1,0,1,1)),NA(),OFFSET('Confirm Results'!$U$1,MATCH($B846,'Confirm Results'!$R:$R,0)-1,0,1,1))))</f>
        <v>#N/A</v>
      </c>
      <c r="F846" s="103" t="str">
        <f t="shared" si="130"/>
        <v/>
      </c>
      <c r="G846" s="103" t="str">
        <f t="shared" ca="1" si="131"/>
        <v/>
      </c>
      <c r="H846" s="300"/>
      <c r="I846" s="103" t="str">
        <f t="shared" si="132"/>
        <v/>
      </c>
      <c r="J846" s="1" t="str">
        <f t="shared" si="133"/>
        <v/>
      </c>
      <c r="K846" s="1" t="str">
        <f t="shared" si="134"/>
        <v/>
      </c>
      <c r="L846" s="177"/>
      <c r="M846" s="299" t="str">
        <f t="shared" si="135"/>
        <v/>
      </c>
      <c r="N846" s="177"/>
      <c r="O846" s="177" t="str">
        <f t="shared" si="136"/>
        <v/>
      </c>
      <c r="P846" s="1" t="str">
        <f t="shared" si="137"/>
        <v/>
      </c>
      <c r="Q846" s="199" t="str">
        <f ca="1">IF(B846=0,"",(IF(ISERROR(OFFSET('Specs and Initial PMs'!$E$1,MATCH($B846,'Specs and Initial PMs'!$D:$D,0)-1,0,1,1)),"",OFFSET('Specs and Initial PMs'!$E$1,MATCH($B846,'Specs and Initial PMs'!$D:$D,0)-1,0,1,1))))</f>
        <v/>
      </c>
      <c r="R846" s="103" t="str">
        <f t="shared" ca="1" si="138"/>
        <v/>
      </c>
      <c r="S846" s="241"/>
    </row>
    <row r="847" spans="1:19" x14ac:dyDescent="0.3">
      <c r="A847" s="1">
        <f>'Specs and Initial PMs'!A859</f>
        <v>843</v>
      </c>
      <c r="B847" s="1">
        <f>'Specs and Initial PMs'!D859</f>
        <v>0</v>
      </c>
      <c r="C847" s="103" t="e">
        <f ca="1">IF(B847=0, NA(), (IF(ISERROR(OFFSET('Initial Results'!$U$1,MATCH($B847,'Initial Results'!$R:$R,0)-1,0,1,1)),NA(),OFFSET('Initial Results'!$U$1,MATCH($B847,'Initial Results'!$R:$R,0)-1,0,1,1))))</f>
        <v>#N/A</v>
      </c>
      <c r="D847" s="103" t="str">
        <f t="shared" si="139"/>
        <v/>
      </c>
      <c r="E847" s="199" t="e">
        <f ca="1">IF(B847=0, NA(), (IF(ISERROR(OFFSET('Confirm Results'!$U$1,MATCH($B847,'Confirm Results'!$R:$R,0)-1,0,1,1)),NA(),OFFSET('Confirm Results'!$U$1,MATCH($B847,'Confirm Results'!$R:$R,0)-1,0,1,1))))</f>
        <v>#N/A</v>
      </c>
      <c r="F847" s="103" t="str">
        <f t="shared" si="130"/>
        <v/>
      </c>
      <c r="G847" s="103" t="str">
        <f t="shared" ca="1" si="131"/>
        <v/>
      </c>
      <c r="H847" s="300"/>
      <c r="I847" s="103" t="str">
        <f t="shared" si="132"/>
        <v/>
      </c>
      <c r="J847" s="1" t="str">
        <f t="shared" si="133"/>
        <v/>
      </c>
      <c r="K847" s="1" t="str">
        <f t="shared" si="134"/>
        <v/>
      </c>
      <c r="L847" s="177"/>
      <c r="M847" s="299" t="str">
        <f t="shared" si="135"/>
        <v/>
      </c>
      <c r="N847" s="177"/>
      <c r="O847" s="177" t="str">
        <f t="shared" si="136"/>
        <v/>
      </c>
      <c r="P847" s="1" t="str">
        <f t="shared" si="137"/>
        <v/>
      </c>
      <c r="Q847" s="199" t="str">
        <f ca="1">IF(B847=0,"",(IF(ISERROR(OFFSET('Specs and Initial PMs'!$E$1,MATCH($B847,'Specs and Initial PMs'!$D:$D,0)-1,0,1,1)),"",OFFSET('Specs and Initial PMs'!$E$1,MATCH($B847,'Specs and Initial PMs'!$D:$D,0)-1,0,1,1))))</f>
        <v/>
      </c>
      <c r="R847" s="103" t="str">
        <f t="shared" ca="1" si="138"/>
        <v/>
      </c>
      <c r="S847" s="241"/>
    </row>
    <row r="848" spans="1:19" x14ac:dyDescent="0.3">
      <c r="A848" s="1">
        <f>'Specs and Initial PMs'!A860</f>
        <v>844</v>
      </c>
      <c r="B848" s="1">
        <f>'Specs and Initial PMs'!D860</f>
        <v>0</v>
      </c>
      <c r="C848" s="103" t="e">
        <f ca="1">IF(B848=0, NA(), (IF(ISERROR(OFFSET('Initial Results'!$U$1,MATCH($B848,'Initial Results'!$R:$R,0)-1,0,1,1)),NA(),OFFSET('Initial Results'!$U$1,MATCH($B848,'Initial Results'!$R:$R,0)-1,0,1,1))))</f>
        <v>#N/A</v>
      </c>
      <c r="D848" s="103" t="str">
        <f t="shared" si="139"/>
        <v/>
      </c>
      <c r="E848" s="199" t="e">
        <f ca="1">IF(B848=0, NA(), (IF(ISERROR(OFFSET('Confirm Results'!$U$1,MATCH($B848,'Confirm Results'!$R:$R,0)-1,0,1,1)),NA(),OFFSET('Confirm Results'!$U$1,MATCH($B848,'Confirm Results'!$R:$R,0)-1,0,1,1))))</f>
        <v>#N/A</v>
      </c>
      <c r="F848" s="103" t="str">
        <f t="shared" si="130"/>
        <v/>
      </c>
      <c r="G848" s="103" t="str">
        <f t="shared" ca="1" si="131"/>
        <v/>
      </c>
      <c r="H848" s="300"/>
      <c r="I848" s="103" t="str">
        <f t="shared" si="132"/>
        <v/>
      </c>
      <c r="J848" s="1" t="str">
        <f t="shared" si="133"/>
        <v/>
      </c>
      <c r="K848" s="1" t="str">
        <f t="shared" si="134"/>
        <v/>
      </c>
      <c r="L848" s="177"/>
      <c r="M848" s="299" t="str">
        <f t="shared" si="135"/>
        <v/>
      </c>
      <c r="N848" s="177"/>
      <c r="O848" s="177" t="str">
        <f t="shared" si="136"/>
        <v/>
      </c>
      <c r="P848" s="1" t="str">
        <f t="shared" si="137"/>
        <v/>
      </c>
      <c r="Q848" s="199" t="str">
        <f ca="1">IF(B848=0,"",(IF(ISERROR(OFFSET('Specs and Initial PMs'!$E$1,MATCH($B848,'Specs and Initial PMs'!$D:$D,0)-1,0,1,1)),"",OFFSET('Specs and Initial PMs'!$E$1,MATCH($B848,'Specs and Initial PMs'!$D:$D,0)-1,0,1,1))))</f>
        <v/>
      </c>
      <c r="R848" s="103" t="str">
        <f t="shared" ca="1" si="138"/>
        <v/>
      </c>
      <c r="S848" s="241"/>
    </row>
    <row r="849" spans="1:19" x14ac:dyDescent="0.3">
      <c r="A849" s="1">
        <f>'Specs and Initial PMs'!A861</f>
        <v>845</v>
      </c>
      <c r="B849" s="1">
        <f>'Specs and Initial PMs'!D861</f>
        <v>0</v>
      </c>
      <c r="C849" s="103" t="e">
        <f ca="1">IF(B849=0, NA(), (IF(ISERROR(OFFSET('Initial Results'!$U$1,MATCH($B849,'Initial Results'!$R:$R,0)-1,0,1,1)),NA(),OFFSET('Initial Results'!$U$1,MATCH($B849,'Initial Results'!$R:$R,0)-1,0,1,1))))</f>
        <v>#N/A</v>
      </c>
      <c r="D849" s="103" t="str">
        <f t="shared" si="139"/>
        <v/>
      </c>
      <c r="E849" s="199" t="e">
        <f ca="1">IF(B849=0, NA(), (IF(ISERROR(OFFSET('Confirm Results'!$U$1,MATCH($B849,'Confirm Results'!$R:$R,0)-1,0,1,1)),NA(),OFFSET('Confirm Results'!$U$1,MATCH($B849,'Confirm Results'!$R:$R,0)-1,0,1,1))))</f>
        <v>#N/A</v>
      </c>
      <c r="F849" s="103" t="str">
        <f t="shared" si="130"/>
        <v/>
      </c>
      <c r="G849" s="103" t="str">
        <f t="shared" ca="1" si="131"/>
        <v/>
      </c>
      <c r="H849" s="300"/>
      <c r="I849" s="103" t="str">
        <f t="shared" si="132"/>
        <v/>
      </c>
      <c r="J849" s="1" t="str">
        <f t="shared" si="133"/>
        <v/>
      </c>
      <c r="K849" s="1" t="str">
        <f t="shared" si="134"/>
        <v/>
      </c>
      <c r="L849" s="177"/>
      <c r="M849" s="299" t="str">
        <f t="shared" si="135"/>
        <v/>
      </c>
      <c r="N849" s="177"/>
      <c r="O849" s="177" t="str">
        <f t="shared" si="136"/>
        <v/>
      </c>
      <c r="P849" s="1" t="str">
        <f t="shared" si="137"/>
        <v/>
      </c>
      <c r="Q849" s="199" t="str">
        <f ca="1">IF(B849=0,"",(IF(ISERROR(OFFSET('Specs and Initial PMs'!$E$1,MATCH($B849,'Specs and Initial PMs'!$D:$D,0)-1,0,1,1)),"",OFFSET('Specs and Initial PMs'!$E$1,MATCH($B849,'Specs and Initial PMs'!$D:$D,0)-1,0,1,1))))</f>
        <v/>
      </c>
      <c r="R849" s="103" t="str">
        <f t="shared" ca="1" si="138"/>
        <v/>
      </c>
      <c r="S849" s="241"/>
    </row>
    <row r="850" spans="1:19" x14ac:dyDescent="0.3">
      <c r="A850" s="1">
        <f>'Specs and Initial PMs'!A862</f>
        <v>846</v>
      </c>
      <c r="B850" s="1">
        <f>'Specs and Initial PMs'!D862</f>
        <v>0</v>
      </c>
      <c r="C850" s="103" t="e">
        <f ca="1">IF(B850=0, NA(), (IF(ISERROR(OFFSET('Initial Results'!$U$1,MATCH($B850,'Initial Results'!$R:$R,0)-1,0,1,1)),NA(),OFFSET('Initial Results'!$U$1,MATCH($B850,'Initial Results'!$R:$R,0)-1,0,1,1))))</f>
        <v>#N/A</v>
      </c>
      <c r="D850" s="103" t="str">
        <f t="shared" si="139"/>
        <v/>
      </c>
      <c r="E850" s="199" t="e">
        <f ca="1">IF(B850=0, NA(), (IF(ISERROR(OFFSET('Confirm Results'!$U$1,MATCH($B850,'Confirm Results'!$R:$R,0)-1,0,1,1)),NA(),OFFSET('Confirm Results'!$U$1,MATCH($B850,'Confirm Results'!$R:$R,0)-1,0,1,1))))</f>
        <v>#N/A</v>
      </c>
      <c r="F850" s="103" t="str">
        <f t="shared" si="130"/>
        <v/>
      </c>
      <c r="G850" s="103" t="str">
        <f t="shared" ca="1" si="131"/>
        <v/>
      </c>
      <c r="H850" s="300"/>
      <c r="I850" s="103" t="str">
        <f t="shared" si="132"/>
        <v/>
      </c>
      <c r="J850" s="1" t="str">
        <f t="shared" si="133"/>
        <v/>
      </c>
      <c r="K850" s="1" t="str">
        <f t="shared" si="134"/>
        <v/>
      </c>
      <c r="L850" s="177"/>
      <c r="M850" s="299" t="str">
        <f t="shared" si="135"/>
        <v/>
      </c>
      <c r="N850" s="177"/>
      <c r="O850" s="177" t="str">
        <f t="shared" si="136"/>
        <v/>
      </c>
      <c r="P850" s="1" t="str">
        <f t="shared" si="137"/>
        <v/>
      </c>
      <c r="Q850" s="199" t="str">
        <f ca="1">IF(B850=0,"",(IF(ISERROR(OFFSET('Specs and Initial PMs'!$E$1,MATCH($B850,'Specs and Initial PMs'!$D:$D,0)-1,0,1,1)),"",OFFSET('Specs and Initial PMs'!$E$1,MATCH($B850,'Specs and Initial PMs'!$D:$D,0)-1,0,1,1))))</f>
        <v/>
      </c>
      <c r="R850" s="103" t="str">
        <f t="shared" ca="1" si="138"/>
        <v/>
      </c>
      <c r="S850" s="241"/>
    </row>
    <row r="851" spans="1:19" x14ac:dyDescent="0.3">
      <c r="A851" s="1">
        <f>'Specs and Initial PMs'!A863</f>
        <v>847</v>
      </c>
      <c r="B851" s="1">
        <f>'Specs and Initial PMs'!D863</f>
        <v>0</v>
      </c>
      <c r="C851" s="103" t="e">
        <f ca="1">IF(B851=0, NA(), (IF(ISERROR(OFFSET('Initial Results'!$U$1,MATCH($B851,'Initial Results'!$R:$R,0)-1,0,1,1)),NA(),OFFSET('Initial Results'!$U$1,MATCH($B851,'Initial Results'!$R:$R,0)-1,0,1,1))))</f>
        <v>#N/A</v>
      </c>
      <c r="D851" s="103" t="str">
        <f t="shared" si="139"/>
        <v/>
      </c>
      <c r="E851" s="199" t="e">
        <f ca="1">IF(B851=0, NA(), (IF(ISERROR(OFFSET('Confirm Results'!$U$1,MATCH($B851,'Confirm Results'!$R:$R,0)-1,0,1,1)),NA(),OFFSET('Confirm Results'!$U$1,MATCH($B851,'Confirm Results'!$R:$R,0)-1,0,1,1))))</f>
        <v>#N/A</v>
      </c>
      <c r="F851" s="103" t="str">
        <f t="shared" si="130"/>
        <v/>
      </c>
      <c r="G851" s="103" t="str">
        <f t="shared" ca="1" si="131"/>
        <v/>
      </c>
      <c r="H851" s="300"/>
      <c r="I851" s="103" t="str">
        <f t="shared" si="132"/>
        <v/>
      </c>
      <c r="J851" s="1" t="str">
        <f t="shared" si="133"/>
        <v/>
      </c>
      <c r="K851" s="1" t="str">
        <f t="shared" si="134"/>
        <v/>
      </c>
      <c r="L851" s="177"/>
      <c r="M851" s="299" t="str">
        <f t="shared" si="135"/>
        <v/>
      </c>
      <c r="N851" s="177"/>
      <c r="O851" s="177" t="str">
        <f t="shared" si="136"/>
        <v/>
      </c>
      <c r="P851" s="1" t="str">
        <f t="shared" si="137"/>
        <v/>
      </c>
      <c r="Q851" s="199" t="str">
        <f ca="1">IF(B851=0,"",(IF(ISERROR(OFFSET('Specs and Initial PMs'!$E$1,MATCH($B851,'Specs and Initial PMs'!$D:$D,0)-1,0,1,1)),"",OFFSET('Specs and Initial PMs'!$E$1,MATCH($B851,'Specs and Initial PMs'!$D:$D,0)-1,0,1,1))))</f>
        <v/>
      </c>
      <c r="R851" s="103" t="str">
        <f t="shared" ca="1" si="138"/>
        <v/>
      </c>
      <c r="S851" s="241"/>
    </row>
    <row r="852" spans="1:19" x14ac:dyDescent="0.3">
      <c r="A852" s="1">
        <f>'Specs and Initial PMs'!A864</f>
        <v>848</v>
      </c>
      <c r="B852" s="1">
        <f>'Specs and Initial PMs'!D864</f>
        <v>0</v>
      </c>
      <c r="C852" s="103" t="e">
        <f ca="1">IF(B852=0, NA(), (IF(ISERROR(OFFSET('Initial Results'!$U$1,MATCH($B852,'Initial Results'!$R:$R,0)-1,0,1,1)),NA(),OFFSET('Initial Results'!$U$1,MATCH($B852,'Initial Results'!$R:$R,0)-1,0,1,1))))</f>
        <v>#N/A</v>
      </c>
      <c r="D852" s="103" t="str">
        <f t="shared" si="139"/>
        <v/>
      </c>
      <c r="E852" s="199" t="e">
        <f ca="1">IF(B852=0, NA(), (IF(ISERROR(OFFSET('Confirm Results'!$U$1,MATCH($B852,'Confirm Results'!$R:$R,0)-1,0,1,1)),NA(),OFFSET('Confirm Results'!$U$1,MATCH($B852,'Confirm Results'!$R:$R,0)-1,0,1,1))))</f>
        <v>#N/A</v>
      </c>
      <c r="F852" s="103" t="str">
        <f t="shared" si="130"/>
        <v/>
      </c>
      <c r="G852" s="103" t="str">
        <f t="shared" ca="1" si="131"/>
        <v/>
      </c>
      <c r="H852" s="300"/>
      <c r="I852" s="103" t="str">
        <f t="shared" si="132"/>
        <v/>
      </c>
      <c r="J852" s="1" t="str">
        <f t="shared" si="133"/>
        <v/>
      </c>
      <c r="K852" s="1" t="str">
        <f t="shared" si="134"/>
        <v/>
      </c>
      <c r="L852" s="177"/>
      <c r="M852" s="299" t="str">
        <f t="shared" si="135"/>
        <v/>
      </c>
      <c r="N852" s="177"/>
      <c r="O852" s="177" t="str">
        <f t="shared" si="136"/>
        <v/>
      </c>
      <c r="P852" s="1" t="str">
        <f t="shared" si="137"/>
        <v/>
      </c>
      <c r="Q852" s="199" t="str">
        <f ca="1">IF(B852=0,"",(IF(ISERROR(OFFSET('Specs and Initial PMs'!$E$1,MATCH($B852,'Specs and Initial PMs'!$D:$D,0)-1,0,1,1)),"",OFFSET('Specs and Initial PMs'!$E$1,MATCH($B852,'Specs and Initial PMs'!$D:$D,0)-1,0,1,1))))</f>
        <v/>
      </c>
      <c r="R852" s="103" t="str">
        <f t="shared" ca="1" si="138"/>
        <v/>
      </c>
      <c r="S852" s="241"/>
    </row>
    <row r="853" spans="1:19" x14ac:dyDescent="0.3">
      <c r="A853" s="1">
        <f>'Specs and Initial PMs'!A865</f>
        <v>849</v>
      </c>
      <c r="B853" s="1">
        <f>'Specs and Initial PMs'!D865</f>
        <v>0</v>
      </c>
      <c r="C853" s="103" t="e">
        <f ca="1">IF(B853=0, NA(), (IF(ISERROR(OFFSET('Initial Results'!$U$1,MATCH($B853,'Initial Results'!$R:$R,0)-1,0,1,1)),NA(),OFFSET('Initial Results'!$U$1,MATCH($B853,'Initial Results'!$R:$R,0)-1,0,1,1))))</f>
        <v>#N/A</v>
      </c>
      <c r="D853" s="103" t="str">
        <f t="shared" si="139"/>
        <v/>
      </c>
      <c r="E853" s="199" t="e">
        <f ca="1">IF(B853=0, NA(), (IF(ISERROR(OFFSET('Confirm Results'!$U$1,MATCH($B853,'Confirm Results'!$R:$R,0)-1,0,1,1)),NA(),OFFSET('Confirm Results'!$U$1,MATCH($B853,'Confirm Results'!$R:$R,0)-1,0,1,1))))</f>
        <v>#N/A</v>
      </c>
      <c r="F853" s="103" t="str">
        <f t="shared" si="130"/>
        <v/>
      </c>
      <c r="G853" s="103" t="str">
        <f t="shared" ca="1" si="131"/>
        <v/>
      </c>
      <c r="H853" s="300"/>
      <c r="I853" s="103" t="str">
        <f t="shared" si="132"/>
        <v/>
      </c>
      <c r="J853" s="1" t="str">
        <f t="shared" si="133"/>
        <v/>
      </c>
      <c r="K853" s="1" t="str">
        <f t="shared" si="134"/>
        <v/>
      </c>
      <c r="L853" s="177"/>
      <c r="M853" s="299" t="str">
        <f t="shared" si="135"/>
        <v/>
      </c>
      <c r="N853" s="177"/>
      <c r="O853" s="177" t="str">
        <f t="shared" si="136"/>
        <v/>
      </c>
      <c r="P853" s="1" t="str">
        <f t="shared" si="137"/>
        <v/>
      </c>
      <c r="Q853" s="199" t="str">
        <f ca="1">IF(B853=0,"",(IF(ISERROR(OFFSET('Specs and Initial PMs'!$E$1,MATCH($B853,'Specs and Initial PMs'!$D:$D,0)-1,0,1,1)),"",OFFSET('Specs and Initial PMs'!$E$1,MATCH($B853,'Specs and Initial PMs'!$D:$D,0)-1,0,1,1))))</f>
        <v/>
      </c>
      <c r="R853" s="103" t="str">
        <f t="shared" ca="1" si="138"/>
        <v/>
      </c>
      <c r="S853" s="241"/>
    </row>
    <row r="854" spans="1:19" x14ac:dyDescent="0.3">
      <c r="A854" s="1">
        <f>'Specs and Initial PMs'!A866</f>
        <v>850</v>
      </c>
      <c r="B854" s="1">
        <f>'Specs and Initial PMs'!D866</f>
        <v>0</v>
      </c>
      <c r="C854" s="103" t="e">
        <f ca="1">IF(B854=0, NA(), (IF(ISERROR(OFFSET('Initial Results'!$U$1,MATCH($B854,'Initial Results'!$R:$R,0)-1,0,1,1)),NA(),OFFSET('Initial Results'!$U$1,MATCH($B854,'Initial Results'!$R:$R,0)-1,0,1,1))))</f>
        <v>#N/A</v>
      </c>
      <c r="D854" s="103" t="str">
        <f t="shared" si="139"/>
        <v/>
      </c>
      <c r="E854" s="199" t="e">
        <f ca="1">IF(B854=0, NA(), (IF(ISERROR(OFFSET('Confirm Results'!$U$1,MATCH($B854,'Confirm Results'!$R:$R,0)-1,0,1,1)),NA(),OFFSET('Confirm Results'!$U$1,MATCH($B854,'Confirm Results'!$R:$R,0)-1,0,1,1))))</f>
        <v>#N/A</v>
      </c>
      <c r="F854" s="103" t="str">
        <f t="shared" si="130"/>
        <v/>
      </c>
      <c r="G854" s="103" t="str">
        <f t="shared" ca="1" si="131"/>
        <v/>
      </c>
      <c r="H854" s="300"/>
      <c r="I854" s="103" t="str">
        <f t="shared" si="132"/>
        <v/>
      </c>
      <c r="J854" s="1" t="str">
        <f t="shared" si="133"/>
        <v/>
      </c>
      <c r="K854" s="1" t="str">
        <f t="shared" si="134"/>
        <v/>
      </c>
      <c r="L854" s="177"/>
      <c r="M854" s="299" t="str">
        <f t="shared" si="135"/>
        <v/>
      </c>
      <c r="N854" s="177"/>
      <c r="O854" s="177" t="str">
        <f t="shared" si="136"/>
        <v/>
      </c>
      <c r="P854" s="1" t="str">
        <f t="shared" si="137"/>
        <v/>
      </c>
      <c r="Q854" s="199" t="str">
        <f ca="1">IF(B854=0,"",(IF(ISERROR(OFFSET('Specs and Initial PMs'!$E$1,MATCH($B854,'Specs and Initial PMs'!$D:$D,0)-1,0,1,1)),"",OFFSET('Specs and Initial PMs'!$E$1,MATCH($B854,'Specs and Initial PMs'!$D:$D,0)-1,0,1,1))))</f>
        <v/>
      </c>
      <c r="R854" s="103" t="str">
        <f t="shared" ca="1" si="138"/>
        <v/>
      </c>
      <c r="S854" s="241"/>
    </row>
    <row r="855" spans="1:19" x14ac:dyDescent="0.3">
      <c r="A855" s="1">
        <f>'Specs and Initial PMs'!A867</f>
        <v>851</v>
      </c>
      <c r="B855" s="1">
        <f>'Specs and Initial PMs'!D867</f>
        <v>0</v>
      </c>
      <c r="C855" s="103" t="e">
        <f ca="1">IF(B855=0, NA(), (IF(ISERROR(OFFSET('Initial Results'!$U$1,MATCH($B855,'Initial Results'!$R:$R,0)-1,0,1,1)),NA(),OFFSET('Initial Results'!$U$1,MATCH($B855,'Initial Results'!$R:$R,0)-1,0,1,1))))</f>
        <v>#N/A</v>
      </c>
      <c r="D855" s="103" t="str">
        <f t="shared" si="139"/>
        <v/>
      </c>
      <c r="E855" s="199" t="e">
        <f ca="1">IF(B855=0, NA(), (IF(ISERROR(OFFSET('Confirm Results'!$U$1,MATCH($B855,'Confirm Results'!$R:$R,0)-1,0,1,1)),NA(),OFFSET('Confirm Results'!$U$1,MATCH($B855,'Confirm Results'!$R:$R,0)-1,0,1,1))))</f>
        <v>#N/A</v>
      </c>
      <c r="F855" s="103" t="str">
        <f t="shared" si="130"/>
        <v/>
      </c>
      <c r="G855" s="103" t="str">
        <f t="shared" ca="1" si="131"/>
        <v/>
      </c>
      <c r="H855" s="300"/>
      <c r="I855" s="103" t="str">
        <f t="shared" si="132"/>
        <v/>
      </c>
      <c r="J855" s="1" t="str">
        <f t="shared" si="133"/>
        <v/>
      </c>
      <c r="K855" s="1" t="str">
        <f t="shared" si="134"/>
        <v/>
      </c>
      <c r="L855" s="177"/>
      <c r="M855" s="299" t="str">
        <f t="shared" si="135"/>
        <v/>
      </c>
      <c r="N855" s="177"/>
      <c r="O855" s="177" t="str">
        <f t="shared" si="136"/>
        <v/>
      </c>
      <c r="P855" s="1" t="str">
        <f t="shared" si="137"/>
        <v/>
      </c>
      <c r="Q855" s="199" t="str">
        <f ca="1">IF(B855=0,"",(IF(ISERROR(OFFSET('Specs and Initial PMs'!$E$1,MATCH($B855,'Specs and Initial PMs'!$D:$D,0)-1,0,1,1)),"",OFFSET('Specs and Initial PMs'!$E$1,MATCH($B855,'Specs and Initial PMs'!$D:$D,0)-1,0,1,1))))</f>
        <v/>
      </c>
      <c r="R855" s="103" t="str">
        <f t="shared" ca="1" si="138"/>
        <v/>
      </c>
      <c r="S855" s="241"/>
    </row>
    <row r="856" spans="1:19" x14ac:dyDescent="0.3">
      <c r="A856" s="1">
        <f>'Specs and Initial PMs'!A868</f>
        <v>852</v>
      </c>
      <c r="B856" s="1">
        <f>'Specs and Initial PMs'!D868</f>
        <v>0</v>
      </c>
      <c r="C856" s="103" t="e">
        <f ca="1">IF(B856=0, NA(), (IF(ISERROR(OFFSET('Initial Results'!$U$1,MATCH($B856,'Initial Results'!$R:$R,0)-1,0,1,1)),NA(),OFFSET('Initial Results'!$U$1,MATCH($B856,'Initial Results'!$R:$R,0)-1,0,1,1))))</f>
        <v>#N/A</v>
      </c>
      <c r="D856" s="103" t="str">
        <f t="shared" si="139"/>
        <v/>
      </c>
      <c r="E856" s="199" t="e">
        <f ca="1">IF(B856=0, NA(), (IF(ISERROR(OFFSET('Confirm Results'!$U$1,MATCH($B856,'Confirm Results'!$R:$R,0)-1,0,1,1)),NA(),OFFSET('Confirm Results'!$U$1,MATCH($B856,'Confirm Results'!$R:$R,0)-1,0,1,1))))</f>
        <v>#N/A</v>
      </c>
      <c r="F856" s="103" t="str">
        <f t="shared" si="130"/>
        <v/>
      </c>
      <c r="G856" s="103" t="str">
        <f t="shared" ca="1" si="131"/>
        <v/>
      </c>
      <c r="H856" s="300"/>
      <c r="I856" s="103" t="str">
        <f t="shared" si="132"/>
        <v/>
      </c>
      <c r="J856" s="1" t="str">
        <f t="shared" si="133"/>
        <v/>
      </c>
      <c r="K856" s="1" t="str">
        <f t="shared" si="134"/>
        <v/>
      </c>
      <c r="L856" s="177"/>
      <c r="M856" s="299" t="str">
        <f t="shared" si="135"/>
        <v/>
      </c>
      <c r="N856" s="177"/>
      <c r="O856" s="177" t="str">
        <f t="shared" si="136"/>
        <v/>
      </c>
      <c r="P856" s="1" t="str">
        <f t="shared" si="137"/>
        <v/>
      </c>
      <c r="Q856" s="199" t="str">
        <f ca="1">IF(B856=0,"",(IF(ISERROR(OFFSET('Specs and Initial PMs'!$E$1,MATCH($B856,'Specs and Initial PMs'!$D:$D,0)-1,0,1,1)),"",OFFSET('Specs and Initial PMs'!$E$1,MATCH($B856,'Specs and Initial PMs'!$D:$D,0)-1,0,1,1))))</f>
        <v/>
      </c>
      <c r="R856" s="103" t="str">
        <f t="shared" ca="1" si="138"/>
        <v/>
      </c>
      <c r="S856" s="241"/>
    </row>
    <row r="857" spans="1:19" x14ac:dyDescent="0.3">
      <c r="A857" s="1">
        <f>'Specs and Initial PMs'!A869</f>
        <v>853</v>
      </c>
      <c r="B857" s="1">
        <f>'Specs and Initial PMs'!D869</f>
        <v>0</v>
      </c>
      <c r="C857" s="103" t="e">
        <f ca="1">IF(B857=0, NA(), (IF(ISERROR(OFFSET('Initial Results'!$U$1,MATCH($B857,'Initial Results'!$R:$R,0)-1,0,1,1)),NA(),OFFSET('Initial Results'!$U$1,MATCH($B857,'Initial Results'!$R:$R,0)-1,0,1,1))))</f>
        <v>#N/A</v>
      </c>
      <c r="D857" s="103" t="str">
        <f t="shared" si="139"/>
        <v/>
      </c>
      <c r="E857" s="199" t="e">
        <f ca="1">IF(B857=0, NA(), (IF(ISERROR(OFFSET('Confirm Results'!$U$1,MATCH($B857,'Confirm Results'!$R:$R,0)-1,0,1,1)),NA(),OFFSET('Confirm Results'!$U$1,MATCH($B857,'Confirm Results'!$R:$R,0)-1,0,1,1))))</f>
        <v>#N/A</v>
      </c>
      <c r="F857" s="103" t="str">
        <f t="shared" si="130"/>
        <v/>
      </c>
      <c r="G857" s="103" t="str">
        <f t="shared" ca="1" si="131"/>
        <v/>
      </c>
      <c r="H857" s="300"/>
      <c r="I857" s="103" t="str">
        <f t="shared" si="132"/>
        <v/>
      </c>
      <c r="J857" s="1" t="str">
        <f t="shared" si="133"/>
        <v/>
      </c>
      <c r="K857" s="1" t="str">
        <f t="shared" si="134"/>
        <v/>
      </c>
      <c r="L857" s="177"/>
      <c r="M857" s="299" t="str">
        <f t="shared" si="135"/>
        <v/>
      </c>
      <c r="N857" s="177"/>
      <c r="O857" s="177" t="str">
        <f t="shared" si="136"/>
        <v/>
      </c>
      <c r="P857" s="1" t="str">
        <f t="shared" si="137"/>
        <v/>
      </c>
      <c r="Q857" s="199" t="str">
        <f ca="1">IF(B857=0,"",(IF(ISERROR(OFFSET('Specs and Initial PMs'!$E$1,MATCH($B857,'Specs and Initial PMs'!$D:$D,0)-1,0,1,1)),"",OFFSET('Specs and Initial PMs'!$E$1,MATCH($B857,'Specs and Initial PMs'!$D:$D,0)-1,0,1,1))))</f>
        <v/>
      </c>
      <c r="R857" s="103" t="str">
        <f t="shared" ca="1" si="138"/>
        <v/>
      </c>
      <c r="S857" s="241"/>
    </row>
    <row r="858" spans="1:19" x14ac:dyDescent="0.3">
      <c r="A858" s="1">
        <f>'Specs and Initial PMs'!A870</f>
        <v>854</v>
      </c>
      <c r="B858" s="1">
        <f>'Specs and Initial PMs'!D870</f>
        <v>0</v>
      </c>
      <c r="C858" s="103" t="e">
        <f ca="1">IF(B858=0, NA(), (IF(ISERROR(OFFSET('Initial Results'!$U$1,MATCH($B858,'Initial Results'!$R:$R,0)-1,0,1,1)),NA(),OFFSET('Initial Results'!$U$1,MATCH($B858,'Initial Results'!$R:$R,0)-1,0,1,1))))</f>
        <v>#N/A</v>
      </c>
      <c r="D858" s="103" t="str">
        <f t="shared" si="139"/>
        <v/>
      </c>
      <c r="E858" s="199" t="e">
        <f ca="1">IF(B858=0, NA(), (IF(ISERROR(OFFSET('Confirm Results'!$U$1,MATCH($B858,'Confirm Results'!$R:$R,0)-1,0,1,1)),NA(),OFFSET('Confirm Results'!$U$1,MATCH($B858,'Confirm Results'!$R:$R,0)-1,0,1,1))))</f>
        <v>#N/A</v>
      </c>
      <c r="F858" s="103" t="str">
        <f t="shared" si="130"/>
        <v/>
      </c>
      <c r="G858" s="103" t="str">
        <f t="shared" ca="1" si="131"/>
        <v/>
      </c>
      <c r="H858" s="300"/>
      <c r="I858" s="103" t="str">
        <f t="shared" si="132"/>
        <v/>
      </c>
      <c r="J858" s="1" t="str">
        <f t="shared" si="133"/>
        <v/>
      </c>
      <c r="K858" s="1" t="str">
        <f t="shared" si="134"/>
        <v/>
      </c>
      <c r="L858" s="177"/>
      <c r="M858" s="299" t="str">
        <f t="shared" si="135"/>
        <v/>
      </c>
      <c r="N858" s="177"/>
      <c r="O858" s="177" t="str">
        <f t="shared" si="136"/>
        <v/>
      </c>
      <c r="P858" s="1" t="str">
        <f t="shared" si="137"/>
        <v/>
      </c>
      <c r="Q858" s="199" t="str">
        <f ca="1">IF(B858=0,"",(IF(ISERROR(OFFSET('Specs and Initial PMs'!$E$1,MATCH($B858,'Specs and Initial PMs'!$D:$D,0)-1,0,1,1)),"",OFFSET('Specs and Initial PMs'!$E$1,MATCH($B858,'Specs and Initial PMs'!$D:$D,0)-1,0,1,1))))</f>
        <v/>
      </c>
      <c r="R858" s="103" t="str">
        <f t="shared" ca="1" si="138"/>
        <v/>
      </c>
      <c r="S858" s="241"/>
    </row>
    <row r="859" spans="1:19" x14ac:dyDescent="0.3">
      <c r="A859" s="1">
        <f>'Specs and Initial PMs'!A871</f>
        <v>855</v>
      </c>
      <c r="B859" s="1">
        <f>'Specs and Initial PMs'!D871</f>
        <v>0</v>
      </c>
      <c r="C859" s="103" t="e">
        <f ca="1">IF(B859=0, NA(), (IF(ISERROR(OFFSET('Initial Results'!$U$1,MATCH($B859,'Initial Results'!$R:$R,0)-1,0,1,1)),NA(),OFFSET('Initial Results'!$U$1,MATCH($B859,'Initial Results'!$R:$R,0)-1,0,1,1))))</f>
        <v>#N/A</v>
      </c>
      <c r="D859" s="103" t="str">
        <f t="shared" si="139"/>
        <v/>
      </c>
      <c r="E859" s="199" t="e">
        <f ca="1">IF(B859=0, NA(), (IF(ISERROR(OFFSET('Confirm Results'!$U$1,MATCH($B859,'Confirm Results'!$R:$R,0)-1,0,1,1)),NA(),OFFSET('Confirm Results'!$U$1,MATCH($B859,'Confirm Results'!$R:$R,0)-1,0,1,1))))</f>
        <v>#N/A</v>
      </c>
      <c r="F859" s="103" t="str">
        <f t="shared" si="130"/>
        <v/>
      </c>
      <c r="G859" s="103" t="str">
        <f t="shared" ca="1" si="131"/>
        <v/>
      </c>
      <c r="H859" s="300"/>
      <c r="I859" s="103" t="str">
        <f t="shared" si="132"/>
        <v/>
      </c>
      <c r="J859" s="1" t="str">
        <f t="shared" si="133"/>
        <v/>
      </c>
      <c r="K859" s="1" t="str">
        <f t="shared" si="134"/>
        <v/>
      </c>
      <c r="L859" s="177"/>
      <c r="M859" s="299" t="str">
        <f t="shared" si="135"/>
        <v/>
      </c>
      <c r="N859" s="177"/>
      <c r="O859" s="177" t="str">
        <f t="shared" si="136"/>
        <v/>
      </c>
      <c r="P859" s="1" t="str">
        <f t="shared" si="137"/>
        <v/>
      </c>
      <c r="Q859" s="199" t="str">
        <f ca="1">IF(B859=0,"",(IF(ISERROR(OFFSET('Specs and Initial PMs'!$E$1,MATCH($B859,'Specs and Initial PMs'!$D:$D,0)-1,0,1,1)),"",OFFSET('Specs and Initial PMs'!$E$1,MATCH($B859,'Specs and Initial PMs'!$D:$D,0)-1,0,1,1))))</f>
        <v/>
      </c>
      <c r="R859" s="103" t="str">
        <f t="shared" ca="1" si="138"/>
        <v/>
      </c>
      <c r="S859" s="241"/>
    </row>
    <row r="860" spans="1:19" x14ac:dyDescent="0.3">
      <c r="A860" s="1">
        <f>'Specs and Initial PMs'!A872</f>
        <v>856</v>
      </c>
      <c r="B860" s="1">
        <f>'Specs and Initial PMs'!D872</f>
        <v>0</v>
      </c>
      <c r="C860" s="103" t="e">
        <f ca="1">IF(B860=0, NA(), (IF(ISERROR(OFFSET('Initial Results'!$U$1,MATCH($B860,'Initial Results'!$R:$R,0)-1,0,1,1)),NA(),OFFSET('Initial Results'!$U$1,MATCH($B860,'Initial Results'!$R:$R,0)-1,0,1,1))))</f>
        <v>#N/A</v>
      </c>
      <c r="D860" s="103" t="str">
        <f t="shared" si="139"/>
        <v/>
      </c>
      <c r="E860" s="199" t="e">
        <f ca="1">IF(B860=0, NA(), (IF(ISERROR(OFFSET('Confirm Results'!$U$1,MATCH($B860,'Confirm Results'!$R:$R,0)-1,0,1,1)),NA(),OFFSET('Confirm Results'!$U$1,MATCH($B860,'Confirm Results'!$R:$R,0)-1,0,1,1))))</f>
        <v>#N/A</v>
      </c>
      <c r="F860" s="103" t="str">
        <f t="shared" si="130"/>
        <v/>
      </c>
      <c r="G860" s="103" t="str">
        <f t="shared" ca="1" si="131"/>
        <v/>
      </c>
      <c r="H860" s="300"/>
      <c r="I860" s="103" t="str">
        <f t="shared" si="132"/>
        <v/>
      </c>
      <c r="J860" s="1" t="str">
        <f t="shared" si="133"/>
        <v/>
      </c>
      <c r="K860" s="1" t="str">
        <f t="shared" si="134"/>
        <v/>
      </c>
      <c r="L860" s="177"/>
      <c r="M860" s="299" t="str">
        <f t="shared" si="135"/>
        <v/>
      </c>
      <c r="N860" s="177"/>
      <c r="O860" s="177" t="str">
        <f t="shared" si="136"/>
        <v/>
      </c>
      <c r="P860" s="1" t="str">
        <f t="shared" si="137"/>
        <v/>
      </c>
      <c r="Q860" s="199" t="str">
        <f ca="1">IF(B860=0,"",(IF(ISERROR(OFFSET('Specs and Initial PMs'!$E$1,MATCH($B860,'Specs and Initial PMs'!$D:$D,0)-1,0,1,1)),"",OFFSET('Specs and Initial PMs'!$E$1,MATCH($B860,'Specs and Initial PMs'!$D:$D,0)-1,0,1,1))))</f>
        <v/>
      </c>
      <c r="R860" s="103" t="str">
        <f t="shared" ca="1" si="138"/>
        <v/>
      </c>
      <c r="S860" s="241"/>
    </row>
    <row r="861" spans="1:19" x14ac:dyDescent="0.3">
      <c r="A861" s="1">
        <f>'Specs and Initial PMs'!A873</f>
        <v>857</v>
      </c>
      <c r="B861" s="1">
        <f>'Specs and Initial PMs'!D873</f>
        <v>0</v>
      </c>
      <c r="C861" s="103" t="e">
        <f ca="1">IF(B861=0, NA(), (IF(ISERROR(OFFSET('Initial Results'!$U$1,MATCH($B861,'Initial Results'!$R:$R,0)-1,0,1,1)),NA(),OFFSET('Initial Results'!$U$1,MATCH($B861,'Initial Results'!$R:$R,0)-1,0,1,1))))</f>
        <v>#N/A</v>
      </c>
      <c r="D861" s="103" t="str">
        <f t="shared" si="139"/>
        <v/>
      </c>
      <c r="E861" s="199" t="e">
        <f ca="1">IF(B861=0, NA(), (IF(ISERROR(OFFSET('Confirm Results'!$U$1,MATCH($B861,'Confirm Results'!$R:$R,0)-1,0,1,1)),NA(),OFFSET('Confirm Results'!$U$1,MATCH($B861,'Confirm Results'!$R:$R,0)-1,0,1,1))))</f>
        <v>#N/A</v>
      </c>
      <c r="F861" s="103" t="str">
        <f t="shared" si="130"/>
        <v/>
      </c>
      <c r="G861" s="103" t="str">
        <f t="shared" ca="1" si="131"/>
        <v/>
      </c>
      <c r="H861" s="300"/>
      <c r="I861" s="103" t="str">
        <f t="shared" si="132"/>
        <v/>
      </c>
      <c r="J861" s="1" t="str">
        <f t="shared" si="133"/>
        <v/>
      </c>
      <c r="K861" s="1" t="str">
        <f t="shared" si="134"/>
        <v/>
      </c>
      <c r="L861" s="177"/>
      <c r="M861" s="299" t="str">
        <f t="shared" si="135"/>
        <v/>
      </c>
      <c r="N861" s="177"/>
      <c r="O861" s="177" t="str">
        <f t="shared" si="136"/>
        <v/>
      </c>
      <c r="P861" s="1" t="str">
        <f t="shared" si="137"/>
        <v/>
      </c>
      <c r="Q861" s="199" t="str">
        <f ca="1">IF(B861=0,"",(IF(ISERROR(OFFSET('Specs and Initial PMs'!$E$1,MATCH($B861,'Specs and Initial PMs'!$D:$D,0)-1,0,1,1)),"",OFFSET('Specs and Initial PMs'!$E$1,MATCH($B861,'Specs and Initial PMs'!$D:$D,0)-1,0,1,1))))</f>
        <v/>
      </c>
      <c r="R861" s="103" t="str">
        <f t="shared" ca="1" si="138"/>
        <v/>
      </c>
      <c r="S861" s="241"/>
    </row>
    <row r="862" spans="1:19" x14ac:dyDescent="0.3">
      <c r="A862" s="1">
        <f>'Specs and Initial PMs'!A874</f>
        <v>858</v>
      </c>
      <c r="B862" s="1">
        <f>'Specs and Initial PMs'!D874</f>
        <v>0</v>
      </c>
      <c r="C862" s="103" t="e">
        <f ca="1">IF(B862=0, NA(), (IF(ISERROR(OFFSET('Initial Results'!$U$1,MATCH($B862,'Initial Results'!$R:$R,0)-1,0,1,1)),NA(),OFFSET('Initial Results'!$U$1,MATCH($B862,'Initial Results'!$R:$R,0)-1,0,1,1))))</f>
        <v>#N/A</v>
      </c>
      <c r="D862" s="103" t="str">
        <f t="shared" si="139"/>
        <v/>
      </c>
      <c r="E862" s="199" t="e">
        <f ca="1">IF(B862=0, NA(), (IF(ISERROR(OFFSET('Confirm Results'!$U$1,MATCH($B862,'Confirm Results'!$R:$R,0)-1,0,1,1)),NA(),OFFSET('Confirm Results'!$U$1,MATCH($B862,'Confirm Results'!$R:$R,0)-1,0,1,1))))</f>
        <v>#N/A</v>
      </c>
      <c r="F862" s="103" t="str">
        <f t="shared" si="130"/>
        <v/>
      </c>
      <c r="G862" s="103" t="str">
        <f t="shared" ca="1" si="131"/>
        <v/>
      </c>
      <c r="H862" s="300"/>
      <c r="I862" s="103" t="str">
        <f t="shared" si="132"/>
        <v/>
      </c>
      <c r="J862" s="1" t="str">
        <f t="shared" si="133"/>
        <v/>
      </c>
      <c r="K862" s="1" t="str">
        <f t="shared" si="134"/>
        <v/>
      </c>
      <c r="L862" s="177"/>
      <c r="M862" s="299" t="str">
        <f t="shared" si="135"/>
        <v/>
      </c>
      <c r="N862" s="177"/>
      <c r="O862" s="177" t="str">
        <f t="shared" si="136"/>
        <v/>
      </c>
      <c r="P862" s="1" t="str">
        <f t="shared" si="137"/>
        <v/>
      </c>
      <c r="Q862" s="199" t="str">
        <f ca="1">IF(B862=0,"",(IF(ISERROR(OFFSET('Specs and Initial PMs'!$E$1,MATCH($B862,'Specs and Initial PMs'!$D:$D,0)-1,0,1,1)),"",OFFSET('Specs and Initial PMs'!$E$1,MATCH($B862,'Specs and Initial PMs'!$D:$D,0)-1,0,1,1))))</f>
        <v/>
      </c>
      <c r="R862" s="103" t="str">
        <f t="shared" ca="1" si="138"/>
        <v/>
      </c>
      <c r="S862" s="241"/>
    </row>
    <row r="863" spans="1:19" x14ac:dyDescent="0.3">
      <c r="A863" s="1">
        <f>'Specs and Initial PMs'!A875</f>
        <v>859</v>
      </c>
      <c r="B863" s="1">
        <f>'Specs and Initial PMs'!D875</f>
        <v>0</v>
      </c>
      <c r="C863" s="103" t="e">
        <f ca="1">IF(B863=0, NA(), (IF(ISERROR(OFFSET('Initial Results'!$U$1,MATCH($B863,'Initial Results'!$R:$R,0)-1,0,1,1)),NA(),OFFSET('Initial Results'!$U$1,MATCH($B863,'Initial Results'!$R:$R,0)-1,0,1,1))))</f>
        <v>#N/A</v>
      </c>
      <c r="D863" s="103" t="str">
        <f t="shared" si="139"/>
        <v/>
      </c>
      <c r="E863" s="199" t="e">
        <f ca="1">IF(B863=0, NA(), (IF(ISERROR(OFFSET('Confirm Results'!$U$1,MATCH($B863,'Confirm Results'!$R:$R,0)-1,0,1,1)),NA(),OFFSET('Confirm Results'!$U$1,MATCH($B863,'Confirm Results'!$R:$R,0)-1,0,1,1))))</f>
        <v>#N/A</v>
      </c>
      <c r="F863" s="103" t="str">
        <f t="shared" si="130"/>
        <v/>
      </c>
      <c r="G863" s="103" t="str">
        <f t="shared" ca="1" si="131"/>
        <v/>
      </c>
      <c r="H863" s="300"/>
      <c r="I863" s="103" t="str">
        <f t="shared" si="132"/>
        <v/>
      </c>
      <c r="J863" s="1" t="str">
        <f t="shared" si="133"/>
        <v/>
      </c>
      <c r="K863" s="1" t="str">
        <f t="shared" si="134"/>
        <v/>
      </c>
      <c r="L863" s="177"/>
      <c r="M863" s="299" t="str">
        <f t="shared" si="135"/>
        <v/>
      </c>
      <c r="N863" s="177"/>
      <c r="O863" s="177" t="str">
        <f t="shared" si="136"/>
        <v/>
      </c>
      <c r="P863" s="1" t="str">
        <f t="shared" si="137"/>
        <v/>
      </c>
      <c r="Q863" s="199" t="str">
        <f ca="1">IF(B863=0,"",(IF(ISERROR(OFFSET('Specs and Initial PMs'!$E$1,MATCH($B863,'Specs and Initial PMs'!$D:$D,0)-1,0,1,1)),"",OFFSET('Specs and Initial PMs'!$E$1,MATCH($B863,'Specs and Initial PMs'!$D:$D,0)-1,0,1,1))))</f>
        <v/>
      </c>
      <c r="R863" s="103" t="str">
        <f t="shared" ca="1" si="138"/>
        <v/>
      </c>
      <c r="S863" s="241"/>
    </row>
    <row r="864" spans="1:19" x14ac:dyDescent="0.3">
      <c r="A864" s="1">
        <f>'Specs and Initial PMs'!A876</f>
        <v>860</v>
      </c>
      <c r="B864" s="1">
        <f>'Specs and Initial PMs'!D876</f>
        <v>0</v>
      </c>
      <c r="C864" s="103" t="e">
        <f ca="1">IF(B864=0, NA(), (IF(ISERROR(OFFSET('Initial Results'!$U$1,MATCH($B864,'Initial Results'!$R:$R,0)-1,0,1,1)),NA(),OFFSET('Initial Results'!$U$1,MATCH($B864,'Initial Results'!$R:$R,0)-1,0,1,1))))</f>
        <v>#N/A</v>
      </c>
      <c r="D864" s="103" t="str">
        <f t="shared" si="139"/>
        <v/>
      </c>
      <c r="E864" s="199" t="e">
        <f ca="1">IF(B864=0, NA(), (IF(ISERROR(OFFSET('Confirm Results'!$U$1,MATCH($B864,'Confirm Results'!$R:$R,0)-1,0,1,1)),NA(),OFFSET('Confirm Results'!$U$1,MATCH($B864,'Confirm Results'!$R:$R,0)-1,0,1,1))))</f>
        <v>#N/A</v>
      </c>
      <c r="F864" s="103" t="str">
        <f t="shared" si="130"/>
        <v/>
      </c>
      <c r="G864" s="103" t="str">
        <f t="shared" ca="1" si="131"/>
        <v/>
      </c>
      <c r="H864" s="300"/>
      <c r="I864" s="103" t="str">
        <f t="shared" si="132"/>
        <v/>
      </c>
      <c r="J864" s="1" t="str">
        <f t="shared" si="133"/>
        <v/>
      </c>
      <c r="K864" s="1" t="str">
        <f t="shared" si="134"/>
        <v/>
      </c>
      <c r="L864" s="177"/>
      <c r="M864" s="299" t="str">
        <f t="shared" si="135"/>
        <v/>
      </c>
      <c r="N864" s="177"/>
      <c r="O864" s="177" t="str">
        <f t="shared" si="136"/>
        <v/>
      </c>
      <c r="P864" s="1" t="str">
        <f t="shared" si="137"/>
        <v/>
      </c>
      <c r="Q864" s="199" t="str">
        <f ca="1">IF(B864=0,"",(IF(ISERROR(OFFSET('Specs and Initial PMs'!$E$1,MATCH($B864,'Specs and Initial PMs'!$D:$D,0)-1,0,1,1)),"",OFFSET('Specs and Initial PMs'!$E$1,MATCH($B864,'Specs and Initial PMs'!$D:$D,0)-1,0,1,1))))</f>
        <v/>
      </c>
      <c r="R864" s="103" t="str">
        <f t="shared" ca="1" si="138"/>
        <v/>
      </c>
      <c r="S864" s="241"/>
    </row>
    <row r="865" spans="1:19" x14ac:dyDescent="0.3">
      <c r="A865" s="1">
        <f>'Specs and Initial PMs'!A877</f>
        <v>861</v>
      </c>
      <c r="B865" s="1">
        <f>'Specs and Initial PMs'!D877</f>
        <v>0</v>
      </c>
      <c r="C865" s="103" t="e">
        <f ca="1">IF(B865=0, NA(), (IF(ISERROR(OFFSET('Initial Results'!$U$1,MATCH($B865,'Initial Results'!$R:$R,0)-1,0,1,1)),NA(),OFFSET('Initial Results'!$U$1,MATCH($B865,'Initial Results'!$R:$R,0)-1,0,1,1))))</f>
        <v>#N/A</v>
      </c>
      <c r="D865" s="103" t="str">
        <f t="shared" si="139"/>
        <v/>
      </c>
      <c r="E865" s="199" t="e">
        <f ca="1">IF(B865=0, NA(), (IF(ISERROR(OFFSET('Confirm Results'!$U$1,MATCH($B865,'Confirm Results'!$R:$R,0)-1,0,1,1)),NA(),OFFSET('Confirm Results'!$U$1,MATCH($B865,'Confirm Results'!$R:$R,0)-1,0,1,1))))</f>
        <v>#N/A</v>
      </c>
      <c r="F865" s="103" t="str">
        <f t="shared" si="130"/>
        <v/>
      </c>
      <c r="G865" s="103" t="str">
        <f t="shared" ca="1" si="131"/>
        <v/>
      </c>
      <c r="H865" s="300"/>
      <c r="I865" s="103" t="str">
        <f t="shared" si="132"/>
        <v/>
      </c>
      <c r="J865" s="1" t="str">
        <f t="shared" si="133"/>
        <v/>
      </c>
      <c r="K865" s="1" t="str">
        <f t="shared" si="134"/>
        <v/>
      </c>
      <c r="L865" s="177"/>
      <c r="M865" s="299" t="str">
        <f t="shared" si="135"/>
        <v/>
      </c>
      <c r="N865" s="177"/>
      <c r="O865" s="177" t="str">
        <f t="shared" si="136"/>
        <v/>
      </c>
      <c r="P865" s="1" t="str">
        <f t="shared" si="137"/>
        <v/>
      </c>
      <c r="Q865" s="199" t="str">
        <f ca="1">IF(B865=0,"",(IF(ISERROR(OFFSET('Specs and Initial PMs'!$E$1,MATCH($B865,'Specs and Initial PMs'!$D:$D,0)-1,0,1,1)),"",OFFSET('Specs and Initial PMs'!$E$1,MATCH($B865,'Specs and Initial PMs'!$D:$D,0)-1,0,1,1))))</f>
        <v/>
      </c>
      <c r="R865" s="103" t="str">
        <f t="shared" ca="1" si="138"/>
        <v/>
      </c>
      <c r="S865" s="241"/>
    </row>
    <row r="866" spans="1:19" x14ac:dyDescent="0.3">
      <c r="A866" s="1">
        <f>'Specs and Initial PMs'!A878</f>
        <v>862</v>
      </c>
      <c r="B866" s="1">
        <f>'Specs and Initial PMs'!D878</f>
        <v>0</v>
      </c>
      <c r="C866" s="103" t="e">
        <f ca="1">IF(B866=0, NA(), (IF(ISERROR(OFFSET('Initial Results'!$U$1,MATCH($B866,'Initial Results'!$R:$R,0)-1,0,1,1)),NA(),OFFSET('Initial Results'!$U$1,MATCH($B866,'Initial Results'!$R:$R,0)-1,0,1,1))))</f>
        <v>#N/A</v>
      </c>
      <c r="D866" s="103" t="str">
        <f t="shared" si="139"/>
        <v/>
      </c>
      <c r="E866" s="199" t="e">
        <f ca="1">IF(B866=0, NA(), (IF(ISERROR(OFFSET('Confirm Results'!$U$1,MATCH($B866,'Confirm Results'!$R:$R,0)-1,0,1,1)),NA(),OFFSET('Confirm Results'!$U$1,MATCH($B866,'Confirm Results'!$R:$R,0)-1,0,1,1))))</f>
        <v>#N/A</v>
      </c>
      <c r="F866" s="103" t="str">
        <f t="shared" si="130"/>
        <v/>
      </c>
      <c r="G866" s="103" t="str">
        <f t="shared" ca="1" si="131"/>
        <v/>
      </c>
      <c r="H866" s="300"/>
      <c r="I866" s="103" t="str">
        <f t="shared" si="132"/>
        <v/>
      </c>
      <c r="J866" s="1" t="str">
        <f t="shared" si="133"/>
        <v/>
      </c>
      <c r="K866" s="1" t="str">
        <f t="shared" si="134"/>
        <v/>
      </c>
      <c r="L866" s="177"/>
      <c r="M866" s="299" t="str">
        <f t="shared" si="135"/>
        <v/>
      </c>
      <c r="N866" s="177"/>
      <c r="O866" s="177" t="str">
        <f t="shared" si="136"/>
        <v/>
      </c>
      <c r="P866" s="1" t="str">
        <f t="shared" si="137"/>
        <v/>
      </c>
      <c r="Q866" s="199" t="str">
        <f ca="1">IF(B866=0,"",(IF(ISERROR(OFFSET('Specs and Initial PMs'!$E$1,MATCH($B866,'Specs and Initial PMs'!$D:$D,0)-1,0,1,1)),"",OFFSET('Specs and Initial PMs'!$E$1,MATCH($B866,'Specs and Initial PMs'!$D:$D,0)-1,0,1,1))))</f>
        <v/>
      </c>
      <c r="R866" s="103" t="str">
        <f t="shared" ca="1" si="138"/>
        <v/>
      </c>
      <c r="S866" s="241"/>
    </row>
    <row r="867" spans="1:19" x14ac:dyDescent="0.3">
      <c r="A867" s="1">
        <f>'Specs and Initial PMs'!A879</f>
        <v>863</v>
      </c>
      <c r="B867" s="1">
        <f>'Specs and Initial PMs'!D879</f>
        <v>0</v>
      </c>
      <c r="C867" s="103" t="e">
        <f ca="1">IF(B867=0, NA(), (IF(ISERROR(OFFSET('Initial Results'!$U$1,MATCH($B867,'Initial Results'!$R:$R,0)-1,0,1,1)),NA(),OFFSET('Initial Results'!$U$1,MATCH($B867,'Initial Results'!$R:$R,0)-1,0,1,1))))</f>
        <v>#N/A</v>
      </c>
      <c r="D867" s="103" t="str">
        <f t="shared" si="139"/>
        <v/>
      </c>
      <c r="E867" s="199" t="e">
        <f ca="1">IF(B867=0, NA(), (IF(ISERROR(OFFSET('Confirm Results'!$U$1,MATCH($B867,'Confirm Results'!$R:$R,0)-1,0,1,1)),NA(),OFFSET('Confirm Results'!$U$1,MATCH($B867,'Confirm Results'!$R:$R,0)-1,0,1,1))))</f>
        <v>#N/A</v>
      </c>
      <c r="F867" s="103" t="str">
        <f t="shared" si="130"/>
        <v/>
      </c>
      <c r="G867" s="103" t="str">
        <f t="shared" ca="1" si="131"/>
        <v/>
      </c>
      <c r="H867" s="300"/>
      <c r="I867" s="103" t="str">
        <f t="shared" si="132"/>
        <v/>
      </c>
      <c r="J867" s="1" t="str">
        <f t="shared" si="133"/>
        <v/>
      </c>
      <c r="K867" s="1" t="str">
        <f t="shared" si="134"/>
        <v/>
      </c>
      <c r="L867" s="177"/>
      <c r="M867" s="299" t="str">
        <f t="shared" si="135"/>
        <v/>
      </c>
      <c r="N867" s="177"/>
      <c r="O867" s="177" t="str">
        <f t="shared" si="136"/>
        <v/>
      </c>
      <c r="P867" s="1" t="str">
        <f t="shared" si="137"/>
        <v/>
      </c>
      <c r="Q867" s="199" t="str">
        <f ca="1">IF(B867=0,"",(IF(ISERROR(OFFSET('Specs and Initial PMs'!$E$1,MATCH($B867,'Specs and Initial PMs'!$D:$D,0)-1,0,1,1)),"",OFFSET('Specs and Initial PMs'!$E$1,MATCH($B867,'Specs and Initial PMs'!$D:$D,0)-1,0,1,1))))</f>
        <v/>
      </c>
      <c r="R867" s="103" t="str">
        <f t="shared" ca="1" si="138"/>
        <v/>
      </c>
      <c r="S867" s="241"/>
    </row>
    <row r="868" spans="1:19" x14ac:dyDescent="0.3">
      <c r="A868" s="1">
        <f>'Specs and Initial PMs'!A880</f>
        <v>864</v>
      </c>
      <c r="B868" s="1">
        <f>'Specs and Initial PMs'!D880</f>
        <v>0</v>
      </c>
      <c r="C868" s="103" t="e">
        <f ca="1">IF(B868=0, NA(), (IF(ISERROR(OFFSET('Initial Results'!$U$1,MATCH($B868,'Initial Results'!$R:$R,0)-1,0,1,1)),NA(),OFFSET('Initial Results'!$U$1,MATCH($B868,'Initial Results'!$R:$R,0)-1,0,1,1))))</f>
        <v>#N/A</v>
      </c>
      <c r="D868" s="103" t="str">
        <f t="shared" si="139"/>
        <v/>
      </c>
      <c r="E868" s="199" t="e">
        <f ca="1">IF(B868=0, NA(), (IF(ISERROR(OFFSET('Confirm Results'!$U$1,MATCH($B868,'Confirm Results'!$R:$R,0)-1,0,1,1)),NA(),OFFSET('Confirm Results'!$U$1,MATCH($B868,'Confirm Results'!$R:$R,0)-1,0,1,1))))</f>
        <v>#N/A</v>
      </c>
      <c r="F868" s="103" t="str">
        <f t="shared" si="130"/>
        <v/>
      </c>
      <c r="G868" s="103" t="str">
        <f t="shared" ca="1" si="131"/>
        <v/>
      </c>
      <c r="H868" s="300"/>
      <c r="I868" s="103" t="str">
        <f t="shared" si="132"/>
        <v/>
      </c>
      <c r="J868" s="1" t="str">
        <f t="shared" si="133"/>
        <v/>
      </c>
      <c r="K868" s="1" t="str">
        <f t="shared" si="134"/>
        <v/>
      </c>
      <c r="L868" s="177"/>
      <c r="M868" s="299" t="str">
        <f t="shared" si="135"/>
        <v/>
      </c>
      <c r="N868" s="177"/>
      <c r="O868" s="177" t="str">
        <f t="shared" si="136"/>
        <v/>
      </c>
      <c r="P868" s="1" t="str">
        <f t="shared" si="137"/>
        <v/>
      </c>
      <c r="Q868" s="199" t="str">
        <f ca="1">IF(B868=0,"",(IF(ISERROR(OFFSET('Specs and Initial PMs'!$E$1,MATCH($B868,'Specs and Initial PMs'!$D:$D,0)-1,0,1,1)),"",OFFSET('Specs and Initial PMs'!$E$1,MATCH($B868,'Specs and Initial PMs'!$D:$D,0)-1,0,1,1))))</f>
        <v/>
      </c>
      <c r="R868" s="103" t="str">
        <f t="shared" ca="1" si="138"/>
        <v/>
      </c>
      <c r="S868" s="241"/>
    </row>
    <row r="869" spans="1:19" x14ac:dyDescent="0.3">
      <c r="A869" s="1">
        <f>'Specs and Initial PMs'!A881</f>
        <v>865</v>
      </c>
      <c r="B869" s="1">
        <f>'Specs and Initial PMs'!D881</f>
        <v>0</v>
      </c>
      <c r="C869" s="103" t="e">
        <f ca="1">IF(B869=0, NA(), (IF(ISERROR(OFFSET('Initial Results'!$U$1,MATCH($B869,'Initial Results'!$R:$R,0)-1,0,1,1)),NA(),OFFSET('Initial Results'!$U$1,MATCH($B869,'Initial Results'!$R:$R,0)-1,0,1,1))))</f>
        <v>#N/A</v>
      </c>
      <c r="D869" s="103" t="str">
        <f t="shared" si="139"/>
        <v/>
      </c>
      <c r="E869" s="199" t="e">
        <f ca="1">IF(B869=0, NA(), (IF(ISERROR(OFFSET('Confirm Results'!$U$1,MATCH($B869,'Confirm Results'!$R:$R,0)-1,0,1,1)),NA(),OFFSET('Confirm Results'!$U$1,MATCH($B869,'Confirm Results'!$R:$R,0)-1,0,1,1))))</f>
        <v>#N/A</v>
      </c>
      <c r="F869" s="103" t="str">
        <f t="shared" si="130"/>
        <v/>
      </c>
      <c r="G869" s="103" t="str">
        <f t="shared" ca="1" si="131"/>
        <v/>
      </c>
      <c r="H869" s="300"/>
      <c r="I869" s="103" t="str">
        <f t="shared" si="132"/>
        <v/>
      </c>
      <c r="J869" s="1" t="str">
        <f t="shared" si="133"/>
        <v/>
      </c>
      <c r="K869" s="1" t="str">
        <f t="shared" si="134"/>
        <v/>
      </c>
      <c r="L869" s="177"/>
      <c r="M869" s="299" t="str">
        <f t="shared" si="135"/>
        <v/>
      </c>
      <c r="N869" s="177"/>
      <c r="O869" s="177" t="str">
        <f t="shared" si="136"/>
        <v/>
      </c>
      <c r="P869" s="1" t="str">
        <f t="shared" si="137"/>
        <v/>
      </c>
      <c r="Q869" s="199" t="str">
        <f ca="1">IF(B869=0,"",(IF(ISERROR(OFFSET('Specs and Initial PMs'!$E$1,MATCH($B869,'Specs and Initial PMs'!$D:$D,0)-1,0,1,1)),"",OFFSET('Specs and Initial PMs'!$E$1,MATCH($B869,'Specs and Initial PMs'!$D:$D,0)-1,0,1,1))))</f>
        <v/>
      </c>
      <c r="R869" s="103" t="str">
        <f t="shared" ca="1" si="138"/>
        <v/>
      </c>
      <c r="S869" s="241"/>
    </row>
    <row r="870" spans="1:19" x14ac:dyDescent="0.3">
      <c r="A870" s="1">
        <f>'Specs and Initial PMs'!A882</f>
        <v>866</v>
      </c>
      <c r="B870" s="1">
        <f>'Specs and Initial PMs'!D882</f>
        <v>0</v>
      </c>
      <c r="C870" s="103" t="e">
        <f ca="1">IF(B870=0, NA(), (IF(ISERROR(OFFSET('Initial Results'!$U$1,MATCH($B870,'Initial Results'!$R:$R,0)-1,0,1,1)),NA(),OFFSET('Initial Results'!$U$1,MATCH($B870,'Initial Results'!$R:$R,0)-1,0,1,1))))</f>
        <v>#N/A</v>
      </c>
      <c r="D870" s="103" t="str">
        <f t="shared" si="139"/>
        <v/>
      </c>
      <c r="E870" s="199" t="e">
        <f ca="1">IF(B870=0, NA(), (IF(ISERROR(OFFSET('Confirm Results'!$U$1,MATCH($B870,'Confirm Results'!$R:$R,0)-1,0,1,1)),NA(),OFFSET('Confirm Results'!$U$1,MATCH($B870,'Confirm Results'!$R:$R,0)-1,0,1,1))))</f>
        <v>#N/A</v>
      </c>
      <c r="F870" s="103" t="str">
        <f t="shared" si="130"/>
        <v/>
      </c>
      <c r="G870" s="103" t="str">
        <f t="shared" ca="1" si="131"/>
        <v/>
      </c>
      <c r="H870" s="300"/>
      <c r="I870" s="103" t="str">
        <f t="shared" si="132"/>
        <v/>
      </c>
      <c r="J870" s="1" t="str">
        <f t="shared" si="133"/>
        <v/>
      </c>
      <c r="K870" s="1" t="str">
        <f t="shared" si="134"/>
        <v/>
      </c>
      <c r="L870" s="177"/>
      <c r="M870" s="299" t="str">
        <f t="shared" si="135"/>
        <v/>
      </c>
      <c r="N870" s="177"/>
      <c r="O870" s="177" t="str">
        <f t="shared" si="136"/>
        <v/>
      </c>
      <c r="P870" s="1" t="str">
        <f t="shared" si="137"/>
        <v/>
      </c>
      <c r="Q870" s="199" t="str">
        <f ca="1">IF(B870=0,"",(IF(ISERROR(OFFSET('Specs and Initial PMs'!$E$1,MATCH($B870,'Specs and Initial PMs'!$D:$D,0)-1,0,1,1)),"",OFFSET('Specs and Initial PMs'!$E$1,MATCH($B870,'Specs and Initial PMs'!$D:$D,0)-1,0,1,1))))</f>
        <v/>
      </c>
      <c r="R870" s="103" t="str">
        <f t="shared" ca="1" si="138"/>
        <v/>
      </c>
      <c r="S870" s="241"/>
    </row>
    <row r="871" spans="1:19" x14ac:dyDescent="0.3">
      <c r="A871" s="1">
        <f>'Specs and Initial PMs'!A883</f>
        <v>867</v>
      </c>
      <c r="B871" s="1">
        <f>'Specs and Initial PMs'!D883</f>
        <v>0</v>
      </c>
      <c r="C871" s="103" t="e">
        <f ca="1">IF(B871=0, NA(), (IF(ISERROR(OFFSET('Initial Results'!$U$1,MATCH($B871,'Initial Results'!$R:$R,0)-1,0,1,1)),NA(),OFFSET('Initial Results'!$U$1,MATCH($B871,'Initial Results'!$R:$R,0)-1,0,1,1))))</f>
        <v>#N/A</v>
      </c>
      <c r="D871" s="103" t="str">
        <f t="shared" si="139"/>
        <v/>
      </c>
      <c r="E871" s="199" t="e">
        <f ca="1">IF(B871=0, NA(), (IF(ISERROR(OFFSET('Confirm Results'!$U$1,MATCH($B871,'Confirm Results'!$R:$R,0)-1,0,1,1)),NA(),OFFSET('Confirm Results'!$U$1,MATCH($B871,'Confirm Results'!$R:$R,0)-1,0,1,1))))</f>
        <v>#N/A</v>
      </c>
      <c r="F871" s="103" t="str">
        <f t="shared" si="130"/>
        <v/>
      </c>
      <c r="G871" s="103" t="str">
        <f t="shared" ca="1" si="131"/>
        <v/>
      </c>
      <c r="H871" s="300"/>
      <c r="I871" s="103" t="str">
        <f t="shared" si="132"/>
        <v/>
      </c>
      <c r="J871" s="1" t="str">
        <f t="shared" si="133"/>
        <v/>
      </c>
      <c r="K871" s="1" t="str">
        <f t="shared" si="134"/>
        <v/>
      </c>
      <c r="L871" s="177"/>
      <c r="M871" s="299" t="str">
        <f t="shared" si="135"/>
        <v/>
      </c>
      <c r="N871" s="177"/>
      <c r="O871" s="177" t="str">
        <f t="shared" si="136"/>
        <v/>
      </c>
      <c r="P871" s="1" t="str">
        <f t="shared" si="137"/>
        <v/>
      </c>
      <c r="Q871" s="199" t="str">
        <f ca="1">IF(B871=0,"",(IF(ISERROR(OFFSET('Specs and Initial PMs'!$E$1,MATCH($B871,'Specs and Initial PMs'!$D:$D,0)-1,0,1,1)),"",OFFSET('Specs and Initial PMs'!$E$1,MATCH($B871,'Specs and Initial PMs'!$D:$D,0)-1,0,1,1))))</f>
        <v/>
      </c>
      <c r="R871" s="103" t="str">
        <f t="shared" ca="1" si="138"/>
        <v/>
      </c>
      <c r="S871" s="241"/>
    </row>
    <row r="872" spans="1:19" x14ac:dyDescent="0.3">
      <c r="A872" s="1">
        <f>'Specs and Initial PMs'!A884</f>
        <v>868</v>
      </c>
      <c r="B872" s="1">
        <f>'Specs and Initial PMs'!D884</f>
        <v>0</v>
      </c>
      <c r="C872" s="103" t="e">
        <f ca="1">IF(B872=0, NA(), (IF(ISERROR(OFFSET('Initial Results'!$U$1,MATCH($B872,'Initial Results'!$R:$R,0)-1,0,1,1)),NA(),OFFSET('Initial Results'!$U$1,MATCH($B872,'Initial Results'!$R:$R,0)-1,0,1,1))))</f>
        <v>#N/A</v>
      </c>
      <c r="D872" s="103" t="str">
        <f t="shared" si="139"/>
        <v/>
      </c>
      <c r="E872" s="199" t="e">
        <f ca="1">IF(B872=0, NA(), (IF(ISERROR(OFFSET('Confirm Results'!$U$1,MATCH($B872,'Confirm Results'!$R:$R,0)-1,0,1,1)),NA(),OFFSET('Confirm Results'!$U$1,MATCH($B872,'Confirm Results'!$R:$R,0)-1,0,1,1))))</f>
        <v>#N/A</v>
      </c>
      <c r="F872" s="103" t="str">
        <f t="shared" si="130"/>
        <v/>
      </c>
      <c r="G872" s="103" t="str">
        <f t="shared" ca="1" si="131"/>
        <v/>
      </c>
      <c r="H872" s="300"/>
      <c r="I872" s="103" t="str">
        <f t="shared" si="132"/>
        <v/>
      </c>
      <c r="J872" s="1" t="str">
        <f t="shared" si="133"/>
        <v/>
      </c>
      <c r="K872" s="1" t="str">
        <f t="shared" si="134"/>
        <v/>
      </c>
      <c r="L872" s="177"/>
      <c r="M872" s="299" t="str">
        <f t="shared" si="135"/>
        <v/>
      </c>
      <c r="N872" s="177"/>
      <c r="O872" s="177" t="str">
        <f t="shared" si="136"/>
        <v/>
      </c>
      <c r="P872" s="1" t="str">
        <f t="shared" si="137"/>
        <v/>
      </c>
      <c r="Q872" s="199" t="str">
        <f ca="1">IF(B872=0,"",(IF(ISERROR(OFFSET('Specs and Initial PMs'!$E$1,MATCH($B872,'Specs and Initial PMs'!$D:$D,0)-1,0,1,1)),"",OFFSET('Specs and Initial PMs'!$E$1,MATCH($B872,'Specs and Initial PMs'!$D:$D,0)-1,0,1,1))))</f>
        <v/>
      </c>
      <c r="R872" s="103" t="str">
        <f t="shared" ca="1" si="138"/>
        <v/>
      </c>
      <c r="S872" s="241"/>
    </row>
    <row r="873" spans="1:19" x14ac:dyDescent="0.3">
      <c r="A873" s="1">
        <f>'Specs and Initial PMs'!A885</f>
        <v>869</v>
      </c>
      <c r="B873" s="1">
        <f>'Specs and Initial PMs'!D885</f>
        <v>0</v>
      </c>
      <c r="C873" s="103" t="e">
        <f ca="1">IF(B873=0, NA(), (IF(ISERROR(OFFSET('Initial Results'!$U$1,MATCH($B873,'Initial Results'!$R:$R,0)-1,0,1,1)),NA(),OFFSET('Initial Results'!$U$1,MATCH($B873,'Initial Results'!$R:$R,0)-1,0,1,1))))</f>
        <v>#N/A</v>
      </c>
      <c r="D873" s="103" t="str">
        <f t="shared" si="139"/>
        <v/>
      </c>
      <c r="E873" s="199" t="e">
        <f ca="1">IF(B873=0, NA(), (IF(ISERROR(OFFSET('Confirm Results'!$U$1,MATCH($B873,'Confirm Results'!$R:$R,0)-1,0,1,1)),NA(),OFFSET('Confirm Results'!$U$1,MATCH($B873,'Confirm Results'!$R:$R,0)-1,0,1,1))))</f>
        <v>#N/A</v>
      </c>
      <c r="F873" s="103" t="str">
        <f t="shared" si="130"/>
        <v/>
      </c>
      <c r="G873" s="103" t="str">
        <f t="shared" ca="1" si="131"/>
        <v/>
      </c>
      <c r="H873" s="300"/>
      <c r="I873" s="103" t="str">
        <f t="shared" si="132"/>
        <v/>
      </c>
      <c r="J873" s="1" t="str">
        <f t="shared" si="133"/>
        <v/>
      </c>
      <c r="K873" s="1" t="str">
        <f t="shared" si="134"/>
        <v/>
      </c>
      <c r="L873" s="177"/>
      <c r="M873" s="299" t="str">
        <f t="shared" si="135"/>
        <v/>
      </c>
      <c r="N873" s="177"/>
      <c r="O873" s="177" t="str">
        <f t="shared" si="136"/>
        <v/>
      </c>
      <c r="P873" s="1" t="str">
        <f t="shared" si="137"/>
        <v/>
      </c>
      <c r="Q873" s="199" t="str">
        <f ca="1">IF(B873=0,"",(IF(ISERROR(OFFSET('Specs and Initial PMs'!$E$1,MATCH($B873,'Specs and Initial PMs'!$D:$D,0)-1,0,1,1)),"",OFFSET('Specs and Initial PMs'!$E$1,MATCH($B873,'Specs and Initial PMs'!$D:$D,0)-1,0,1,1))))</f>
        <v/>
      </c>
      <c r="R873" s="103" t="str">
        <f t="shared" ca="1" si="138"/>
        <v/>
      </c>
      <c r="S873" s="241"/>
    </row>
    <row r="874" spans="1:19" x14ac:dyDescent="0.3">
      <c r="A874" s="1">
        <f>'Specs and Initial PMs'!A886</f>
        <v>870</v>
      </c>
      <c r="B874" s="1">
        <f>'Specs and Initial PMs'!D886</f>
        <v>0</v>
      </c>
      <c r="C874" s="103" t="e">
        <f ca="1">IF(B874=0, NA(), (IF(ISERROR(OFFSET('Initial Results'!$U$1,MATCH($B874,'Initial Results'!$R:$R,0)-1,0,1,1)),NA(),OFFSET('Initial Results'!$U$1,MATCH($B874,'Initial Results'!$R:$R,0)-1,0,1,1))))</f>
        <v>#N/A</v>
      </c>
      <c r="D874" s="103" t="str">
        <f t="shared" si="139"/>
        <v/>
      </c>
      <c r="E874" s="199" t="e">
        <f ca="1">IF(B874=0, NA(), (IF(ISERROR(OFFSET('Confirm Results'!$U$1,MATCH($B874,'Confirm Results'!$R:$R,0)-1,0,1,1)),NA(),OFFSET('Confirm Results'!$U$1,MATCH($B874,'Confirm Results'!$R:$R,0)-1,0,1,1))))</f>
        <v>#N/A</v>
      </c>
      <c r="F874" s="103" t="str">
        <f t="shared" si="130"/>
        <v/>
      </c>
      <c r="G874" s="103" t="str">
        <f t="shared" ca="1" si="131"/>
        <v/>
      </c>
      <c r="H874" s="300"/>
      <c r="I874" s="103" t="str">
        <f t="shared" si="132"/>
        <v/>
      </c>
      <c r="J874" s="1" t="str">
        <f t="shared" si="133"/>
        <v/>
      </c>
      <c r="K874" s="1" t="str">
        <f t="shared" si="134"/>
        <v/>
      </c>
      <c r="L874" s="177"/>
      <c r="M874" s="299" t="str">
        <f t="shared" si="135"/>
        <v/>
      </c>
      <c r="N874" s="177"/>
      <c r="O874" s="177" t="str">
        <f t="shared" si="136"/>
        <v/>
      </c>
      <c r="P874" s="1" t="str">
        <f t="shared" si="137"/>
        <v/>
      </c>
      <c r="Q874" s="199" t="str">
        <f ca="1">IF(B874=0,"",(IF(ISERROR(OFFSET('Specs and Initial PMs'!$E$1,MATCH($B874,'Specs and Initial PMs'!$D:$D,0)-1,0,1,1)),"",OFFSET('Specs and Initial PMs'!$E$1,MATCH($B874,'Specs and Initial PMs'!$D:$D,0)-1,0,1,1))))</f>
        <v/>
      </c>
      <c r="R874" s="103" t="str">
        <f t="shared" ca="1" si="138"/>
        <v/>
      </c>
      <c r="S874" s="241"/>
    </row>
    <row r="875" spans="1:19" x14ac:dyDescent="0.3">
      <c r="A875" s="1">
        <f>'Specs and Initial PMs'!A887</f>
        <v>871</v>
      </c>
      <c r="B875" s="1">
        <f>'Specs and Initial PMs'!D887</f>
        <v>0</v>
      </c>
      <c r="C875" s="103" t="e">
        <f ca="1">IF(B875=0, NA(), (IF(ISERROR(OFFSET('Initial Results'!$U$1,MATCH($B875,'Initial Results'!$R:$R,0)-1,0,1,1)),NA(),OFFSET('Initial Results'!$U$1,MATCH($B875,'Initial Results'!$R:$R,0)-1,0,1,1))))</f>
        <v>#N/A</v>
      </c>
      <c r="D875" s="103" t="str">
        <f t="shared" si="139"/>
        <v/>
      </c>
      <c r="E875" s="199" t="e">
        <f ca="1">IF(B875=0, NA(), (IF(ISERROR(OFFSET('Confirm Results'!$U$1,MATCH($B875,'Confirm Results'!$R:$R,0)-1,0,1,1)),NA(),OFFSET('Confirm Results'!$U$1,MATCH($B875,'Confirm Results'!$R:$R,0)-1,0,1,1))))</f>
        <v>#N/A</v>
      </c>
      <c r="F875" s="103" t="str">
        <f t="shared" si="130"/>
        <v/>
      </c>
      <c r="G875" s="103" t="str">
        <f t="shared" ca="1" si="131"/>
        <v/>
      </c>
      <c r="H875" s="300"/>
      <c r="I875" s="103" t="str">
        <f t="shared" si="132"/>
        <v/>
      </c>
      <c r="J875" s="1" t="str">
        <f t="shared" si="133"/>
        <v/>
      </c>
      <c r="K875" s="1" t="str">
        <f t="shared" si="134"/>
        <v/>
      </c>
      <c r="L875" s="177"/>
      <c r="M875" s="299" t="str">
        <f t="shared" si="135"/>
        <v/>
      </c>
      <c r="N875" s="177"/>
      <c r="O875" s="177" t="str">
        <f t="shared" si="136"/>
        <v/>
      </c>
      <c r="P875" s="1" t="str">
        <f t="shared" si="137"/>
        <v/>
      </c>
      <c r="Q875" s="199" t="str">
        <f ca="1">IF(B875=0,"",(IF(ISERROR(OFFSET('Specs and Initial PMs'!$E$1,MATCH($B875,'Specs and Initial PMs'!$D:$D,0)-1,0,1,1)),"",OFFSET('Specs and Initial PMs'!$E$1,MATCH($B875,'Specs and Initial PMs'!$D:$D,0)-1,0,1,1))))</f>
        <v/>
      </c>
      <c r="R875" s="103" t="str">
        <f t="shared" ca="1" si="138"/>
        <v/>
      </c>
      <c r="S875" s="241"/>
    </row>
    <row r="876" spans="1:19" x14ac:dyDescent="0.3">
      <c r="A876" s="1">
        <f>'Specs and Initial PMs'!A888</f>
        <v>872</v>
      </c>
      <c r="B876" s="1">
        <f>'Specs and Initial PMs'!D888</f>
        <v>0</v>
      </c>
      <c r="C876" s="103" t="e">
        <f ca="1">IF(B876=0, NA(), (IF(ISERROR(OFFSET('Initial Results'!$U$1,MATCH($B876,'Initial Results'!$R:$R,0)-1,0,1,1)),NA(),OFFSET('Initial Results'!$U$1,MATCH($B876,'Initial Results'!$R:$R,0)-1,0,1,1))))</f>
        <v>#N/A</v>
      </c>
      <c r="D876" s="103" t="str">
        <f t="shared" si="139"/>
        <v/>
      </c>
      <c r="E876" s="199" t="e">
        <f ca="1">IF(B876=0, NA(), (IF(ISERROR(OFFSET('Confirm Results'!$U$1,MATCH($B876,'Confirm Results'!$R:$R,0)-1,0,1,1)),NA(),OFFSET('Confirm Results'!$U$1,MATCH($B876,'Confirm Results'!$R:$R,0)-1,0,1,1))))</f>
        <v>#N/A</v>
      </c>
      <c r="F876" s="103" t="str">
        <f t="shared" si="130"/>
        <v/>
      </c>
      <c r="G876" s="103" t="str">
        <f t="shared" ca="1" si="131"/>
        <v/>
      </c>
      <c r="H876" s="300"/>
      <c r="I876" s="103" t="str">
        <f t="shared" si="132"/>
        <v/>
      </c>
      <c r="J876" s="1" t="str">
        <f t="shared" si="133"/>
        <v/>
      </c>
      <c r="K876" s="1" t="str">
        <f t="shared" si="134"/>
        <v/>
      </c>
      <c r="L876" s="177"/>
      <c r="M876" s="299" t="str">
        <f t="shared" si="135"/>
        <v/>
      </c>
      <c r="N876" s="177"/>
      <c r="O876" s="177" t="str">
        <f t="shared" si="136"/>
        <v/>
      </c>
      <c r="P876" s="1" t="str">
        <f t="shared" si="137"/>
        <v/>
      </c>
      <c r="Q876" s="199" t="str">
        <f ca="1">IF(B876=0,"",(IF(ISERROR(OFFSET('Specs and Initial PMs'!$E$1,MATCH($B876,'Specs and Initial PMs'!$D:$D,0)-1,0,1,1)),"",OFFSET('Specs and Initial PMs'!$E$1,MATCH($B876,'Specs and Initial PMs'!$D:$D,0)-1,0,1,1))))</f>
        <v/>
      </c>
      <c r="R876" s="103" t="str">
        <f t="shared" ca="1" si="138"/>
        <v/>
      </c>
      <c r="S876" s="241"/>
    </row>
    <row r="877" spans="1:19" x14ac:dyDescent="0.3">
      <c r="A877" s="1">
        <f>'Specs and Initial PMs'!A889</f>
        <v>873</v>
      </c>
      <c r="B877" s="1">
        <f>'Specs and Initial PMs'!D889</f>
        <v>0</v>
      </c>
      <c r="C877" s="103" t="e">
        <f ca="1">IF(B877=0, NA(), (IF(ISERROR(OFFSET('Initial Results'!$U$1,MATCH($B877,'Initial Results'!$R:$R,0)-1,0,1,1)),NA(),OFFSET('Initial Results'!$U$1,MATCH($B877,'Initial Results'!$R:$R,0)-1,0,1,1))))</f>
        <v>#N/A</v>
      </c>
      <c r="D877" s="103" t="str">
        <f t="shared" si="139"/>
        <v/>
      </c>
      <c r="E877" s="199" t="e">
        <f ca="1">IF(B877=0, NA(), (IF(ISERROR(OFFSET('Confirm Results'!$U$1,MATCH($B877,'Confirm Results'!$R:$R,0)-1,0,1,1)),NA(),OFFSET('Confirm Results'!$U$1,MATCH($B877,'Confirm Results'!$R:$R,0)-1,0,1,1))))</f>
        <v>#N/A</v>
      </c>
      <c r="F877" s="103" t="str">
        <f t="shared" si="130"/>
        <v/>
      </c>
      <c r="G877" s="103" t="str">
        <f t="shared" ca="1" si="131"/>
        <v/>
      </c>
      <c r="H877" s="300"/>
      <c r="I877" s="103" t="str">
        <f t="shared" si="132"/>
        <v/>
      </c>
      <c r="J877" s="1" t="str">
        <f t="shared" si="133"/>
        <v/>
      </c>
      <c r="K877" s="1" t="str">
        <f t="shared" si="134"/>
        <v/>
      </c>
      <c r="L877" s="177"/>
      <c r="M877" s="299" t="str">
        <f t="shared" si="135"/>
        <v/>
      </c>
      <c r="N877" s="177"/>
      <c r="O877" s="177" t="str">
        <f t="shared" si="136"/>
        <v/>
      </c>
      <c r="P877" s="1" t="str">
        <f t="shared" si="137"/>
        <v/>
      </c>
      <c r="Q877" s="199" t="str">
        <f ca="1">IF(B877=0,"",(IF(ISERROR(OFFSET('Specs and Initial PMs'!$E$1,MATCH($B877,'Specs and Initial PMs'!$D:$D,0)-1,0,1,1)),"",OFFSET('Specs and Initial PMs'!$E$1,MATCH($B877,'Specs and Initial PMs'!$D:$D,0)-1,0,1,1))))</f>
        <v/>
      </c>
      <c r="R877" s="103" t="str">
        <f t="shared" ca="1" si="138"/>
        <v/>
      </c>
      <c r="S877" s="241"/>
    </row>
    <row r="878" spans="1:19" x14ac:dyDescent="0.3">
      <c r="A878" s="1">
        <f>'Specs and Initial PMs'!A890</f>
        <v>874</v>
      </c>
      <c r="B878" s="1">
        <f>'Specs and Initial PMs'!D890</f>
        <v>0</v>
      </c>
      <c r="C878" s="103" t="e">
        <f ca="1">IF(B878=0, NA(), (IF(ISERROR(OFFSET('Initial Results'!$U$1,MATCH($B878,'Initial Results'!$R:$R,0)-1,0,1,1)),NA(),OFFSET('Initial Results'!$U$1,MATCH($B878,'Initial Results'!$R:$R,0)-1,0,1,1))))</f>
        <v>#N/A</v>
      </c>
      <c r="D878" s="103" t="str">
        <f t="shared" si="139"/>
        <v/>
      </c>
      <c r="E878" s="199" t="e">
        <f ca="1">IF(B878=0, NA(), (IF(ISERROR(OFFSET('Confirm Results'!$U$1,MATCH($B878,'Confirm Results'!$R:$R,0)-1,0,1,1)),NA(),OFFSET('Confirm Results'!$U$1,MATCH($B878,'Confirm Results'!$R:$R,0)-1,0,1,1))))</f>
        <v>#N/A</v>
      </c>
      <c r="F878" s="103" t="str">
        <f t="shared" si="130"/>
        <v/>
      </c>
      <c r="G878" s="103" t="str">
        <f t="shared" ca="1" si="131"/>
        <v/>
      </c>
      <c r="H878" s="300"/>
      <c r="I878" s="103" t="str">
        <f t="shared" si="132"/>
        <v/>
      </c>
      <c r="J878" s="1" t="str">
        <f t="shared" si="133"/>
        <v/>
      </c>
      <c r="K878" s="1" t="str">
        <f t="shared" si="134"/>
        <v/>
      </c>
      <c r="L878" s="177"/>
      <c r="M878" s="299" t="str">
        <f t="shared" si="135"/>
        <v/>
      </c>
      <c r="N878" s="177"/>
      <c r="O878" s="177" t="str">
        <f t="shared" si="136"/>
        <v/>
      </c>
      <c r="P878" s="1" t="str">
        <f t="shared" si="137"/>
        <v/>
      </c>
      <c r="Q878" s="199" t="str">
        <f ca="1">IF(B878=0,"",(IF(ISERROR(OFFSET('Specs and Initial PMs'!$E$1,MATCH($B878,'Specs and Initial PMs'!$D:$D,0)-1,0,1,1)),"",OFFSET('Specs and Initial PMs'!$E$1,MATCH($B878,'Specs and Initial PMs'!$D:$D,0)-1,0,1,1))))</f>
        <v/>
      </c>
      <c r="R878" s="103" t="str">
        <f t="shared" ca="1" si="138"/>
        <v/>
      </c>
      <c r="S878" s="241"/>
    </row>
    <row r="879" spans="1:19" x14ac:dyDescent="0.3">
      <c r="A879" s="1">
        <f>'Specs and Initial PMs'!A891</f>
        <v>875</v>
      </c>
      <c r="B879" s="1">
        <f>'Specs and Initial PMs'!D891</f>
        <v>0</v>
      </c>
      <c r="C879" s="103" t="e">
        <f ca="1">IF(B879=0, NA(), (IF(ISERROR(OFFSET('Initial Results'!$U$1,MATCH($B879,'Initial Results'!$R:$R,0)-1,0,1,1)),NA(),OFFSET('Initial Results'!$U$1,MATCH($B879,'Initial Results'!$R:$R,0)-1,0,1,1))))</f>
        <v>#N/A</v>
      </c>
      <c r="D879" s="103" t="str">
        <f t="shared" si="139"/>
        <v/>
      </c>
      <c r="E879" s="199" t="e">
        <f ca="1">IF(B879=0, NA(), (IF(ISERROR(OFFSET('Confirm Results'!$U$1,MATCH($B879,'Confirm Results'!$R:$R,0)-1,0,1,1)),NA(),OFFSET('Confirm Results'!$U$1,MATCH($B879,'Confirm Results'!$R:$R,0)-1,0,1,1))))</f>
        <v>#N/A</v>
      </c>
      <c r="F879" s="103" t="str">
        <f t="shared" si="130"/>
        <v/>
      </c>
      <c r="G879" s="103" t="str">
        <f t="shared" ca="1" si="131"/>
        <v/>
      </c>
      <c r="H879" s="300"/>
      <c r="I879" s="103" t="str">
        <f t="shared" si="132"/>
        <v/>
      </c>
      <c r="J879" s="1" t="str">
        <f t="shared" si="133"/>
        <v/>
      </c>
      <c r="K879" s="1" t="str">
        <f t="shared" si="134"/>
        <v/>
      </c>
      <c r="L879" s="177"/>
      <c r="M879" s="299" t="str">
        <f t="shared" si="135"/>
        <v/>
      </c>
      <c r="N879" s="177"/>
      <c r="O879" s="177" t="str">
        <f t="shared" si="136"/>
        <v/>
      </c>
      <c r="P879" s="1" t="str">
        <f t="shared" si="137"/>
        <v/>
      </c>
      <c r="Q879" s="199" t="str">
        <f ca="1">IF(B879=0,"",(IF(ISERROR(OFFSET('Specs and Initial PMs'!$E$1,MATCH($B879,'Specs and Initial PMs'!$D:$D,0)-1,0,1,1)),"",OFFSET('Specs and Initial PMs'!$E$1,MATCH($B879,'Specs and Initial PMs'!$D:$D,0)-1,0,1,1))))</f>
        <v/>
      </c>
      <c r="R879" s="103" t="str">
        <f t="shared" ca="1" si="138"/>
        <v/>
      </c>
      <c r="S879" s="241"/>
    </row>
    <row r="880" spans="1:19" x14ac:dyDescent="0.3">
      <c r="A880" s="1">
        <f>'Specs and Initial PMs'!A892</f>
        <v>876</v>
      </c>
      <c r="B880" s="1">
        <f>'Specs and Initial PMs'!D892</f>
        <v>0</v>
      </c>
      <c r="C880" s="103" t="e">
        <f ca="1">IF(B880=0, NA(), (IF(ISERROR(OFFSET('Initial Results'!$U$1,MATCH($B880,'Initial Results'!$R:$R,0)-1,0,1,1)),NA(),OFFSET('Initial Results'!$U$1,MATCH($B880,'Initial Results'!$R:$R,0)-1,0,1,1))))</f>
        <v>#N/A</v>
      </c>
      <c r="D880" s="103" t="str">
        <f t="shared" si="139"/>
        <v/>
      </c>
      <c r="E880" s="199" t="e">
        <f ca="1">IF(B880=0, NA(), (IF(ISERROR(OFFSET('Confirm Results'!$U$1,MATCH($B880,'Confirm Results'!$R:$R,0)-1,0,1,1)),NA(),OFFSET('Confirm Results'!$U$1,MATCH($B880,'Confirm Results'!$R:$R,0)-1,0,1,1))))</f>
        <v>#N/A</v>
      </c>
      <c r="F880" s="103" t="str">
        <f t="shared" si="130"/>
        <v/>
      </c>
      <c r="G880" s="103" t="str">
        <f t="shared" ca="1" si="131"/>
        <v/>
      </c>
      <c r="H880" s="300"/>
      <c r="I880" s="103" t="str">
        <f t="shared" si="132"/>
        <v/>
      </c>
      <c r="J880" s="1" t="str">
        <f t="shared" si="133"/>
        <v/>
      </c>
      <c r="K880" s="1" t="str">
        <f t="shared" si="134"/>
        <v/>
      </c>
      <c r="L880" s="177"/>
      <c r="M880" s="299" t="str">
        <f t="shared" si="135"/>
        <v/>
      </c>
      <c r="N880" s="177"/>
      <c r="O880" s="177" t="str">
        <f t="shared" si="136"/>
        <v/>
      </c>
      <c r="P880" s="1" t="str">
        <f t="shared" si="137"/>
        <v/>
      </c>
      <c r="Q880" s="199" t="str">
        <f ca="1">IF(B880=0,"",(IF(ISERROR(OFFSET('Specs and Initial PMs'!$E$1,MATCH($B880,'Specs and Initial PMs'!$D:$D,0)-1,0,1,1)),"",OFFSET('Specs and Initial PMs'!$E$1,MATCH($B880,'Specs and Initial PMs'!$D:$D,0)-1,0,1,1))))</f>
        <v/>
      </c>
      <c r="R880" s="103" t="str">
        <f t="shared" ca="1" si="138"/>
        <v/>
      </c>
      <c r="S880" s="241"/>
    </row>
    <row r="881" spans="1:19" x14ac:dyDescent="0.3">
      <c r="A881" s="1">
        <f>'Specs and Initial PMs'!A893</f>
        <v>877</v>
      </c>
      <c r="B881" s="1">
        <f>'Specs and Initial PMs'!D893</f>
        <v>0</v>
      </c>
      <c r="C881" s="103" t="e">
        <f ca="1">IF(B881=0, NA(), (IF(ISERROR(OFFSET('Initial Results'!$U$1,MATCH($B881,'Initial Results'!$R:$R,0)-1,0,1,1)),NA(),OFFSET('Initial Results'!$U$1,MATCH($B881,'Initial Results'!$R:$R,0)-1,0,1,1))))</f>
        <v>#N/A</v>
      </c>
      <c r="D881" s="103" t="str">
        <f t="shared" si="139"/>
        <v/>
      </c>
      <c r="E881" s="199" t="e">
        <f ca="1">IF(B881=0, NA(), (IF(ISERROR(OFFSET('Confirm Results'!$U$1,MATCH($B881,'Confirm Results'!$R:$R,0)-1,0,1,1)),NA(),OFFSET('Confirm Results'!$U$1,MATCH($B881,'Confirm Results'!$R:$R,0)-1,0,1,1))))</f>
        <v>#N/A</v>
      </c>
      <c r="F881" s="103" t="str">
        <f t="shared" si="130"/>
        <v/>
      </c>
      <c r="G881" s="103" t="str">
        <f t="shared" ca="1" si="131"/>
        <v/>
      </c>
      <c r="H881" s="300"/>
      <c r="I881" s="103" t="str">
        <f t="shared" si="132"/>
        <v/>
      </c>
      <c r="J881" s="1" t="str">
        <f t="shared" si="133"/>
        <v/>
      </c>
      <c r="K881" s="1" t="str">
        <f t="shared" si="134"/>
        <v/>
      </c>
      <c r="L881" s="177"/>
      <c r="M881" s="299" t="str">
        <f t="shared" si="135"/>
        <v/>
      </c>
      <c r="N881" s="177"/>
      <c r="O881" s="177" t="str">
        <f t="shared" si="136"/>
        <v/>
      </c>
      <c r="P881" s="1" t="str">
        <f t="shared" si="137"/>
        <v/>
      </c>
      <c r="Q881" s="199" t="str">
        <f ca="1">IF(B881=0,"",(IF(ISERROR(OFFSET('Specs and Initial PMs'!$E$1,MATCH($B881,'Specs and Initial PMs'!$D:$D,0)-1,0,1,1)),"",OFFSET('Specs and Initial PMs'!$E$1,MATCH($B881,'Specs and Initial PMs'!$D:$D,0)-1,0,1,1))))</f>
        <v/>
      </c>
      <c r="R881" s="103" t="str">
        <f t="shared" ca="1" si="138"/>
        <v/>
      </c>
      <c r="S881" s="241"/>
    </row>
    <row r="882" spans="1:19" x14ac:dyDescent="0.3">
      <c r="A882" s="1">
        <f>'Specs and Initial PMs'!A894</f>
        <v>878</v>
      </c>
      <c r="B882" s="1">
        <f>'Specs and Initial PMs'!D894</f>
        <v>0</v>
      </c>
      <c r="C882" s="103" t="e">
        <f ca="1">IF(B882=0, NA(), (IF(ISERROR(OFFSET('Initial Results'!$U$1,MATCH($B882,'Initial Results'!$R:$R,0)-1,0,1,1)),NA(),OFFSET('Initial Results'!$U$1,MATCH($B882,'Initial Results'!$R:$R,0)-1,0,1,1))))</f>
        <v>#N/A</v>
      </c>
      <c r="D882" s="103" t="str">
        <f t="shared" si="139"/>
        <v/>
      </c>
      <c r="E882" s="199" t="e">
        <f ca="1">IF(B882=0, NA(), (IF(ISERROR(OFFSET('Confirm Results'!$U$1,MATCH($B882,'Confirm Results'!$R:$R,0)-1,0,1,1)),NA(),OFFSET('Confirm Results'!$U$1,MATCH($B882,'Confirm Results'!$R:$R,0)-1,0,1,1))))</f>
        <v>#N/A</v>
      </c>
      <c r="F882" s="103" t="str">
        <f t="shared" si="130"/>
        <v/>
      </c>
      <c r="G882" s="103" t="str">
        <f t="shared" ca="1" si="131"/>
        <v/>
      </c>
      <c r="H882" s="300"/>
      <c r="I882" s="103" t="str">
        <f t="shared" si="132"/>
        <v/>
      </c>
      <c r="J882" s="1" t="str">
        <f t="shared" si="133"/>
        <v/>
      </c>
      <c r="K882" s="1" t="str">
        <f t="shared" si="134"/>
        <v/>
      </c>
      <c r="L882" s="177"/>
      <c r="M882" s="299" t="str">
        <f t="shared" si="135"/>
        <v/>
      </c>
      <c r="N882" s="177"/>
      <c r="O882" s="177" t="str">
        <f t="shared" si="136"/>
        <v/>
      </c>
      <c r="P882" s="1" t="str">
        <f t="shared" si="137"/>
        <v/>
      </c>
      <c r="Q882" s="199" t="str">
        <f ca="1">IF(B882=0,"",(IF(ISERROR(OFFSET('Specs and Initial PMs'!$E$1,MATCH($B882,'Specs and Initial PMs'!$D:$D,0)-1,0,1,1)),"",OFFSET('Specs and Initial PMs'!$E$1,MATCH($B882,'Specs and Initial PMs'!$D:$D,0)-1,0,1,1))))</f>
        <v/>
      </c>
      <c r="R882" s="103" t="str">
        <f t="shared" ca="1" si="138"/>
        <v/>
      </c>
      <c r="S882" s="241"/>
    </row>
    <row r="883" spans="1:19" x14ac:dyDescent="0.3">
      <c r="A883" s="1">
        <f>'Specs and Initial PMs'!A895</f>
        <v>879</v>
      </c>
      <c r="B883" s="1">
        <f>'Specs and Initial PMs'!D895</f>
        <v>0</v>
      </c>
      <c r="C883" s="103" t="e">
        <f ca="1">IF(B883=0, NA(), (IF(ISERROR(OFFSET('Initial Results'!$U$1,MATCH($B883,'Initial Results'!$R:$R,0)-1,0,1,1)),NA(),OFFSET('Initial Results'!$U$1,MATCH($B883,'Initial Results'!$R:$R,0)-1,0,1,1))))</f>
        <v>#N/A</v>
      </c>
      <c r="D883" s="103" t="str">
        <f t="shared" si="139"/>
        <v/>
      </c>
      <c r="E883" s="199" t="e">
        <f ca="1">IF(B883=0, NA(), (IF(ISERROR(OFFSET('Confirm Results'!$U$1,MATCH($B883,'Confirm Results'!$R:$R,0)-1,0,1,1)),NA(),OFFSET('Confirm Results'!$U$1,MATCH($B883,'Confirm Results'!$R:$R,0)-1,0,1,1))))</f>
        <v>#N/A</v>
      </c>
      <c r="F883" s="103" t="str">
        <f t="shared" si="130"/>
        <v/>
      </c>
      <c r="G883" s="103" t="str">
        <f t="shared" ca="1" si="131"/>
        <v/>
      </c>
      <c r="H883" s="300"/>
      <c r="I883" s="103" t="str">
        <f t="shared" si="132"/>
        <v/>
      </c>
      <c r="J883" s="1" t="str">
        <f t="shared" si="133"/>
        <v/>
      </c>
      <c r="K883" s="1" t="str">
        <f t="shared" si="134"/>
        <v/>
      </c>
      <c r="L883" s="177"/>
      <c r="M883" s="299" t="str">
        <f t="shared" si="135"/>
        <v/>
      </c>
      <c r="N883" s="177"/>
      <c r="O883" s="177" t="str">
        <f t="shared" si="136"/>
        <v/>
      </c>
      <c r="P883" s="1" t="str">
        <f t="shared" si="137"/>
        <v/>
      </c>
      <c r="Q883" s="199" t="str">
        <f ca="1">IF(B883=0,"",(IF(ISERROR(OFFSET('Specs and Initial PMs'!$E$1,MATCH($B883,'Specs and Initial PMs'!$D:$D,0)-1,0,1,1)),"",OFFSET('Specs and Initial PMs'!$E$1,MATCH($B883,'Specs and Initial PMs'!$D:$D,0)-1,0,1,1))))</f>
        <v/>
      </c>
      <c r="R883" s="103" t="str">
        <f t="shared" ca="1" si="138"/>
        <v/>
      </c>
      <c r="S883" s="241"/>
    </row>
    <row r="884" spans="1:19" x14ac:dyDescent="0.3">
      <c r="A884" s="1">
        <f>'Specs and Initial PMs'!A896</f>
        <v>880</v>
      </c>
      <c r="B884" s="1">
        <f>'Specs and Initial PMs'!D896</f>
        <v>0</v>
      </c>
      <c r="C884" s="103" t="e">
        <f ca="1">IF(B884=0, NA(), (IF(ISERROR(OFFSET('Initial Results'!$U$1,MATCH($B884,'Initial Results'!$R:$R,0)-1,0,1,1)),NA(),OFFSET('Initial Results'!$U$1,MATCH($B884,'Initial Results'!$R:$R,0)-1,0,1,1))))</f>
        <v>#N/A</v>
      </c>
      <c r="D884" s="103" t="str">
        <f t="shared" si="139"/>
        <v/>
      </c>
      <c r="E884" s="199" t="e">
        <f ca="1">IF(B884=0, NA(), (IF(ISERROR(OFFSET('Confirm Results'!$U$1,MATCH($B884,'Confirm Results'!$R:$R,0)-1,0,1,1)),NA(),OFFSET('Confirm Results'!$U$1,MATCH($B884,'Confirm Results'!$R:$R,0)-1,0,1,1))))</f>
        <v>#N/A</v>
      </c>
      <c r="F884" s="103" t="str">
        <f t="shared" si="130"/>
        <v/>
      </c>
      <c r="G884" s="103" t="str">
        <f t="shared" ca="1" si="131"/>
        <v/>
      </c>
      <c r="H884" s="300"/>
      <c r="I884" s="103" t="str">
        <f t="shared" si="132"/>
        <v/>
      </c>
      <c r="J884" s="1" t="str">
        <f t="shared" si="133"/>
        <v/>
      </c>
      <c r="K884" s="1" t="str">
        <f t="shared" si="134"/>
        <v/>
      </c>
      <c r="L884" s="177"/>
      <c r="M884" s="299" t="str">
        <f t="shared" si="135"/>
        <v/>
      </c>
      <c r="N884" s="177"/>
      <c r="O884" s="177" t="str">
        <f t="shared" si="136"/>
        <v/>
      </c>
      <c r="P884" s="1" t="str">
        <f t="shared" si="137"/>
        <v/>
      </c>
      <c r="Q884" s="199" t="str">
        <f ca="1">IF(B884=0,"",(IF(ISERROR(OFFSET('Specs and Initial PMs'!$E$1,MATCH($B884,'Specs and Initial PMs'!$D:$D,0)-1,0,1,1)),"",OFFSET('Specs and Initial PMs'!$E$1,MATCH($B884,'Specs and Initial PMs'!$D:$D,0)-1,0,1,1))))</f>
        <v/>
      </c>
      <c r="R884" s="103" t="str">
        <f t="shared" ca="1" si="138"/>
        <v/>
      </c>
      <c r="S884" s="241"/>
    </row>
    <row r="885" spans="1:19" x14ac:dyDescent="0.3">
      <c r="A885" s="1">
        <f>'Specs and Initial PMs'!A897</f>
        <v>881</v>
      </c>
      <c r="B885" s="1">
        <f>'Specs and Initial PMs'!D897</f>
        <v>0</v>
      </c>
      <c r="C885" s="103" t="e">
        <f ca="1">IF(B885=0, NA(), (IF(ISERROR(OFFSET('Initial Results'!$U$1,MATCH($B885,'Initial Results'!$R:$R,0)-1,0,1,1)),NA(),OFFSET('Initial Results'!$U$1,MATCH($B885,'Initial Results'!$R:$R,0)-1,0,1,1))))</f>
        <v>#N/A</v>
      </c>
      <c r="D885" s="103" t="str">
        <f t="shared" si="139"/>
        <v/>
      </c>
      <c r="E885" s="199" t="e">
        <f ca="1">IF(B885=0, NA(), (IF(ISERROR(OFFSET('Confirm Results'!$U$1,MATCH($B885,'Confirm Results'!$R:$R,0)-1,0,1,1)),NA(),OFFSET('Confirm Results'!$U$1,MATCH($B885,'Confirm Results'!$R:$R,0)-1,0,1,1))))</f>
        <v>#N/A</v>
      </c>
      <c r="F885" s="103" t="str">
        <f t="shared" si="130"/>
        <v/>
      </c>
      <c r="G885" s="103" t="str">
        <f t="shared" ca="1" si="131"/>
        <v/>
      </c>
      <c r="H885" s="300"/>
      <c r="I885" s="103" t="str">
        <f t="shared" si="132"/>
        <v/>
      </c>
      <c r="J885" s="1" t="str">
        <f t="shared" si="133"/>
        <v/>
      </c>
      <c r="K885" s="1" t="str">
        <f t="shared" si="134"/>
        <v/>
      </c>
      <c r="L885" s="177"/>
      <c r="M885" s="299" t="str">
        <f t="shared" si="135"/>
        <v/>
      </c>
      <c r="N885" s="177"/>
      <c r="O885" s="177" t="str">
        <f t="shared" si="136"/>
        <v/>
      </c>
      <c r="P885" s="1" t="str">
        <f t="shared" si="137"/>
        <v/>
      </c>
      <c r="Q885" s="199" t="str">
        <f ca="1">IF(B885=0,"",(IF(ISERROR(OFFSET('Specs and Initial PMs'!$E$1,MATCH($B885,'Specs and Initial PMs'!$D:$D,0)-1,0,1,1)),"",OFFSET('Specs and Initial PMs'!$E$1,MATCH($B885,'Specs and Initial PMs'!$D:$D,0)-1,0,1,1))))</f>
        <v/>
      </c>
      <c r="R885" s="103" t="str">
        <f t="shared" ca="1" si="138"/>
        <v/>
      </c>
      <c r="S885" s="241"/>
    </row>
    <row r="886" spans="1:19" x14ac:dyDescent="0.3">
      <c r="A886" s="1">
        <f>'Specs and Initial PMs'!A898</f>
        <v>882</v>
      </c>
      <c r="B886" s="1">
        <f>'Specs and Initial PMs'!D898</f>
        <v>0</v>
      </c>
      <c r="C886" s="103" t="e">
        <f ca="1">IF(B886=0, NA(), (IF(ISERROR(OFFSET('Initial Results'!$U$1,MATCH($B886,'Initial Results'!$R:$R,0)-1,0,1,1)),NA(),OFFSET('Initial Results'!$U$1,MATCH($B886,'Initial Results'!$R:$R,0)-1,0,1,1))))</f>
        <v>#N/A</v>
      </c>
      <c r="D886" s="103" t="str">
        <f t="shared" si="139"/>
        <v/>
      </c>
      <c r="E886" s="199" t="e">
        <f ca="1">IF(B886=0, NA(), (IF(ISERROR(OFFSET('Confirm Results'!$U$1,MATCH($B886,'Confirm Results'!$R:$R,0)-1,0,1,1)),NA(),OFFSET('Confirm Results'!$U$1,MATCH($B886,'Confirm Results'!$R:$R,0)-1,0,1,1))))</f>
        <v>#N/A</v>
      </c>
      <c r="F886" s="103" t="str">
        <f t="shared" si="130"/>
        <v/>
      </c>
      <c r="G886" s="103" t="str">
        <f t="shared" ca="1" si="131"/>
        <v/>
      </c>
      <c r="H886" s="300"/>
      <c r="I886" s="103" t="str">
        <f t="shared" si="132"/>
        <v/>
      </c>
      <c r="J886" s="1" t="str">
        <f t="shared" si="133"/>
        <v/>
      </c>
      <c r="K886" s="1" t="str">
        <f t="shared" si="134"/>
        <v/>
      </c>
      <c r="L886" s="177"/>
      <c r="M886" s="299" t="str">
        <f t="shared" si="135"/>
        <v/>
      </c>
      <c r="N886" s="177"/>
      <c r="O886" s="177" t="str">
        <f t="shared" si="136"/>
        <v/>
      </c>
      <c r="P886" s="1" t="str">
        <f t="shared" si="137"/>
        <v/>
      </c>
      <c r="Q886" s="199" t="str">
        <f ca="1">IF(B886=0,"",(IF(ISERROR(OFFSET('Specs and Initial PMs'!$E$1,MATCH($B886,'Specs and Initial PMs'!$D:$D,0)-1,0,1,1)),"",OFFSET('Specs and Initial PMs'!$E$1,MATCH($B886,'Specs and Initial PMs'!$D:$D,0)-1,0,1,1))))</f>
        <v/>
      </c>
      <c r="R886" s="103" t="str">
        <f t="shared" ca="1" si="138"/>
        <v/>
      </c>
      <c r="S886" s="241"/>
    </row>
    <row r="887" spans="1:19" x14ac:dyDescent="0.3">
      <c r="A887" s="1">
        <f>'Specs and Initial PMs'!A899</f>
        <v>883</v>
      </c>
      <c r="B887" s="1">
        <f>'Specs and Initial PMs'!D899</f>
        <v>0</v>
      </c>
      <c r="C887" s="103" t="e">
        <f ca="1">IF(B887=0, NA(), (IF(ISERROR(OFFSET('Initial Results'!$U$1,MATCH($B887,'Initial Results'!$R:$R,0)-1,0,1,1)),NA(),OFFSET('Initial Results'!$U$1,MATCH($B887,'Initial Results'!$R:$R,0)-1,0,1,1))))</f>
        <v>#N/A</v>
      </c>
      <c r="D887" s="103" t="str">
        <f t="shared" si="139"/>
        <v/>
      </c>
      <c r="E887" s="199" t="e">
        <f ca="1">IF(B887=0, NA(), (IF(ISERROR(OFFSET('Confirm Results'!$U$1,MATCH($B887,'Confirm Results'!$R:$R,0)-1,0,1,1)),NA(),OFFSET('Confirm Results'!$U$1,MATCH($B887,'Confirm Results'!$R:$R,0)-1,0,1,1))))</f>
        <v>#N/A</v>
      </c>
      <c r="F887" s="103" t="str">
        <f t="shared" si="130"/>
        <v/>
      </c>
      <c r="G887" s="103" t="str">
        <f t="shared" ca="1" si="131"/>
        <v/>
      </c>
      <c r="H887" s="300"/>
      <c r="I887" s="103" t="str">
        <f t="shared" si="132"/>
        <v/>
      </c>
      <c r="J887" s="1" t="str">
        <f t="shared" si="133"/>
        <v/>
      </c>
      <c r="K887" s="1" t="str">
        <f t="shared" si="134"/>
        <v/>
      </c>
      <c r="L887" s="177"/>
      <c r="M887" s="299" t="str">
        <f t="shared" si="135"/>
        <v/>
      </c>
      <c r="N887" s="177"/>
      <c r="O887" s="177" t="str">
        <f t="shared" si="136"/>
        <v/>
      </c>
      <c r="P887" s="1" t="str">
        <f t="shared" si="137"/>
        <v/>
      </c>
      <c r="Q887" s="199" t="str">
        <f ca="1">IF(B887=0,"",(IF(ISERROR(OFFSET('Specs and Initial PMs'!$E$1,MATCH($B887,'Specs and Initial PMs'!$D:$D,0)-1,0,1,1)),"",OFFSET('Specs and Initial PMs'!$E$1,MATCH($B887,'Specs and Initial PMs'!$D:$D,0)-1,0,1,1))))</f>
        <v/>
      </c>
      <c r="R887" s="103" t="str">
        <f t="shared" ca="1" si="138"/>
        <v/>
      </c>
      <c r="S887" s="241"/>
    </row>
    <row r="888" spans="1:19" x14ac:dyDescent="0.3">
      <c r="A888" s="1">
        <f>'Specs and Initial PMs'!A900</f>
        <v>884</v>
      </c>
      <c r="B888" s="1">
        <f>'Specs and Initial PMs'!D900</f>
        <v>0</v>
      </c>
      <c r="C888" s="103" t="e">
        <f ca="1">IF(B888=0, NA(), (IF(ISERROR(OFFSET('Initial Results'!$U$1,MATCH($B888,'Initial Results'!$R:$R,0)-1,0,1,1)),NA(),OFFSET('Initial Results'!$U$1,MATCH($B888,'Initial Results'!$R:$R,0)-1,0,1,1))))</f>
        <v>#N/A</v>
      </c>
      <c r="D888" s="103" t="str">
        <f t="shared" si="139"/>
        <v/>
      </c>
      <c r="E888" s="199" t="e">
        <f ca="1">IF(B888=0, NA(), (IF(ISERROR(OFFSET('Confirm Results'!$U$1,MATCH($B888,'Confirm Results'!$R:$R,0)-1,0,1,1)),NA(),OFFSET('Confirm Results'!$U$1,MATCH($B888,'Confirm Results'!$R:$R,0)-1,0,1,1))))</f>
        <v>#N/A</v>
      </c>
      <c r="F888" s="103" t="str">
        <f t="shared" si="130"/>
        <v/>
      </c>
      <c r="G888" s="103" t="str">
        <f t="shared" ca="1" si="131"/>
        <v/>
      </c>
      <c r="H888" s="300"/>
      <c r="I888" s="103" t="str">
        <f t="shared" si="132"/>
        <v/>
      </c>
      <c r="J888" s="1" t="str">
        <f t="shared" si="133"/>
        <v/>
      </c>
      <c r="K888" s="1" t="str">
        <f t="shared" si="134"/>
        <v/>
      </c>
      <c r="L888" s="177"/>
      <c r="M888" s="299" t="str">
        <f t="shared" si="135"/>
        <v/>
      </c>
      <c r="N888" s="177"/>
      <c r="O888" s="177" t="str">
        <f t="shared" si="136"/>
        <v/>
      </c>
      <c r="P888" s="1" t="str">
        <f t="shared" si="137"/>
        <v/>
      </c>
      <c r="Q888" s="199" t="str">
        <f ca="1">IF(B888=0,"",(IF(ISERROR(OFFSET('Specs and Initial PMs'!$E$1,MATCH($B888,'Specs and Initial PMs'!$D:$D,0)-1,0,1,1)),"",OFFSET('Specs and Initial PMs'!$E$1,MATCH($B888,'Specs and Initial PMs'!$D:$D,0)-1,0,1,1))))</f>
        <v/>
      </c>
      <c r="R888" s="103" t="str">
        <f t="shared" ca="1" si="138"/>
        <v/>
      </c>
      <c r="S888" s="241"/>
    </row>
    <row r="889" spans="1:19" x14ac:dyDescent="0.3">
      <c r="A889" s="1">
        <f>'Specs and Initial PMs'!A901</f>
        <v>885</v>
      </c>
      <c r="B889" s="1">
        <f>'Specs and Initial PMs'!D901</f>
        <v>0</v>
      </c>
      <c r="C889" s="103" t="e">
        <f ca="1">IF(B889=0, NA(), (IF(ISERROR(OFFSET('Initial Results'!$U$1,MATCH($B889,'Initial Results'!$R:$R,0)-1,0,1,1)),NA(),OFFSET('Initial Results'!$U$1,MATCH($B889,'Initial Results'!$R:$R,0)-1,0,1,1))))</f>
        <v>#N/A</v>
      </c>
      <c r="D889" s="103" t="str">
        <f t="shared" si="139"/>
        <v/>
      </c>
      <c r="E889" s="199" t="e">
        <f ca="1">IF(B889=0, NA(), (IF(ISERROR(OFFSET('Confirm Results'!$U$1,MATCH($B889,'Confirm Results'!$R:$R,0)-1,0,1,1)),NA(),OFFSET('Confirm Results'!$U$1,MATCH($B889,'Confirm Results'!$R:$R,0)-1,0,1,1))))</f>
        <v>#N/A</v>
      </c>
      <c r="F889" s="103" t="str">
        <f t="shared" si="130"/>
        <v/>
      </c>
      <c r="G889" s="103" t="str">
        <f t="shared" ca="1" si="131"/>
        <v/>
      </c>
      <c r="H889" s="300"/>
      <c r="I889" s="103" t="str">
        <f t="shared" si="132"/>
        <v/>
      </c>
      <c r="J889" s="1" t="str">
        <f t="shared" si="133"/>
        <v/>
      </c>
      <c r="K889" s="1" t="str">
        <f t="shared" si="134"/>
        <v/>
      </c>
      <c r="L889" s="177"/>
      <c r="M889" s="299" t="str">
        <f t="shared" si="135"/>
        <v/>
      </c>
      <c r="N889" s="177"/>
      <c r="O889" s="177" t="str">
        <f t="shared" si="136"/>
        <v/>
      </c>
      <c r="P889" s="1" t="str">
        <f t="shared" si="137"/>
        <v/>
      </c>
      <c r="Q889" s="199" t="str">
        <f ca="1">IF(B889=0,"",(IF(ISERROR(OFFSET('Specs and Initial PMs'!$E$1,MATCH($B889,'Specs and Initial PMs'!$D:$D,0)-1,0,1,1)),"",OFFSET('Specs and Initial PMs'!$E$1,MATCH($B889,'Specs and Initial PMs'!$D:$D,0)-1,0,1,1))))</f>
        <v/>
      </c>
      <c r="R889" s="103" t="str">
        <f t="shared" ca="1" si="138"/>
        <v/>
      </c>
      <c r="S889" s="241"/>
    </row>
    <row r="890" spans="1:19" x14ac:dyDescent="0.3">
      <c r="A890" s="1">
        <f>'Specs and Initial PMs'!A902</f>
        <v>886</v>
      </c>
      <c r="B890" s="1">
        <f>'Specs and Initial PMs'!D902</f>
        <v>0</v>
      </c>
      <c r="C890" s="103" t="e">
        <f ca="1">IF(B890=0, NA(), (IF(ISERROR(OFFSET('Initial Results'!$U$1,MATCH($B890,'Initial Results'!$R:$R,0)-1,0,1,1)),NA(),OFFSET('Initial Results'!$U$1,MATCH($B890,'Initial Results'!$R:$R,0)-1,0,1,1))))</f>
        <v>#N/A</v>
      </c>
      <c r="D890" s="103" t="str">
        <f t="shared" si="139"/>
        <v/>
      </c>
      <c r="E890" s="199" t="e">
        <f ca="1">IF(B890=0, NA(), (IF(ISERROR(OFFSET('Confirm Results'!$U$1,MATCH($B890,'Confirm Results'!$R:$R,0)-1,0,1,1)),NA(),OFFSET('Confirm Results'!$U$1,MATCH($B890,'Confirm Results'!$R:$R,0)-1,0,1,1))))</f>
        <v>#N/A</v>
      </c>
      <c r="F890" s="103" t="str">
        <f t="shared" si="130"/>
        <v/>
      </c>
      <c r="G890" s="103" t="str">
        <f t="shared" ca="1" si="131"/>
        <v/>
      </c>
      <c r="H890" s="300"/>
      <c r="I890" s="103" t="str">
        <f t="shared" si="132"/>
        <v/>
      </c>
      <c r="J890" s="1" t="str">
        <f t="shared" si="133"/>
        <v/>
      </c>
      <c r="K890" s="1" t="str">
        <f t="shared" si="134"/>
        <v/>
      </c>
      <c r="L890" s="177"/>
      <c r="M890" s="299" t="str">
        <f t="shared" si="135"/>
        <v/>
      </c>
      <c r="N890" s="177"/>
      <c r="O890" s="177" t="str">
        <f t="shared" si="136"/>
        <v/>
      </c>
      <c r="P890" s="1" t="str">
        <f t="shared" si="137"/>
        <v/>
      </c>
      <c r="Q890" s="199" t="str">
        <f ca="1">IF(B890=0,"",(IF(ISERROR(OFFSET('Specs and Initial PMs'!$E$1,MATCH($B890,'Specs and Initial PMs'!$D:$D,0)-1,0,1,1)),"",OFFSET('Specs and Initial PMs'!$E$1,MATCH($B890,'Specs and Initial PMs'!$D:$D,0)-1,0,1,1))))</f>
        <v/>
      </c>
      <c r="R890" s="103" t="str">
        <f t="shared" ca="1" si="138"/>
        <v/>
      </c>
      <c r="S890" s="241"/>
    </row>
    <row r="891" spans="1:19" x14ac:dyDescent="0.3">
      <c r="A891" s="1">
        <f>'Specs and Initial PMs'!A903</f>
        <v>887</v>
      </c>
      <c r="B891" s="1">
        <f>'Specs and Initial PMs'!D903</f>
        <v>0</v>
      </c>
      <c r="C891" s="103" t="e">
        <f ca="1">IF(B891=0, NA(), (IF(ISERROR(OFFSET('Initial Results'!$U$1,MATCH($B891,'Initial Results'!$R:$R,0)-1,0,1,1)),NA(),OFFSET('Initial Results'!$U$1,MATCH($B891,'Initial Results'!$R:$R,0)-1,0,1,1))))</f>
        <v>#N/A</v>
      </c>
      <c r="D891" s="103" t="str">
        <f t="shared" si="139"/>
        <v/>
      </c>
      <c r="E891" s="199" t="e">
        <f ca="1">IF(B891=0, NA(), (IF(ISERROR(OFFSET('Confirm Results'!$U$1,MATCH($B891,'Confirm Results'!$R:$R,0)-1,0,1,1)),NA(),OFFSET('Confirm Results'!$U$1,MATCH($B891,'Confirm Results'!$R:$R,0)-1,0,1,1))))</f>
        <v>#N/A</v>
      </c>
      <c r="F891" s="103" t="str">
        <f t="shared" si="130"/>
        <v/>
      </c>
      <c r="G891" s="103" t="str">
        <f t="shared" ca="1" si="131"/>
        <v/>
      </c>
      <c r="H891" s="300"/>
      <c r="I891" s="103" t="str">
        <f t="shared" si="132"/>
        <v/>
      </c>
      <c r="J891" s="1" t="str">
        <f t="shared" si="133"/>
        <v/>
      </c>
      <c r="K891" s="1" t="str">
        <f t="shared" si="134"/>
        <v/>
      </c>
      <c r="L891" s="177"/>
      <c r="M891" s="299" t="str">
        <f t="shared" si="135"/>
        <v/>
      </c>
      <c r="N891" s="177"/>
      <c r="O891" s="177" t="str">
        <f t="shared" si="136"/>
        <v/>
      </c>
      <c r="P891" s="1" t="str">
        <f t="shared" si="137"/>
        <v/>
      </c>
      <c r="Q891" s="199" t="str">
        <f ca="1">IF(B891=0,"",(IF(ISERROR(OFFSET('Specs and Initial PMs'!$E$1,MATCH($B891,'Specs and Initial PMs'!$D:$D,0)-1,0,1,1)),"",OFFSET('Specs and Initial PMs'!$E$1,MATCH($B891,'Specs and Initial PMs'!$D:$D,0)-1,0,1,1))))</f>
        <v/>
      </c>
      <c r="R891" s="103" t="str">
        <f t="shared" ca="1" si="138"/>
        <v/>
      </c>
      <c r="S891" s="241"/>
    </row>
    <row r="892" spans="1:19" x14ac:dyDescent="0.3">
      <c r="A892" s="1">
        <f>'Specs and Initial PMs'!A904</f>
        <v>888</v>
      </c>
      <c r="B892" s="1">
        <f>'Specs and Initial PMs'!D904</f>
        <v>0</v>
      </c>
      <c r="C892" s="103" t="e">
        <f ca="1">IF(B892=0, NA(), (IF(ISERROR(OFFSET('Initial Results'!$U$1,MATCH($B892,'Initial Results'!$R:$R,0)-1,0,1,1)),NA(),OFFSET('Initial Results'!$U$1,MATCH($B892,'Initial Results'!$R:$R,0)-1,0,1,1))))</f>
        <v>#N/A</v>
      </c>
      <c r="D892" s="103" t="str">
        <f t="shared" si="139"/>
        <v/>
      </c>
      <c r="E892" s="199" t="e">
        <f ca="1">IF(B892=0, NA(), (IF(ISERROR(OFFSET('Confirm Results'!$U$1,MATCH($B892,'Confirm Results'!$R:$R,0)-1,0,1,1)),NA(),OFFSET('Confirm Results'!$U$1,MATCH($B892,'Confirm Results'!$R:$R,0)-1,0,1,1))))</f>
        <v>#N/A</v>
      </c>
      <c r="F892" s="103" t="str">
        <f t="shared" si="130"/>
        <v/>
      </c>
      <c r="G892" s="103" t="str">
        <f t="shared" ca="1" si="131"/>
        <v/>
      </c>
      <c r="H892" s="300"/>
      <c r="I892" s="103" t="str">
        <f t="shared" si="132"/>
        <v/>
      </c>
      <c r="J892" s="1" t="str">
        <f t="shared" si="133"/>
        <v/>
      </c>
      <c r="K892" s="1" t="str">
        <f t="shared" si="134"/>
        <v/>
      </c>
      <c r="L892" s="177"/>
      <c r="M892" s="299" t="str">
        <f t="shared" si="135"/>
        <v/>
      </c>
      <c r="N892" s="177"/>
      <c r="O892" s="177" t="str">
        <f t="shared" si="136"/>
        <v/>
      </c>
      <c r="P892" s="1" t="str">
        <f t="shared" si="137"/>
        <v/>
      </c>
      <c r="Q892" s="199" t="str">
        <f ca="1">IF(B892=0,"",(IF(ISERROR(OFFSET('Specs and Initial PMs'!$E$1,MATCH($B892,'Specs and Initial PMs'!$D:$D,0)-1,0,1,1)),"",OFFSET('Specs and Initial PMs'!$E$1,MATCH($B892,'Specs and Initial PMs'!$D:$D,0)-1,0,1,1))))</f>
        <v/>
      </c>
      <c r="R892" s="103" t="str">
        <f t="shared" ca="1" si="138"/>
        <v/>
      </c>
      <c r="S892" s="241"/>
    </row>
    <row r="893" spans="1:19" x14ac:dyDescent="0.3">
      <c r="A893" s="1">
        <f>'Specs and Initial PMs'!A905</f>
        <v>889</v>
      </c>
      <c r="B893" s="1">
        <f>'Specs and Initial PMs'!D905</f>
        <v>0</v>
      </c>
      <c r="C893" s="103" t="e">
        <f ca="1">IF(B893=0, NA(), (IF(ISERROR(OFFSET('Initial Results'!$U$1,MATCH($B893,'Initial Results'!$R:$R,0)-1,0,1,1)),NA(),OFFSET('Initial Results'!$U$1,MATCH($B893,'Initial Results'!$R:$R,0)-1,0,1,1))))</f>
        <v>#N/A</v>
      </c>
      <c r="D893" s="103" t="str">
        <f t="shared" si="139"/>
        <v/>
      </c>
      <c r="E893" s="199" t="e">
        <f ca="1">IF(B893=0, NA(), (IF(ISERROR(OFFSET('Confirm Results'!$U$1,MATCH($B893,'Confirm Results'!$R:$R,0)-1,0,1,1)),NA(),OFFSET('Confirm Results'!$U$1,MATCH($B893,'Confirm Results'!$R:$R,0)-1,0,1,1))))</f>
        <v>#N/A</v>
      </c>
      <c r="F893" s="103" t="str">
        <f t="shared" si="130"/>
        <v/>
      </c>
      <c r="G893" s="103" t="str">
        <f t="shared" ca="1" si="131"/>
        <v/>
      </c>
      <c r="H893" s="300"/>
      <c r="I893" s="103" t="str">
        <f t="shared" si="132"/>
        <v/>
      </c>
      <c r="J893" s="1" t="str">
        <f t="shared" si="133"/>
        <v/>
      </c>
      <c r="K893" s="1" t="str">
        <f t="shared" si="134"/>
        <v/>
      </c>
      <c r="L893" s="177"/>
      <c r="M893" s="299" t="str">
        <f t="shared" si="135"/>
        <v/>
      </c>
      <c r="N893" s="177"/>
      <c r="O893" s="177" t="str">
        <f t="shared" si="136"/>
        <v/>
      </c>
      <c r="P893" s="1" t="str">
        <f t="shared" si="137"/>
        <v/>
      </c>
      <c r="Q893" s="199" t="str">
        <f ca="1">IF(B893=0,"",(IF(ISERROR(OFFSET('Specs and Initial PMs'!$E$1,MATCH($B893,'Specs and Initial PMs'!$D:$D,0)-1,0,1,1)),"",OFFSET('Specs and Initial PMs'!$E$1,MATCH($B893,'Specs and Initial PMs'!$D:$D,0)-1,0,1,1))))</f>
        <v/>
      </c>
      <c r="R893" s="103" t="str">
        <f t="shared" ca="1" si="138"/>
        <v/>
      </c>
      <c r="S893" s="241"/>
    </row>
    <row r="894" spans="1:19" x14ac:dyDescent="0.3">
      <c r="A894" s="1">
        <f>'Specs and Initial PMs'!A906</f>
        <v>890</v>
      </c>
      <c r="B894" s="1">
        <f>'Specs and Initial PMs'!D906</f>
        <v>0</v>
      </c>
      <c r="C894" s="103" t="e">
        <f ca="1">IF(B894=0, NA(), (IF(ISERROR(OFFSET('Initial Results'!$U$1,MATCH($B894,'Initial Results'!$R:$R,0)-1,0,1,1)),NA(),OFFSET('Initial Results'!$U$1,MATCH($B894,'Initial Results'!$R:$R,0)-1,0,1,1))))</f>
        <v>#N/A</v>
      </c>
      <c r="D894" s="103" t="str">
        <f t="shared" si="139"/>
        <v/>
      </c>
      <c r="E894" s="199" t="e">
        <f ca="1">IF(B894=0, NA(), (IF(ISERROR(OFFSET('Confirm Results'!$U$1,MATCH($B894,'Confirm Results'!$R:$R,0)-1,0,1,1)),NA(),OFFSET('Confirm Results'!$U$1,MATCH($B894,'Confirm Results'!$R:$R,0)-1,0,1,1))))</f>
        <v>#N/A</v>
      </c>
      <c r="F894" s="103" t="str">
        <f t="shared" si="130"/>
        <v/>
      </c>
      <c r="G894" s="103" t="str">
        <f t="shared" ca="1" si="131"/>
        <v/>
      </c>
      <c r="H894" s="300"/>
      <c r="I894" s="103" t="str">
        <f t="shared" si="132"/>
        <v/>
      </c>
      <c r="J894" s="1" t="str">
        <f t="shared" si="133"/>
        <v/>
      </c>
      <c r="K894" s="1" t="str">
        <f t="shared" si="134"/>
        <v/>
      </c>
      <c r="L894" s="177"/>
      <c r="M894" s="299" t="str">
        <f t="shared" si="135"/>
        <v/>
      </c>
      <c r="N894" s="177"/>
      <c r="O894" s="177" t="str">
        <f t="shared" si="136"/>
        <v/>
      </c>
      <c r="P894" s="1" t="str">
        <f t="shared" si="137"/>
        <v/>
      </c>
      <c r="Q894" s="199" t="str">
        <f ca="1">IF(B894=0,"",(IF(ISERROR(OFFSET('Specs and Initial PMs'!$E$1,MATCH($B894,'Specs and Initial PMs'!$D:$D,0)-1,0,1,1)),"",OFFSET('Specs and Initial PMs'!$E$1,MATCH($B894,'Specs and Initial PMs'!$D:$D,0)-1,0,1,1))))</f>
        <v/>
      </c>
      <c r="R894" s="103" t="str">
        <f t="shared" ca="1" si="138"/>
        <v/>
      </c>
      <c r="S894" s="241"/>
    </row>
    <row r="895" spans="1:19" x14ac:dyDescent="0.3">
      <c r="A895" s="1">
        <f>'Specs and Initial PMs'!A907</f>
        <v>891</v>
      </c>
      <c r="B895" s="1">
        <f>'Specs and Initial PMs'!D907</f>
        <v>0</v>
      </c>
      <c r="C895" s="103" t="e">
        <f ca="1">IF(B895=0, NA(), (IF(ISERROR(OFFSET('Initial Results'!$U$1,MATCH($B895,'Initial Results'!$R:$R,0)-1,0,1,1)),NA(),OFFSET('Initial Results'!$U$1,MATCH($B895,'Initial Results'!$R:$R,0)-1,0,1,1))))</f>
        <v>#N/A</v>
      </c>
      <c r="D895" s="103" t="str">
        <f t="shared" si="139"/>
        <v/>
      </c>
      <c r="E895" s="199" t="e">
        <f ca="1">IF(B895=0, NA(), (IF(ISERROR(OFFSET('Confirm Results'!$U$1,MATCH($B895,'Confirm Results'!$R:$R,0)-1,0,1,1)),NA(),OFFSET('Confirm Results'!$U$1,MATCH($B895,'Confirm Results'!$R:$R,0)-1,0,1,1))))</f>
        <v>#N/A</v>
      </c>
      <c r="F895" s="103" t="str">
        <f t="shared" si="130"/>
        <v/>
      </c>
      <c r="G895" s="103" t="str">
        <f t="shared" ca="1" si="131"/>
        <v/>
      </c>
      <c r="H895" s="300"/>
      <c r="I895" s="103" t="str">
        <f t="shared" si="132"/>
        <v/>
      </c>
      <c r="J895" s="1" t="str">
        <f t="shared" si="133"/>
        <v/>
      </c>
      <c r="K895" s="1" t="str">
        <f t="shared" si="134"/>
        <v/>
      </c>
      <c r="L895" s="177"/>
      <c r="M895" s="299" t="str">
        <f t="shared" si="135"/>
        <v/>
      </c>
      <c r="N895" s="177"/>
      <c r="O895" s="177" t="str">
        <f t="shared" si="136"/>
        <v/>
      </c>
      <c r="P895" s="1" t="str">
        <f t="shared" si="137"/>
        <v/>
      </c>
      <c r="Q895" s="199" t="str">
        <f ca="1">IF(B895=0,"",(IF(ISERROR(OFFSET('Specs and Initial PMs'!$E$1,MATCH($B895,'Specs and Initial PMs'!$D:$D,0)-1,0,1,1)),"",OFFSET('Specs and Initial PMs'!$E$1,MATCH($B895,'Specs and Initial PMs'!$D:$D,0)-1,0,1,1))))</f>
        <v/>
      </c>
      <c r="R895" s="103" t="str">
        <f t="shared" ca="1" si="138"/>
        <v/>
      </c>
      <c r="S895" s="241"/>
    </row>
    <row r="896" spans="1:19" x14ac:dyDescent="0.3">
      <c r="A896" s="1">
        <f>'Specs and Initial PMs'!A908</f>
        <v>892</v>
      </c>
      <c r="B896" s="1">
        <f>'Specs and Initial PMs'!D908</f>
        <v>0</v>
      </c>
      <c r="C896" s="103" t="e">
        <f ca="1">IF(B896=0, NA(), (IF(ISERROR(OFFSET('Initial Results'!$U$1,MATCH($B896,'Initial Results'!$R:$R,0)-1,0,1,1)),NA(),OFFSET('Initial Results'!$U$1,MATCH($B896,'Initial Results'!$R:$R,0)-1,0,1,1))))</f>
        <v>#N/A</v>
      </c>
      <c r="D896" s="103" t="str">
        <f t="shared" si="139"/>
        <v/>
      </c>
      <c r="E896" s="199" t="e">
        <f ca="1">IF(B896=0, NA(), (IF(ISERROR(OFFSET('Confirm Results'!$U$1,MATCH($B896,'Confirm Results'!$R:$R,0)-1,0,1,1)),NA(),OFFSET('Confirm Results'!$U$1,MATCH($B896,'Confirm Results'!$R:$R,0)-1,0,1,1))))</f>
        <v>#N/A</v>
      </c>
      <c r="F896" s="103" t="str">
        <f t="shared" si="130"/>
        <v/>
      </c>
      <c r="G896" s="103" t="str">
        <f t="shared" ca="1" si="131"/>
        <v/>
      </c>
      <c r="H896" s="300"/>
      <c r="I896" s="103" t="str">
        <f t="shared" si="132"/>
        <v/>
      </c>
      <c r="J896" s="1" t="str">
        <f t="shared" si="133"/>
        <v/>
      </c>
      <c r="K896" s="1" t="str">
        <f t="shared" si="134"/>
        <v/>
      </c>
      <c r="L896" s="177"/>
      <c r="M896" s="299" t="str">
        <f t="shared" si="135"/>
        <v/>
      </c>
      <c r="N896" s="177"/>
      <c r="O896" s="177" t="str">
        <f t="shared" si="136"/>
        <v/>
      </c>
      <c r="P896" s="1" t="str">
        <f t="shared" si="137"/>
        <v/>
      </c>
      <c r="Q896" s="199" t="str">
        <f ca="1">IF(B896=0,"",(IF(ISERROR(OFFSET('Specs and Initial PMs'!$E$1,MATCH($B896,'Specs and Initial PMs'!$D:$D,0)-1,0,1,1)),"",OFFSET('Specs and Initial PMs'!$E$1,MATCH($B896,'Specs and Initial PMs'!$D:$D,0)-1,0,1,1))))</f>
        <v/>
      </c>
      <c r="R896" s="103" t="str">
        <f t="shared" ca="1" si="138"/>
        <v/>
      </c>
      <c r="S896" s="241"/>
    </row>
    <row r="897" spans="1:19" x14ac:dyDescent="0.3">
      <c r="A897" s="1">
        <f>'Specs and Initial PMs'!A909</f>
        <v>893</v>
      </c>
      <c r="B897" s="1">
        <f>'Specs and Initial PMs'!D909</f>
        <v>0</v>
      </c>
      <c r="C897" s="103" t="e">
        <f ca="1">IF(B897=0, NA(), (IF(ISERROR(OFFSET('Initial Results'!$U$1,MATCH($B897,'Initial Results'!$R:$R,0)-1,0,1,1)),NA(),OFFSET('Initial Results'!$U$1,MATCH($B897,'Initial Results'!$R:$R,0)-1,0,1,1))))</f>
        <v>#N/A</v>
      </c>
      <c r="D897" s="103" t="str">
        <f t="shared" si="139"/>
        <v/>
      </c>
      <c r="E897" s="199" t="e">
        <f ca="1">IF(B897=0, NA(), (IF(ISERROR(OFFSET('Confirm Results'!$U$1,MATCH($B897,'Confirm Results'!$R:$R,0)-1,0,1,1)),NA(),OFFSET('Confirm Results'!$U$1,MATCH($B897,'Confirm Results'!$R:$R,0)-1,0,1,1))))</f>
        <v>#N/A</v>
      </c>
      <c r="F897" s="103" t="str">
        <f t="shared" si="130"/>
        <v/>
      </c>
      <c r="G897" s="103" t="str">
        <f t="shared" ca="1" si="131"/>
        <v/>
      </c>
      <c r="H897" s="300"/>
      <c r="I897" s="103" t="str">
        <f t="shared" si="132"/>
        <v/>
      </c>
      <c r="J897" s="1" t="str">
        <f t="shared" si="133"/>
        <v/>
      </c>
      <c r="K897" s="1" t="str">
        <f t="shared" si="134"/>
        <v/>
      </c>
      <c r="L897" s="177"/>
      <c r="M897" s="299" t="str">
        <f t="shared" si="135"/>
        <v/>
      </c>
      <c r="N897" s="177"/>
      <c r="O897" s="177" t="str">
        <f t="shared" si="136"/>
        <v/>
      </c>
      <c r="P897" s="1" t="str">
        <f t="shared" si="137"/>
        <v/>
      </c>
      <c r="Q897" s="199" t="str">
        <f ca="1">IF(B897=0,"",(IF(ISERROR(OFFSET('Specs and Initial PMs'!$E$1,MATCH($B897,'Specs and Initial PMs'!$D:$D,0)-1,0,1,1)),"",OFFSET('Specs and Initial PMs'!$E$1,MATCH($B897,'Specs and Initial PMs'!$D:$D,0)-1,0,1,1))))</f>
        <v/>
      </c>
      <c r="R897" s="103" t="str">
        <f t="shared" ca="1" si="138"/>
        <v/>
      </c>
      <c r="S897" s="241"/>
    </row>
    <row r="898" spans="1:19" x14ac:dyDescent="0.3">
      <c r="A898" s="1">
        <f>'Specs and Initial PMs'!A910</f>
        <v>894</v>
      </c>
      <c r="B898" s="1">
        <f>'Specs and Initial PMs'!D910</f>
        <v>0</v>
      </c>
      <c r="C898" s="103" t="e">
        <f ca="1">IF(B898=0, NA(), (IF(ISERROR(OFFSET('Initial Results'!$U$1,MATCH($B898,'Initial Results'!$R:$R,0)-1,0,1,1)),NA(),OFFSET('Initial Results'!$U$1,MATCH($B898,'Initial Results'!$R:$R,0)-1,0,1,1))))</f>
        <v>#N/A</v>
      </c>
      <c r="D898" s="103" t="str">
        <f t="shared" si="139"/>
        <v/>
      </c>
      <c r="E898" s="199" t="e">
        <f ca="1">IF(B898=0, NA(), (IF(ISERROR(OFFSET('Confirm Results'!$U$1,MATCH($B898,'Confirm Results'!$R:$R,0)-1,0,1,1)),NA(),OFFSET('Confirm Results'!$U$1,MATCH($B898,'Confirm Results'!$R:$R,0)-1,0,1,1))))</f>
        <v>#N/A</v>
      </c>
      <c r="F898" s="103" t="str">
        <f t="shared" si="130"/>
        <v/>
      </c>
      <c r="G898" s="103" t="str">
        <f t="shared" ca="1" si="131"/>
        <v/>
      </c>
      <c r="H898" s="300"/>
      <c r="I898" s="103" t="str">
        <f t="shared" si="132"/>
        <v/>
      </c>
      <c r="J898" s="1" t="str">
        <f t="shared" si="133"/>
        <v/>
      </c>
      <c r="K898" s="1" t="str">
        <f t="shared" si="134"/>
        <v/>
      </c>
      <c r="L898" s="177"/>
      <c r="M898" s="299" t="str">
        <f t="shared" si="135"/>
        <v/>
      </c>
      <c r="N898" s="177"/>
      <c r="O898" s="177" t="str">
        <f t="shared" si="136"/>
        <v/>
      </c>
      <c r="P898" s="1" t="str">
        <f t="shared" si="137"/>
        <v/>
      </c>
      <c r="Q898" s="199" t="str">
        <f ca="1">IF(B898=0,"",(IF(ISERROR(OFFSET('Specs and Initial PMs'!$E$1,MATCH($B898,'Specs and Initial PMs'!$D:$D,0)-1,0,1,1)),"",OFFSET('Specs and Initial PMs'!$E$1,MATCH($B898,'Specs and Initial PMs'!$D:$D,0)-1,0,1,1))))</f>
        <v/>
      </c>
      <c r="R898" s="103" t="str">
        <f t="shared" ca="1" si="138"/>
        <v/>
      </c>
      <c r="S898" s="241"/>
    </row>
    <row r="899" spans="1:19" x14ac:dyDescent="0.3">
      <c r="A899" s="1">
        <f>'Specs and Initial PMs'!A911</f>
        <v>895</v>
      </c>
      <c r="B899" s="1">
        <f>'Specs and Initial PMs'!D911</f>
        <v>0</v>
      </c>
      <c r="C899" s="103" t="e">
        <f ca="1">IF(B899=0, NA(), (IF(ISERROR(OFFSET('Initial Results'!$U$1,MATCH($B899,'Initial Results'!$R:$R,0)-1,0,1,1)),NA(),OFFSET('Initial Results'!$U$1,MATCH($B899,'Initial Results'!$R:$R,0)-1,0,1,1))))</f>
        <v>#N/A</v>
      </c>
      <c r="D899" s="103" t="str">
        <f t="shared" si="139"/>
        <v/>
      </c>
      <c r="E899" s="199" t="e">
        <f ca="1">IF(B899=0, NA(), (IF(ISERROR(OFFSET('Confirm Results'!$U$1,MATCH($B899,'Confirm Results'!$R:$R,0)-1,0,1,1)),NA(),OFFSET('Confirm Results'!$U$1,MATCH($B899,'Confirm Results'!$R:$R,0)-1,0,1,1))))</f>
        <v>#N/A</v>
      </c>
      <c r="F899" s="103" t="str">
        <f t="shared" si="130"/>
        <v/>
      </c>
      <c r="G899" s="103" t="str">
        <f t="shared" ca="1" si="131"/>
        <v/>
      </c>
      <c r="H899" s="300"/>
      <c r="I899" s="103" t="str">
        <f t="shared" si="132"/>
        <v/>
      </c>
      <c r="J899" s="1" t="str">
        <f t="shared" si="133"/>
        <v/>
      </c>
      <c r="K899" s="1" t="str">
        <f t="shared" si="134"/>
        <v/>
      </c>
      <c r="L899" s="177"/>
      <c r="M899" s="299" t="str">
        <f t="shared" si="135"/>
        <v/>
      </c>
      <c r="N899" s="177"/>
      <c r="O899" s="177" t="str">
        <f t="shared" si="136"/>
        <v/>
      </c>
      <c r="P899" s="1" t="str">
        <f t="shared" si="137"/>
        <v/>
      </c>
      <c r="Q899" s="199" t="str">
        <f ca="1">IF(B899=0,"",(IF(ISERROR(OFFSET('Specs and Initial PMs'!$E$1,MATCH($B899,'Specs and Initial PMs'!$D:$D,0)-1,0,1,1)),"",OFFSET('Specs and Initial PMs'!$E$1,MATCH($B899,'Specs and Initial PMs'!$D:$D,0)-1,0,1,1))))</f>
        <v/>
      </c>
      <c r="R899" s="103" t="str">
        <f t="shared" ca="1" si="138"/>
        <v/>
      </c>
      <c r="S899" s="241"/>
    </row>
    <row r="900" spans="1:19" x14ac:dyDescent="0.3">
      <c r="A900" s="1">
        <f>'Specs and Initial PMs'!A912</f>
        <v>896</v>
      </c>
      <c r="B900" s="1">
        <f>'Specs and Initial PMs'!D912</f>
        <v>0</v>
      </c>
      <c r="C900" s="103" t="e">
        <f ca="1">IF(B900=0, NA(), (IF(ISERROR(OFFSET('Initial Results'!$U$1,MATCH($B900,'Initial Results'!$R:$R,0)-1,0,1,1)),NA(),OFFSET('Initial Results'!$U$1,MATCH($B900,'Initial Results'!$R:$R,0)-1,0,1,1))))</f>
        <v>#N/A</v>
      </c>
      <c r="D900" s="103" t="str">
        <f t="shared" si="139"/>
        <v/>
      </c>
      <c r="E900" s="199" t="e">
        <f ca="1">IF(B900=0, NA(), (IF(ISERROR(OFFSET('Confirm Results'!$U$1,MATCH($B900,'Confirm Results'!$R:$R,0)-1,0,1,1)),NA(),OFFSET('Confirm Results'!$U$1,MATCH($B900,'Confirm Results'!$R:$R,0)-1,0,1,1))))</f>
        <v>#N/A</v>
      </c>
      <c r="F900" s="103" t="str">
        <f t="shared" si="130"/>
        <v/>
      </c>
      <c r="G900" s="103" t="str">
        <f t="shared" ca="1" si="131"/>
        <v/>
      </c>
      <c r="H900" s="300"/>
      <c r="I900" s="103" t="str">
        <f t="shared" si="132"/>
        <v/>
      </c>
      <c r="J900" s="1" t="str">
        <f t="shared" si="133"/>
        <v/>
      </c>
      <c r="K900" s="1" t="str">
        <f t="shared" si="134"/>
        <v/>
      </c>
      <c r="L900" s="177"/>
      <c r="M900" s="299" t="str">
        <f t="shared" si="135"/>
        <v/>
      </c>
      <c r="N900" s="177"/>
      <c r="O900" s="177" t="str">
        <f t="shared" si="136"/>
        <v/>
      </c>
      <c r="P900" s="1" t="str">
        <f t="shared" si="137"/>
        <v/>
      </c>
      <c r="Q900" s="199" t="str">
        <f ca="1">IF(B900=0,"",(IF(ISERROR(OFFSET('Specs and Initial PMs'!$E$1,MATCH($B900,'Specs and Initial PMs'!$D:$D,0)-1,0,1,1)),"",OFFSET('Specs and Initial PMs'!$E$1,MATCH($B900,'Specs and Initial PMs'!$D:$D,0)-1,0,1,1))))</f>
        <v/>
      </c>
      <c r="R900" s="103" t="str">
        <f t="shared" ca="1" si="138"/>
        <v/>
      </c>
      <c r="S900" s="241"/>
    </row>
    <row r="901" spans="1:19" x14ac:dyDescent="0.3">
      <c r="A901" s="1">
        <f>'Specs and Initial PMs'!A913</f>
        <v>897</v>
      </c>
      <c r="B901" s="1">
        <f>'Specs and Initial PMs'!D913</f>
        <v>0</v>
      </c>
      <c r="C901" s="103" t="e">
        <f ca="1">IF(B901=0, NA(), (IF(ISERROR(OFFSET('Initial Results'!$U$1,MATCH($B901,'Initial Results'!$R:$R,0)-1,0,1,1)),NA(),OFFSET('Initial Results'!$U$1,MATCH($B901,'Initial Results'!$R:$R,0)-1,0,1,1))))</f>
        <v>#N/A</v>
      </c>
      <c r="D901" s="103" t="str">
        <f t="shared" si="139"/>
        <v/>
      </c>
      <c r="E901" s="199" t="e">
        <f ca="1">IF(B901=0, NA(), (IF(ISERROR(OFFSET('Confirm Results'!$U$1,MATCH($B901,'Confirm Results'!$R:$R,0)-1,0,1,1)),NA(),OFFSET('Confirm Results'!$U$1,MATCH($B901,'Confirm Results'!$R:$R,0)-1,0,1,1))))</f>
        <v>#N/A</v>
      </c>
      <c r="F901" s="103" t="str">
        <f t="shared" ref="F901:F964" si="140">IF($B901=0,"",IF(ISERROR($E901),"",$E901))</f>
        <v/>
      </c>
      <c r="G901" s="103" t="str">
        <f t="shared" ca="1" si="131"/>
        <v/>
      </c>
      <c r="H901" s="300"/>
      <c r="I901" s="103" t="str">
        <f t="shared" si="132"/>
        <v/>
      </c>
      <c r="J901" s="1" t="str">
        <f t="shared" si="133"/>
        <v/>
      </c>
      <c r="K901" s="1" t="str">
        <f t="shared" si="134"/>
        <v/>
      </c>
      <c r="L901" s="177"/>
      <c r="M901" s="299" t="str">
        <f t="shared" si="135"/>
        <v/>
      </c>
      <c r="N901" s="177"/>
      <c r="O901" s="177" t="str">
        <f t="shared" si="136"/>
        <v/>
      </c>
      <c r="P901" s="1" t="str">
        <f t="shared" si="137"/>
        <v/>
      </c>
      <c r="Q901" s="199" t="str">
        <f ca="1">IF(B901=0,"",(IF(ISERROR(OFFSET('Specs and Initial PMs'!$E$1,MATCH($B901,'Specs and Initial PMs'!$D:$D,0)-1,0,1,1)),"",OFFSET('Specs and Initial PMs'!$E$1,MATCH($B901,'Specs and Initial PMs'!$D:$D,0)-1,0,1,1))))</f>
        <v/>
      </c>
      <c r="R901" s="103" t="str">
        <f t="shared" ca="1" si="138"/>
        <v/>
      </c>
      <c r="S901" s="241"/>
    </row>
    <row r="902" spans="1:19" x14ac:dyDescent="0.3">
      <c r="A902" s="1">
        <f>'Specs and Initial PMs'!A914</f>
        <v>898</v>
      </c>
      <c r="B902" s="1">
        <f>'Specs and Initial PMs'!D914</f>
        <v>0</v>
      </c>
      <c r="C902" s="103" t="e">
        <f ca="1">IF(B902=0, NA(), (IF(ISERROR(OFFSET('Initial Results'!$U$1,MATCH($B902,'Initial Results'!$R:$R,0)-1,0,1,1)),NA(),OFFSET('Initial Results'!$U$1,MATCH($B902,'Initial Results'!$R:$R,0)-1,0,1,1))))</f>
        <v>#N/A</v>
      </c>
      <c r="D902" s="103" t="str">
        <f t="shared" si="139"/>
        <v/>
      </c>
      <c r="E902" s="199" t="e">
        <f ca="1">IF(B902=0, NA(), (IF(ISERROR(OFFSET('Confirm Results'!$U$1,MATCH($B902,'Confirm Results'!$R:$R,0)-1,0,1,1)),NA(),OFFSET('Confirm Results'!$U$1,MATCH($B902,'Confirm Results'!$R:$R,0)-1,0,1,1))))</f>
        <v>#N/A</v>
      </c>
      <c r="F902" s="103" t="str">
        <f t="shared" si="140"/>
        <v/>
      </c>
      <c r="G902" s="103" t="str">
        <f t="shared" ref="G902:G965" ca="1" si="141">IFERROR(IF(OR(AND(C902&lt;1.5,F902&gt;1.5),AND(C902&gt;1.5,F902&lt;1.5)),IF((STDEV(C902:F902)/AVERAGE(C902:F902))*100&gt;20,"Repeat",""),""),"")</f>
        <v/>
      </c>
      <c r="H902" s="300"/>
      <c r="I902" s="103" t="str">
        <f t="shared" ref="I902:I965" si="142">IF($B902=0,"",IF(ISERROR(IF(ISNUMBER($H902),$H902,IF(ISNUMBER($E902),$E902,$C902))),"FAILURE",IF(ISNUMBER($H902),$H902,IF(ISNUMBER($E902),$E902,$C902))))</f>
        <v/>
      </c>
      <c r="J902" s="1" t="str">
        <f t="shared" ref="J902:J965" si="143">IF(B902=0, "", (IF(ISNUMBER($I902),IF($I902&gt;1.5,"LT","RECENT"),"FAILURE")))</f>
        <v/>
      </c>
      <c r="K902" s="1" t="str">
        <f t="shared" ref="K902:K965" si="144">IF(I902&lt;0.4, "Perform Serology", "")</f>
        <v/>
      </c>
      <c r="L902" s="177"/>
      <c r="M902" s="299" t="str">
        <f t="shared" ref="M902:M965" si="145">IF(AND(J902="Recent",L902="Pos"),"Perform VL","")</f>
        <v/>
      </c>
      <c r="N902" s="177"/>
      <c r="O902" s="177" t="str">
        <f t="shared" ref="O902:O965" si="146">IF($B902=0,"",IF($I902&gt;0.4,$J902,IF($L902="Neg",$L902,IF($L902="HIV-2",$L902,IF($L902="Indeterminate", $L902,IF($L902="", "Pending Serology",$J902))))))</f>
        <v/>
      </c>
      <c r="P902" s="1" t="str">
        <f t="shared" ref="P902:P965" si="147">IF($B902=0,"",IF(AND($O902="RECENT",$N902="≥ 1000 copies/ml"),"RECENT",IF(AND($O902="RECENT",$N902="&lt; 1000 copies/ml"),"ART/EC (LT)",IF(AND($O902="RECENT",$N902=""),"Pending VL",$O902))))</f>
        <v/>
      </c>
      <c r="Q902" s="199" t="str">
        <f ca="1">IF(B902=0,"",(IF(ISERROR(OFFSET('Specs and Initial PMs'!$E$1,MATCH($B902,'Specs and Initial PMs'!$D:$D,0)-1,0,1,1)),"",OFFSET('Specs and Initial PMs'!$E$1,MATCH($B902,'Specs and Initial PMs'!$D:$D,0)-1,0,1,1))))</f>
        <v/>
      </c>
      <c r="R902" s="103" t="str">
        <f t="shared" ref="R902:R965" ca="1" si="148">IF($Q902=0,"",IF(ISERROR($Q902),"",$Q902))</f>
        <v/>
      </c>
      <c r="S902" s="241"/>
    </row>
    <row r="903" spans="1:19" x14ac:dyDescent="0.3">
      <c r="A903" s="1">
        <f>'Specs and Initial PMs'!A915</f>
        <v>899</v>
      </c>
      <c r="B903" s="1">
        <f>'Specs and Initial PMs'!D915</f>
        <v>0</v>
      </c>
      <c r="C903" s="103" t="e">
        <f ca="1">IF(B903=0, NA(), (IF(ISERROR(OFFSET('Initial Results'!$U$1,MATCH($B903,'Initial Results'!$R:$R,0)-1,0,1,1)),NA(),OFFSET('Initial Results'!$U$1,MATCH($B903,'Initial Results'!$R:$R,0)-1,0,1,1))))</f>
        <v>#N/A</v>
      </c>
      <c r="D903" s="103" t="str">
        <f t="shared" ref="D903:D966" si="149">IF($B903=0,"",IF(ISERROR($C903),"",$C903))</f>
        <v/>
      </c>
      <c r="E903" s="199" t="e">
        <f ca="1">IF(B903=0, NA(), (IF(ISERROR(OFFSET('Confirm Results'!$U$1,MATCH($B903,'Confirm Results'!$R:$R,0)-1,0,1,1)),NA(),OFFSET('Confirm Results'!$U$1,MATCH($B903,'Confirm Results'!$R:$R,0)-1,0,1,1))))</f>
        <v>#N/A</v>
      </c>
      <c r="F903" s="103" t="str">
        <f t="shared" si="140"/>
        <v/>
      </c>
      <c r="G903" s="103" t="str">
        <f t="shared" ca="1" si="141"/>
        <v/>
      </c>
      <c r="H903" s="300"/>
      <c r="I903" s="103" t="str">
        <f t="shared" si="142"/>
        <v/>
      </c>
      <c r="J903" s="1" t="str">
        <f t="shared" si="143"/>
        <v/>
      </c>
      <c r="K903" s="1" t="str">
        <f t="shared" si="144"/>
        <v/>
      </c>
      <c r="L903" s="177"/>
      <c r="M903" s="299" t="str">
        <f t="shared" si="145"/>
        <v/>
      </c>
      <c r="N903" s="177"/>
      <c r="O903" s="177" t="str">
        <f t="shared" si="146"/>
        <v/>
      </c>
      <c r="P903" s="1" t="str">
        <f t="shared" si="147"/>
        <v/>
      </c>
      <c r="Q903" s="199" t="str">
        <f ca="1">IF(B903=0,"",(IF(ISERROR(OFFSET('Specs and Initial PMs'!$E$1,MATCH($B903,'Specs and Initial PMs'!$D:$D,0)-1,0,1,1)),"",OFFSET('Specs and Initial PMs'!$E$1,MATCH($B903,'Specs and Initial PMs'!$D:$D,0)-1,0,1,1))))</f>
        <v/>
      </c>
      <c r="R903" s="103" t="str">
        <f t="shared" ca="1" si="148"/>
        <v/>
      </c>
      <c r="S903" s="241"/>
    </row>
    <row r="904" spans="1:19" x14ac:dyDescent="0.3">
      <c r="A904" s="1">
        <f>'Specs and Initial PMs'!A916</f>
        <v>900</v>
      </c>
      <c r="B904" s="1">
        <f>'Specs and Initial PMs'!D916</f>
        <v>0</v>
      </c>
      <c r="C904" s="103" t="e">
        <f ca="1">IF(B904=0, NA(), (IF(ISERROR(OFFSET('Initial Results'!$U$1,MATCH($B904,'Initial Results'!$R:$R,0)-1,0,1,1)),NA(),OFFSET('Initial Results'!$U$1,MATCH($B904,'Initial Results'!$R:$R,0)-1,0,1,1))))</f>
        <v>#N/A</v>
      </c>
      <c r="D904" s="103" t="str">
        <f t="shared" si="149"/>
        <v/>
      </c>
      <c r="E904" s="199" t="e">
        <f ca="1">IF(B904=0, NA(), (IF(ISERROR(OFFSET('Confirm Results'!$U$1,MATCH($B904,'Confirm Results'!$R:$R,0)-1,0,1,1)),NA(),OFFSET('Confirm Results'!$U$1,MATCH($B904,'Confirm Results'!$R:$R,0)-1,0,1,1))))</f>
        <v>#N/A</v>
      </c>
      <c r="F904" s="103" t="str">
        <f t="shared" si="140"/>
        <v/>
      </c>
      <c r="G904" s="103" t="str">
        <f t="shared" ca="1" si="141"/>
        <v/>
      </c>
      <c r="H904" s="300"/>
      <c r="I904" s="103" t="str">
        <f t="shared" si="142"/>
        <v/>
      </c>
      <c r="J904" s="1" t="str">
        <f t="shared" si="143"/>
        <v/>
      </c>
      <c r="K904" s="1" t="str">
        <f t="shared" si="144"/>
        <v/>
      </c>
      <c r="L904" s="177"/>
      <c r="M904" s="299" t="str">
        <f t="shared" si="145"/>
        <v/>
      </c>
      <c r="N904" s="177"/>
      <c r="O904" s="177" t="str">
        <f t="shared" si="146"/>
        <v/>
      </c>
      <c r="P904" s="1" t="str">
        <f t="shared" si="147"/>
        <v/>
      </c>
      <c r="Q904" s="199" t="str">
        <f ca="1">IF(B904=0,"",(IF(ISERROR(OFFSET('Specs and Initial PMs'!$E$1,MATCH($B904,'Specs and Initial PMs'!$D:$D,0)-1,0,1,1)),"",OFFSET('Specs and Initial PMs'!$E$1,MATCH($B904,'Specs and Initial PMs'!$D:$D,0)-1,0,1,1))))</f>
        <v/>
      </c>
      <c r="R904" s="103" t="str">
        <f t="shared" ca="1" si="148"/>
        <v/>
      </c>
      <c r="S904" s="241"/>
    </row>
    <row r="905" spans="1:19" x14ac:dyDescent="0.3">
      <c r="A905" s="1">
        <f>'Specs and Initial PMs'!A917</f>
        <v>901</v>
      </c>
      <c r="B905" s="1">
        <f>'Specs and Initial PMs'!D917</f>
        <v>0</v>
      </c>
      <c r="C905" s="103" t="e">
        <f ca="1">IF(B905=0, NA(), (IF(ISERROR(OFFSET('Initial Results'!$U$1,MATCH($B905,'Initial Results'!$R:$R,0)-1,0,1,1)),NA(),OFFSET('Initial Results'!$U$1,MATCH($B905,'Initial Results'!$R:$R,0)-1,0,1,1))))</f>
        <v>#N/A</v>
      </c>
      <c r="D905" s="103" t="str">
        <f t="shared" si="149"/>
        <v/>
      </c>
      <c r="E905" s="199" t="e">
        <f ca="1">IF(B905=0, NA(), (IF(ISERROR(OFFSET('Confirm Results'!$U$1,MATCH($B905,'Confirm Results'!$R:$R,0)-1,0,1,1)),NA(),OFFSET('Confirm Results'!$U$1,MATCH($B905,'Confirm Results'!$R:$R,0)-1,0,1,1))))</f>
        <v>#N/A</v>
      </c>
      <c r="F905" s="103" t="str">
        <f t="shared" si="140"/>
        <v/>
      </c>
      <c r="G905" s="103" t="str">
        <f t="shared" ca="1" si="141"/>
        <v/>
      </c>
      <c r="H905" s="300"/>
      <c r="I905" s="103" t="str">
        <f t="shared" si="142"/>
        <v/>
      </c>
      <c r="J905" s="1" t="str">
        <f t="shared" si="143"/>
        <v/>
      </c>
      <c r="K905" s="1" t="str">
        <f t="shared" si="144"/>
        <v/>
      </c>
      <c r="L905" s="177"/>
      <c r="M905" s="299" t="str">
        <f t="shared" si="145"/>
        <v/>
      </c>
      <c r="N905" s="177"/>
      <c r="O905" s="177" t="str">
        <f t="shared" si="146"/>
        <v/>
      </c>
      <c r="P905" s="1" t="str">
        <f t="shared" si="147"/>
        <v/>
      </c>
      <c r="Q905" s="199" t="str">
        <f ca="1">IF(B905=0,"",(IF(ISERROR(OFFSET('Specs and Initial PMs'!$E$1,MATCH($B905,'Specs and Initial PMs'!$D:$D,0)-1,0,1,1)),"",OFFSET('Specs and Initial PMs'!$E$1,MATCH($B905,'Specs and Initial PMs'!$D:$D,0)-1,0,1,1))))</f>
        <v/>
      </c>
      <c r="R905" s="103" t="str">
        <f t="shared" ca="1" si="148"/>
        <v/>
      </c>
      <c r="S905" s="241"/>
    </row>
    <row r="906" spans="1:19" x14ac:dyDescent="0.3">
      <c r="A906" s="1">
        <f>'Specs and Initial PMs'!A918</f>
        <v>902</v>
      </c>
      <c r="B906" s="1">
        <f>'Specs and Initial PMs'!D918</f>
        <v>0</v>
      </c>
      <c r="C906" s="103" t="e">
        <f ca="1">IF(B906=0, NA(), (IF(ISERROR(OFFSET('Initial Results'!$U$1,MATCH($B906,'Initial Results'!$R:$R,0)-1,0,1,1)),NA(),OFFSET('Initial Results'!$U$1,MATCH($B906,'Initial Results'!$R:$R,0)-1,0,1,1))))</f>
        <v>#N/A</v>
      </c>
      <c r="D906" s="103" t="str">
        <f t="shared" si="149"/>
        <v/>
      </c>
      <c r="E906" s="199" t="e">
        <f ca="1">IF(B906=0, NA(), (IF(ISERROR(OFFSET('Confirm Results'!$U$1,MATCH($B906,'Confirm Results'!$R:$R,0)-1,0,1,1)),NA(),OFFSET('Confirm Results'!$U$1,MATCH($B906,'Confirm Results'!$R:$R,0)-1,0,1,1))))</f>
        <v>#N/A</v>
      </c>
      <c r="F906" s="103" t="str">
        <f t="shared" si="140"/>
        <v/>
      </c>
      <c r="G906" s="103" t="str">
        <f t="shared" ca="1" si="141"/>
        <v/>
      </c>
      <c r="H906" s="300"/>
      <c r="I906" s="103" t="str">
        <f t="shared" si="142"/>
        <v/>
      </c>
      <c r="J906" s="1" t="str">
        <f t="shared" si="143"/>
        <v/>
      </c>
      <c r="K906" s="1" t="str">
        <f t="shared" si="144"/>
        <v/>
      </c>
      <c r="L906" s="177"/>
      <c r="M906" s="299" t="str">
        <f t="shared" si="145"/>
        <v/>
      </c>
      <c r="N906" s="177"/>
      <c r="O906" s="177" t="str">
        <f t="shared" si="146"/>
        <v/>
      </c>
      <c r="P906" s="1" t="str">
        <f t="shared" si="147"/>
        <v/>
      </c>
      <c r="Q906" s="199" t="str">
        <f ca="1">IF(B906=0,"",(IF(ISERROR(OFFSET('Specs and Initial PMs'!$E$1,MATCH($B906,'Specs and Initial PMs'!$D:$D,0)-1,0,1,1)),"",OFFSET('Specs and Initial PMs'!$E$1,MATCH($B906,'Specs and Initial PMs'!$D:$D,0)-1,0,1,1))))</f>
        <v/>
      </c>
      <c r="R906" s="103" t="str">
        <f t="shared" ca="1" si="148"/>
        <v/>
      </c>
      <c r="S906" s="241"/>
    </row>
    <row r="907" spans="1:19" x14ac:dyDescent="0.3">
      <c r="A907" s="1">
        <f>'Specs and Initial PMs'!A919</f>
        <v>903</v>
      </c>
      <c r="B907" s="1">
        <f>'Specs and Initial PMs'!D919</f>
        <v>0</v>
      </c>
      <c r="C907" s="103" t="e">
        <f ca="1">IF(B907=0, NA(), (IF(ISERROR(OFFSET('Initial Results'!$U$1,MATCH($B907,'Initial Results'!$R:$R,0)-1,0,1,1)),NA(),OFFSET('Initial Results'!$U$1,MATCH($B907,'Initial Results'!$R:$R,0)-1,0,1,1))))</f>
        <v>#N/A</v>
      </c>
      <c r="D907" s="103" t="str">
        <f t="shared" si="149"/>
        <v/>
      </c>
      <c r="E907" s="199" t="e">
        <f ca="1">IF(B907=0, NA(), (IF(ISERROR(OFFSET('Confirm Results'!$U$1,MATCH($B907,'Confirm Results'!$R:$R,0)-1,0,1,1)),NA(),OFFSET('Confirm Results'!$U$1,MATCH($B907,'Confirm Results'!$R:$R,0)-1,0,1,1))))</f>
        <v>#N/A</v>
      </c>
      <c r="F907" s="103" t="str">
        <f t="shared" si="140"/>
        <v/>
      </c>
      <c r="G907" s="103" t="str">
        <f t="shared" ca="1" si="141"/>
        <v/>
      </c>
      <c r="H907" s="300"/>
      <c r="I907" s="103" t="str">
        <f t="shared" si="142"/>
        <v/>
      </c>
      <c r="J907" s="1" t="str">
        <f t="shared" si="143"/>
        <v/>
      </c>
      <c r="K907" s="1" t="str">
        <f t="shared" si="144"/>
        <v/>
      </c>
      <c r="L907" s="177"/>
      <c r="M907" s="299" t="str">
        <f t="shared" si="145"/>
        <v/>
      </c>
      <c r="N907" s="177"/>
      <c r="O907" s="177" t="str">
        <f t="shared" si="146"/>
        <v/>
      </c>
      <c r="P907" s="1" t="str">
        <f t="shared" si="147"/>
        <v/>
      </c>
      <c r="Q907" s="199" t="str">
        <f ca="1">IF(B907=0,"",(IF(ISERROR(OFFSET('Specs and Initial PMs'!$E$1,MATCH($B907,'Specs and Initial PMs'!$D:$D,0)-1,0,1,1)),"",OFFSET('Specs and Initial PMs'!$E$1,MATCH($B907,'Specs and Initial PMs'!$D:$D,0)-1,0,1,1))))</f>
        <v/>
      </c>
      <c r="R907" s="103" t="str">
        <f t="shared" ca="1" si="148"/>
        <v/>
      </c>
      <c r="S907" s="241"/>
    </row>
    <row r="908" spans="1:19" x14ac:dyDescent="0.3">
      <c r="A908" s="1">
        <f>'Specs and Initial PMs'!A920</f>
        <v>904</v>
      </c>
      <c r="B908" s="1">
        <f>'Specs and Initial PMs'!D920</f>
        <v>0</v>
      </c>
      <c r="C908" s="103" t="e">
        <f ca="1">IF(B908=0, NA(), (IF(ISERROR(OFFSET('Initial Results'!$U$1,MATCH($B908,'Initial Results'!$R:$R,0)-1,0,1,1)),NA(),OFFSET('Initial Results'!$U$1,MATCH($B908,'Initial Results'!$R:$R,0)-1,0,1,1))))</f>
        <v>#N/A</v>
      </c>
      <c r="D908" s="103" t="str">
        <f t="shared" si="149"/>
        <v/>
      </c>
      <c r="E908" s="199" t="e">
        <f ca="1">IF(B908=0, NA(), (IF(ISERROR(OFFSET('Confirm Results'!$U$1,MATCH($B908,'Confirm Results'!$R:$R,0)-1,0,1,1)),NA(),OFFSET('Confirm Results'!$U$1,MATCH($B908,'Confirm Results'!$R:$R,0)-1,0,1,1))))</f>
        <v>#N/A</v>
      </c>
      <c r="F908" s="103" t="str">
        <f t="shared" si="140"/>
        <v/>
      </c>
      <c r="G908" s="103" t="str">
        <f t="shared" ca="1" si="141"/>
        <v/>
      </c>
      <c r="H908" s="300"/>
      <c r="I908" s="103" t="str">
        <f t="shared" si="142"/>
        <v/>
      </c>
      <c r="J908" s="1" t="str">
        <f t="shared" si="143"/>
        <v/>
      </c>
      <c r="K908" s="1" t="str">
        <f t="shared" si="144"/>
        <v/>
      </c>
      <c r="L908" s="177"/>
      <c r="M908" s="299" t="str">
        <f t="shared" si="145"/>
        <v/>
      </c>
      <c r="N908" s="177"/>
      <c r="O908" s="177" t="str">
        <f t="shared" si="146"/>
        <v/>
      </c>
      <c r="P908" s="1" t="str">
        <f t="shared" si="147"/>
        <v/>
      </c>
      <c r="Q908" s="199" t="str">
        <f ca="1">IF(B908=0,"",(IF(ISERROR(OFFSET('Specs and Initial PMs'!$E$1,MATCH($B908,'Specs and Initial PMs'!$D:$D,0)-1,0,1,1)),"",OFFSET('Specs and Initial PMs'!$E$1,MATCH($B908,'Specs and Initial PMs'!$D:$D,0)-1,0,1,1))))</f>
        <v/>
      </c>
      <c r="R908" s="103" t="str">
        <f t="shared" ca="1" si="148"/>
        <v/>
      </c>
      <c r="S908" s="241"/>
    </row>
    <row r="909" spans="1:19" x14ac:dyDescent="0.3">
      <c r="A909" s="1">
        <f>'Specs and Initial PMs'!A921</f>
        <v>905</v>
      </c>
      <c r="B909" s="1">
        <f>'Specs and Initial PMs'!D921</f>
        <v>0</v>
      </c>
      <c r="C909" s="103" t="e">
        <f ca="1">IF(B909=0, NA(), (IF(ISERROR(OFFSET('Initial Results'!$U$1,MATCH($B909,'Initial Results'!$R:$R,0)-1,0,1,1)),NA(),OFFSET('Initial Results'!$U$1,MATCH($B909,'Initial Results'!$R:$R,0)-1,0,1,1))))</f>
        <v>#N/A</v>
      </c>
      <c r="D909" s="103" t="str">
        <f t="shared" si="149"/>
        <v/>
      </c>
      <c r="E909" s="199" t="e">
        <f ca="1">IF(B909=0, NA(), (IF(ISERROR(OFFSET('Confirm Results'!$U$1,MATCH($B909,'Confirm Results'!$R:$R,0)-1,0,1,1)),NA(),OFFSET('Confirm Results'!$U$1,MATCH($B909,'Confirm Results'!$R:$R,0)-1,0,1,1))))</f>
        <v>#N/A</v>
      </c>
      <c r="F909" s="103" t="str">
        <f t="shared" si="140"/>
        <v/>
      </c>
      <c r="G909" s="103" t="str">
        <f t="shared" ca="1" si="141"/>
        <v/>
      </c>
      <c r="H909" s="300"/>
      <c r="I909" s="103" t="str">
        <f t="shared" si="142"/>
        <v/>
      </c>
      <c r="J909" s="1" t="str">
        <f t="shared" si="143"/>
        <v/>
      </c>
      <c r="K909" s="1" t="str">
        <f t="shared" si="144"/>
        <v/>
      </c>
      <c r="L909" s="177"/>
      <c r="M909" s="299" t="str">
        <f t="shared" si="145"/>
        <v/>
      </c>
      <c r="N909" s="177"/>
      <c r="O909" s="177" t="str">
        <f t="shared" si="146"/>
        <v/>
      </c>
      <c r="P909" s="1" t="str">
        <f t="shared" si="147"/>
        <v/>
      </c>
      <c r="Q909" s="199" t="str">
        <f ca="1">IF(B909=0,"",(IF(ISERROR(OFFSET('Specs and Initial PMs'!$E$1,MATCH($B909,'Specs and Initial PMs'!$D:$D,0)-1,0,1,1)),"",OFFSET('Specs and Initial PMs'!$E$1,MATCH($B909,'Specs and Initial PMs'!$D:$D,0)-1,0,1,1))))</f>
        <v/>
      </c>
      <c r="R909" s="103" t="str">
        <f t="shared" ca="1" si="148"/>
        <v/>
      </c>
      <c r="S909" s="241"/>
    </row>
    <row r="910" spans="1:19" x14ac:dyDescent="0.3">
      <c r="A910" s="1">
        <f>'Specs and Initial PMs'!A922</f>
        <v>906</v>
      </c>
      <c r="B910" s="1">
        <f>'Specs and Initial PMs'!D922</f>
        <v>0</v>
      </c>
      <c r="C910" s="103" t="e">
        <f ca="1">IF(B910=0, NA(), (IF(ISERROR(OFFSET('Initial Results'!$U$1,MATCH($B910,'Initial Results'!$R:$R,0)-1,0,1,1)),NA(),OFFSET('Initial Results'!$U$1,MATCH($B910,'Initial Results'!$R:$R,0)-1,0,1,1))))</f>
        <v>#N/A</v>
      </c>
      <c r="D910" s="103" t="str">
        <f t="shared" si="149"/>
        <v/>
      </c>
      <c r="E910" s="199" t="e">
        <f ca="1">IF(B910=0, NA(), (IF(ISERROR(OFFSET('Confirm Results'!$U$1,MATCH($B910,'Confirm Results'!$R:$R,0)-1,0,1,1)),NA(),OFFSET('Confirm Results'!$U$1,MATCH($B910,'Confirm Results'!$R:$R,0)-1,0,1,1))))</f>
        <v>#N/A</v>
      </c>
      <c r="F910" s="103" t="str">
        <f t="shared" si="140"/>
        <v/>
      </c>
      <c r="G910" s="103" t="str">
        <f t="shared" ca="1" si="141"/>
        <v/>
      </c>
      <c r="H910" s="300"/>
      <c r="I910" s="103" t="str">
        <f t="shared" si="142"/>
        <v/>
      </c>
      <c r="J910" s="1" t="str">
        <f t="shared" si="143"/>
        <v/>
      </c>
      <c r="K910" s="1" t="str">
        <f t="shared" si="144"/>
        <v/>
      </c>
      <c r="L910" s="177"/>
      <c r="M910" s="299" t="str">
        <f t="shared" si="145"/>
        <v/>
      </c>
      <c r="N910" s="177"/>
      <c r="O910" s="177" t="str">
        <f t="shared" si="146"/>
        <v/>
      </c>
      <c r="P910" s="1" t="str">
        <f t="shared" si="147"/>
        <v/>
      </c>
      <c r="Q910" s="199" t="str">
        <f ca="1">IF(B910=0,"",(IF(ISERROR(OFFSET('Specs and Initial PMs'!$E$1,MATCH($B910,'Specs and Initial PMs'!$D:$D,0)-1,0,1,1)),"",OFFSET('Specs and Initial PMs'!$E$1,MATCH($B910,'Specs and Initial PMs'!$D:$D,0)-1,0,1,1))))</f>
        <v/>
      </c>
      <c r="R910" s="103" t="str">
        <f t="shared" ca="1" si="148"/>
        <v/>
      </c>
      <c r="S910" s="241"/>
    </row>
    <row r="911" spans="1:19" x14ac:dyDescent="0.3">
      <c r="A911" s="1">
        <f>'Specs and Initial PMs'!A923</f>
        <v>907</v>
      </c>
      <c r="B911" s="1">
        <f>'Specs and Initial PMs'!D923</f>
        <v>0</v>
      </c>
      <c r="C911" s="103" t="e">
        <f ca="1">IF(B911=0, NA(), (IF(ISERROR(OFFSET('Initial Results'!$U$1,MATCH($B911,'Initial Results'!$R:$R,0)-1,0,1,1)),NA(),OFFSET('Initial Results'!$U$1,MATCH($B911,'Initial Results'!$R:$R,0)-1,0,1,1))))</f>
        <v>#N/A</v>
      </c>
      <c r="D911" s="103" t="str">
        <f t="shared" si="149"/>
        <v/>
      </c>
      <c r="E911" s="199" t="e">
        <f ca="1">IF(B911=0, NA(), (IF(ISERROR(OFFSET('Confirm Results'!$U$1,MATCH($B911,'Confirm Results'!$R:$R,0)-1,0,1,1)),NA(),OFFSET('Confirm Results'!$U$1,MATCH($B911,'Confirm Results'!$R:$R,0)-1,0,1,1))))</f>
        <v>#N/A</v>
      </c>
      <c r="F911" s="103" t="str">
        <f t="shared" si="140"/>
        <v/>
      </c>
      <c r="G911" s="103" t="str">
        <f t="shared" ca="1" si="141"/>
        <v/>
      </c>
      <c r="H911" s="300"/>
      <c r="I911" s="103" t="str">
        <f t="shared" si="142"/>
        <v/>
      </c>
      <c r="J911" s="1" t="str">
        <f t="shared" si="143"/>
        <v/>
      </c>
      <c r="K911" s="1" t="str">
        <f t="shared" si="144"/>
        <v/>
      </c>
      <c r="L911" s="177"/>
      <c r="M911" s="299" t="str">
        <f t="shared" si="145"/>
        <v/>
      </c>
      <c r="N911" s="177"/>
      <c r="O911" s="177" t="str">
        <f t="shared" si="146"/>
        <v/>
      </c>
      <c r="P911" s="1" t="str">
        <f t="shared" si="147"/>
        <v/>
      </c>
      <c r="Q911" s="199" t="str">
        <f ca="1">IF(B911=0,"",(IF(ISERROR(OFFSET('Specs and Initial PMs'!$E$1,MATCH($B911,'Specs and Initial PMs'!$D:$D,0)-1,0,1,1)),"",OFFSET('Specs and Initial PMs'!$E$1,MATCH($B911,'Specs and Initial PMs'!$D:$D,0)-1,0,1,1))))</f>
        <v/>
      </c>
      <c r="R911" s="103" t="str">
        <f t="shared" ca="1" si="148"/>
        <v/>
      </c>
      <c r="S911" s="241"/>
    </row>
    <row r="912" spans="1:19" x14ac:dyDescent="0.3">
      <c r="A912" s="1">
        <f>'Specs and Initial PMs'!A924</f>
        <v>908</v>
      </c>
      <c r="B912" s="1">
        <f>'Specs and Initial PMs'!D924</f>
        <v>0</v>
      </c>
      <c r="C912" s="103" t="e">
        <f ca="1">IF(B912=0, NA(), (IF(ISERROR(OFFSET('Initial Results'!$U$1,MATCH($B912,'Initial Results'!$R:$R,0)-1,0,1,1)),NA(),OFFSET('Initial Results'!$U$1,MATCH($B912,'Initial Results'!$R:$R,0)-1,0,1,1))))</f>
        <v>#N/A</v>
      </c>
      <c r="D912" s="103" t="str">
        <f t="shared" si="149"/>
        <v/>
      </c>
      <c r="E912" s="199" t="e">
        <f ca="1">IF(B912=0, NA(), (IF(ISERROR(OFFSET('Confirm Results'!$U$1,MATCH($B912,'Confirm Results'!$R:$R,0)-1,0,1,1)),NA(),OFFSET('Confirm Results'!$U$1,MATCH($B912,'Confirm Results'!$R:$R,0)-1,0,1,1))))</f>
        <v>#N/A</v>
      </c>
      <c r="F912" s="103" t="str">
        <f t="shared" si="140"/>
        <v/>
      </c>
      <c r="G912" s="103" t="str">
        <f t="shared" ca="1" si="141"/>
        <v/>
      </c>
      <c r="H912" s="300"/>
      <c r="I912" s="103" t="str">
        <f t="shared" si="142"/>
        <v/>
      </c>
      <c r="J912" s="1" t="str">
        <f t="shared" si="143"/>
        <v/>
      </c>
      <c r="K912" s="1" t="str">
        <f t="shared" si="144"/>
        <v/>
      </c>
      <c r="L912" s="177"/>
      <c r="M912" s="299" t="str">
        <f t="shared" si="145"/>
        <v/>
      </c>
      <c r="N912" s="177"/>
      <c r="O912" s="177" t="str">
        <f t="shared" si="146"/>
        <v/>
      </c>
      <c r="P912" s="1" t="str">
        <f t="shared" si="147"/>
        <v/>
      </c>
      <c r="Q912" s="199" t="str">
        <f ca="1">IF(B912=0,"",(IF(ISERROR(OFFSET('Specs and Initial PMs'!$E$1,MATCH($B912,'Specs and Initial PMs'!$D:$D,0)-1,0,1,1)),"",OFFSET('Specs and Initial PMs'!$E$1,MATCH($B912,'Specs and Initial PMs'!$D:$D,0)-1,0,1,1))))</f>
        <v/>
      </c>
      <c r="R912" s="103" t="str">
        <f t="shared" ca="1" si="148"/>
        <v/>
      </c>
      <c r="S912" s="241"/>
    </row>
    <row r="913" spans="1:19" x14ac:dyDescent="0.3">
      <c r="A913" s="1">
        <f>'Specs and Initial PMs'!A925</f>
        <v>909</v>
      </c>
      <c r="B913" s="1">
        <f>'Specs and Initial PMs'!D925</f>
        <v>0</v>
      </c>
      <c r="C913" s="103" t="e">
        <f ca="1">IF(B913=0, NA(), (IF(ISERROR(OFFSET('Initial Results'!$U$1,MATCH($B913,'Initial Results'!$R:$R,0)-1,0,1,1)),NA(),OFFSET('Initial Results'!$U$1,MATCH($B913,'Initial Results'!$R:$R,0)-1,0,1,1))))</f>
        <v>#N/A</v>
      </c>
      <c r="D913" s="103" t="str">
        <f t="shared" si="149"/>
        <v/>
      </c>
      <c r="E913" s="199" t="e">
        <f ca="1">IF(B913=0, NA(), (IF(ISERROR(OFFSET('Confirm Results'!$U$1,MATCH($B913,'Confirm Results'!$R:$R,0)-1,0,1,1)),NA(),OFFSET('Confirm Results'!$U$1,MATCH($B913,'Confirm Results'!$R:$R,0)-1,0,1,1))))</f>
        <v>#N/A</v>
      </c>
      <c r="F913" s="103" t="str">
        <f t="shared" si="140"/>
        <v/>
      </c>
      <c r="G913" s="103" t="str">
        <f t="shared" ca="1" si="141"/>
        <v/>
      </c>
      <c r="H913" s="300"/>
      <c r="I913" s="103" t="str">
        <f t="shared" si="142"/>
        <v/>
      </c>
      <c r="J913" s="1" t="str">
        <f t="shared" si="143"/>
        <v/>
      </c>
      <c r="K913" s="1" t="str">
        <f t="shared" si="144"/>
        <v/>
      </c>
      <c r="L913" s="177"/>
      <c r="M913" s="299" t="str">
        <f t="shared" si="145"/>
        <v/>
      </c>
      <c r="N913" s="177"/>
      <c r="O913" s="177" t="str">
        <f t="shared" si="146"/>
        <v/>
      </c>
      <c r="P913" s="1" t="str">
        <f t="shared" si="147"/>
        <v/>
      </c>
      <c r="Q913" s="199" t="str">
        <f ca="1">IF(B913=0,"",(IF(ISERROR(OFFSET('Specs and Initial PMs'!$E$1,MATCH($B913,'Specs and Initial PMs'!$D:$D,0)-1,0,1,1)),"",OFFSET('Specs and Initial PMs'!$E$1,MATCH($B913,'Specs and Initial PMs'!$D:$D,0)-1,0,1,1))))</f>
        <v/>
      </c>
      <c r="R913" s="103" t="str">
        <f t="shared" ca="1" si="148"/>
        <v/>
      </c>
      <c r="S913" s="241"/>
    </row>
    <row r="914" spans="1:19" x14ac:dyDescent="0.3">
      <c r="A914" s="1">
        <f>'Specs and Initial PMs'!A926</f>
        <v>910</v>
      </c>
      <c r="B914" s="1">
        <f>'Specs and Initial PMs'!D926</f>
        <v>0</v>
      </c>
      <c r="C914" s="103" t="e">
        <f ca="1">IF(B914=0, NA(), (IF(ISERROR(OFFSET('Initial Results'!$U$1,MATCH($B914,'Initial Results'!$R:$R,0)-1,0,1,1)),NA(),OFFSET('Initial Results'!$U$1,MATCH($B914,'Initial Results'!$R:$R,0)-1,0,1,1))))</f>
        <v>#N/A</v>
      </c>
      <c r="D914" s="103" t="str">
        <f t="shared" si="149"/>
        <v/>
      </c>
      <c r="E914" s="199" t="e">
        <f ca="1">IF(B914=0, NA(), (IF(ISERROR(OFFSET('Confirm Results'!$U$1,MATCH($B914,'Confirm Results'!$R:$R,0)-1,0,1,1)),NA(),OFFSET('Confirm Results'!$U$1,MATCH($B914,'Confirm Results'!$R:$R,0)-1,0,1,1))))</f>
        <v>#N/A</v>
      </c>
      <c r="F914" s="103" t="str">
        <f t="shared" si="140"/>
        <v/>
      </c>
      <c r="G914" s="103" t="str">
        <f t="shared" ca="1" si="141"/>
        <v/>
      </c>
      <c r="H914" s="300"/>
      <c r="I914" s="103" t="str">
        <f t="shared" si="142"/>
        <v/>
      </c>
      <c r="J914" s="1" t="str">
        <f t="shared" si="143"/>
        <v/>
      </c>
      <c r="K914" s="1" t="str">
        <f t="shared" si="144"/>
        <v/>
      </c>
      <c r="L914" s="177"/>
      <c r="M914" s="299" t="str">
        <f t="shared" si="145"/>
        <v/>
      </c>
      <c r="N914" s="177"/>
      <c r="O914" s="177" t="str">
        <f t="shared" si="146"/>
        <v/>
      </c>
      <c r="P914" s="1" t="str">
        <f t="shared" si="147"/>
        <v/>
      </c>
      <c r="Q914" s="199" t="str">
        <f ca="1">IF(B914=0,"",(IF(ISERROR(OFFSET('Specs and Initial PMs'!$E$1,MATCH($B914,'Specs and Initial PMs'!$D:$D,0)-1,0,1,1)),"",OFFSET('Specs and Initial PMs'!$E$1,MATCH($B914,'Specs and Initial PMs'!$D:$D,0)-1,0,1,1))))</f>
        <v/>
      </c>
      <c r="R914" s="103" t="str">
        <f t="shared" ca="1" si="148"/>
        <v/>
      </c>
      <c r="S914" s="241"/>
    </row>
    <row r="915" spans="1:19" x14ac:dyDescent="0.3">
      <c r="A915" s="1">
        <f>'Specs and Initial PMs'!A927</f>
        <v>911</v>
      </c>
      <c r="B915" s="1">
        <f>'Specs and Initial PMs'!D927</f>
        <v>0</v>
      </c>
      <c r="C915" s="103" t="e">
        <f ca="1">IF(B915=0, NA(), (IF(ISERROR(OFFSET('Initial Results'!$U$1,MATCH($B915,'Initial Results'!$R:$R,0)-1,0,1,1)),NA(),OFFSET('Initial Results'!$U$1,MATCH($B915,'Initial Results'!$R:$R,0)-1,0,1,1))))</f>
        <v>#N/A</v>
      </c>
      <c r="D915" s="103" t="str">
        <f t="shared" si="149"/>
        <v/>
      </c>
      <c r="E915" s="199" t="e">
        <f ca="1">IF(B915=0, NA(), (IF(ISERROR(OFFSET('Confirm Results'!$U$1,MATCH($B915,'Confirm Results'!$R:$R,0)-1,0,1,1)),NA(),OFFSET('Confirm Results'!$U$1,MATCH($B915,'Confirm Results'!$R:$R,0)-1,0,1,1))))</f>
        <v>#N/A</v>
      </c>
      <c r="F915" s="103" t="str">
        <f t="shared" si="140"/>
        <v/>
      </c>
      <c r="G915" s="103" t="str">
        <f t="shared" ca="1" si="141"/>
        <v/>
      </c>
      <c r="H915" s="300"/>
      <c r="I915" s="103" t="str">
        <f t="shared" si="142"/>
        <v/>
      </c>
      <c r="J915" s="1" t="str">
        <f t="shared" si="143"/>
        <v/>
      </c>
      <c r="K915" s="1" t="str">
        <f t="shared" si="144"/>
        <v/>
      </c>
      <c r="L915" s="177"/>
      <c r="M915" s="299" t="str">
        <f t="shared" si="145"/>
        <v/>
      </c>
      <c r="N915" s="177"/>
      <c r="O915" s="177" t="str">
        <f t="shared" si="146"/>
        <v/>
      </c>
      <c r="P915" s="1" t="str">
        <f t="shared" si="147"/>
        <v/>
      </c>
      <c r="Q915" s="199" t="str">
        <f ca="1">IF(B915=0,"",(IF(ISERROR(OFFSET('Specs and Initial PMs'!$E$1,MATCH($B915,'Specs and Initial PMs'!$D:$D,0)-1,0,1,1)),"",OFFSET('Specs and Initial PMs'!$E$1,MATCH($B915,'Specs and Initial PMs'!$D:$D,0)-1,0,1,1))))</f>
        <v/>
      </c>
      <c r="R915" s="103" t="str">
        <f t="shared" ca="1" si="148"/>
        <v/>
      </c>
      <c r="S915" s="241"/>
    </row>
    <row r="916" spans="1:19" x14ac:dyDescent="0.3">
      <c r="A916" s="1">
        <f>'Specs and Initial PMs'!A928</f>
        <v>912</v>
      </c>
      <c r="B916" s="1">
        <f>'Specs and Initial PMs'!D928</f>
        <v>0</v>
      </c>
      <c r="C916" s="103" t="e">
        <f ca="1">IF(B916=0, NA(), (IF(ISERROR(OFFSET('Initial Results'!$U$1,MATCH($B916,'Initial Results'!$R:$R,0)-1,0,1,1)),NA(),OFFSET('Initial Results'!$U$1,MATCH($B916,'Initial Results'!$R:$R,0)-1,0,1,1))))</f>
        <v>#N/A</v>
      </c>
      <c r="D916" s="103" t="str">
        <f t="shared" si="149"/>
        <v/>
      </c>
      <c r="E916" s="199" t="e">
        <f ca="1">IF(B916=0, NA(), (IF(ISERROR(OFFSET('Confirm Results'!$U$1,MATCH($B916,'Confirm Results'!$R:$R,0)-1,0,1,1)),NA(),OFFSET('Confirm Results'!$U$1,MATCH($B916,'Confirm Results'!$R:$R,0)-1,0,1,1))))</f>
        <v>#N/A</v>
      </c>
      <c r="F916" s="103" t="str">
        <f t="shared" si="140"/>
        <v/>
      </c>
      <c r="G916" s="103" t="str">
        <f t="shared" ca="1" si="141"/>
        <v/>
      </c>
      <c r="H916" s="300"/>
      <c r="I916" s="103" t="str">
        <f t="shared" si="142"/>
        <v/>
      </c>
      <c r="J916" s="1" t="str">
        <f t="shared" si="143"/>
        <v/>
      </c>
      <c r="K916" s="1" t="str">
        <f t="shared" si="144"/>
        <v/>
      </c>
      <c r="L916" s="177"/>
      <c r="M916" s="299" t="str">
        <f t="shared" si="145"/>
        <v/>
      </c>
      <c r="N916" s="177"/>
      <c r="O916" s="177" t="str">
        <f t="shared" si="146"/>
        <v/>
      </c>
      <c r="P916" s="1" t="str">
        <f t="shared" si="147"/>
        <v/>
      </c>
      <c r="Q916" s="199" t="str">
        <f ca="1">IF(B916=0,"",(IF(ISERROR(OFFSET('Specs and Initial PMs'!$E$1,MATCH($B916,'Specs and Initial PMs'!$D:$D,0)-1,0,1,1)),"",OFFSET('Specs and Initial PMs'!$E$1,MATCH($B916,'Specs and Initial PMs'!$D:$D,0)-1,0,1,1))))</f>
        <v/>
      </c>
      <c r="R916" s="103" t="str">
        <f t="shared" ca="1" si="148"/>
        <v/>
      </c>
      <c r="S916" s="241"/>
    </row>
    <row r="917" spans="1:19" x14ac:dyDescent="0.3">
      <c r="A917" s="1">
        <f>'Specs and Initial PMs'!A929</f>
        <v>913</v>
      </c>
      <c r="B917" s="1">
        <f>'Specs and Initial PMs'!D929</f>
        <v>0</v>
      </c>
      <c r="C917" s="103" t="e">
        <f ca="1">IF(B917=0, NA(), (IF(ISERROR(OFFSET('Initial Results'!$U$1,MATCH($B917,'Initial Results'!$R:$R,0)-1,0,1,1)),NA(),OFFSET('Initial Results'!$U$1,MATCH($B917,'Initial Results'!$R:$R,0)-1,0,1,1))))</f>
        <v>#N/A</v>
      </c>
      <c r="D917" s="103" t="str">
        <f t="shared" si="149"/>
        <v/>
      </c>
      <c r="E917" s="199" t="e">
        <f ca="1">IF(B917=0, NA(), (IF(ISERROR(OFFSET('Confirm Results'!$U$1,MATCH($B917,'Confirm Results'!$R:$R,0)-1,0,1,1)),NA(),OFFSET('Confirm Results'!$U$1,MATCH($B917,'Confirm Results'!$R:$R,0)-1,0,1,1))))</f>
        <v>#N/A</v>
      </c>
      <c r="F917" s="103" t="str">
        <f t="shared" si="140"/>
        <v/>
      </c>
      <c r="G917" s="103" t="str">
        <f t="shared" ca="1" si="141"/>
        <v/>
      </c>
      <c r="H917" s="300"/>
      <c r="I917" s="103" t="str">
        <f t="shared" si="142"/>
        <v/>
      </c>
      <c r="J917" s="1" t="str">
        <f t="shared" si="143"/>
        <v/>
      </c>
      <c r="K917" s="1" t="str">
        <f t="shared" si="144"/>
        <v/>
      </c>
      <c r="L917" s="177"/>
      <c r="M917" s="299" t="str">
        <f t="shared" si="145"/>
        <v/>
      </c>
      <c r="N917" s="177"/>
      <c r="O917" s="177" t="str">
        <f t="shared" si="146"/>
        <v/>
      </c>
      <c r="P917" s="1" t="str">
        <f t="shared" si="147"/>
        <v/>
      </c>
      <c r="Q917" s="199" t="str">
        <f ca="1">IF(B917=0,"",(IF(ISERROR(OFFSET('Specs and Initial PMs'!$E$1,MATCH($B917,'Specs and Initial PMs'!$D:$D,0)-1,0,1,1)),"",OFFSET('Specs and Initial PMs'!$E$1,MATCH($B917,'Specs and Initial PMs'!$D:$D,0)-1,0,1,1))))</f>
        <v/>
      </c>
      <c r="R917" s="103" t="str">
        <f t="shared" ca="1" si="148"/>
        <v/>
      </c>
      <c r="S917" s="241"/>
    </row>
    <row r="918" spans="1:19" x14ac:dyDescent="0.3">
      <c r="A918" s="1">
        <f>'Specs and Initial PMs'!A930</f>
        <v>914</v>
      </c>
      <c r="B918" s="1">
        <f>'Specs and Initial PMs'!D930</f>
        <v>0</v>
      </c>
      <c r="C918" s="103" t="e">
        <f ca="1">IF(B918=0, NA(), (IF(ISERROR(OFFSET('Initial Results'!$U$1,MATCH($B918,'Initial Results'!$R:$R,0)-1,0,1,1)),NA(),OFFSET('Initial Results'!$U$1,MATCH($B918,'Initial Results'!$R:$R,0)-1,0,1,1))))</f>
        <v>#N/A</v>
      </c>
      <c r="D918" s="103" t="str">
        <f t="shared" si="149"/>
        <v/>
      </c>
      <c r="E918" s="199" t="e">
        <f ca="1">IF(B918=0, NA(), (IF(ISERROR(OFFSET('Confirm Results'!$U$1,MATCH($B918,'Confirm Results'!$R:$R,0)-1,0,1,1)),NA(),OFFSET('Confirm Results'!$U$1,MATCH($B918,'Confirm Results'!$R:$R,0)-1,0,1,1))))</f>
        <v>#N/A</v>
      </c>
      <c r="F918" s="103" t="str">
        <f t="shared" si="140"/>
        <v/>
      </c>
      <c r="G918" s="103" t="str">
        <f t="shared" ca="1" si="141"/>
        <v/>
      </c>
      <c r="H918" s="300"/>
      <c r="I918" s="103" t="str">
        <f t="shared" si="142"/>
        <v/>
      </c>
      <c r="J918" s="1" t="str">
        <f t="shared" si="143"/>
        <v/>
      </c>
      <c r="K918" s="1" t="str">
        <f t="shared" si="144"/>
        <v/>
      </c>
      <c r="L918" s="177"/>
      <c r="M918" s="299" t="str">
        <f t="shared" si="145"/>
        <v/>
      </c>
      <c r="N918" s="177"/>
      <c r="O918" s="177" t="str">
        <f t="shared" si="146"/>
        <v/>
      </c>
      <c r="P918" s="1" t="str">
        <f t="shared" si="147"/>
        <v/>
      </c>
      <c r="Q918" s="199" t="str">
        <f ca="1">IF(B918=0,"",(IF(ISERROR(OFFSET('Specs and Initial PMs'!$E$1,MATCH($B918,'Specs and Initial PMs'!$D:$D,0)-1,0,1,1)),"",OFFSET('Specs and Initial PMs'!$E$1,MATCH($B918,'Specs and Initial PMs'!$D:$D,0)-1,0,1,1))))</f>
        <v/>
      </c>
      <c r="R918" s="103" t="str">
        <f t="shared" ca="1" si="148"/>
        <v/>
      </c>
      <c r="S918" s="241"/>
    </row>
    <row r="919" spans="1:19" x14ac:dyDescent="0.3">
      <c r="A919" s="1">
        <f>'Specs and Initial PMs'!A931</f>
        <v>915</v>
      </c>
      <c r="B919" s="1">
        <f>'Specs and Initial PMs'!D931</f>
        <v>0</v>
      </c>
      <c r="C919" s="103" t="e">
        <f ca="1">IF(B919=0, NA(), (IF(ISERROR(OFFSET('Initial Results'!$U$1,MATCH($B919,'Initial Results'!$R:$R,0)-1,0,1,1)),NA(),OFFSET('Initial Results'!$U$1,MATCH($B919,'Initial Results'!$R:$R,0)-1,0,1,1))))</f>
        <v>#N/A</v>
      </c>
      <c r="D919" s="103" t="str">
        <f t="shared" si="149"/>
        <v/>
      </c>
      <c r="E919" s="199" t="e">
        <f ca="1">IF(B919=0, NA(), (IF(ISERROR(OFFSET('Confirm Results'!$U$1,MATCH($B919,'Confirm Results'!$R:$R,0)-1,0,1,1)),NA(),OFFSET('Confirm Results'!$U$1,MATCH($B919,'Confirm Results'!$R:$R,0)-1,0,1,1))))</f>
        <v>#N/A</v>
      </c>
      <c r="F919" s="103" t="str">
        <f t="shared" si="140"/>
        <v/>
      </c>
      <c r="G919" s="103" t="str">
        <f t="shared" ca="1" si="141"/>
        <v/>
      </c>
      <c r="H919" s="300"/>
      <c r="I919" s="103" t="str">
        <f t="shared" si="142"/>
        <v/>
      </c>
      <c r="J919" s="1" t="str">
        <f t="shared" si="143"/>
        <v/>
      </c>
      <c r="K919" s="1" t="str">
        <f t="shared" si="144"/>
        <v/>
      </c>
      <c r="L919" s="177"/>
      <c r="M919" s="299" t="str">
        <f t="shared" si="145"/>
        <v/>
      </c>
      <c r="N919" s="177"/>
      <c r="O919" s="177" t="str">
        <f t="shared" si="146"/>
        <v/>
      </c>
      <c r="P919" s="1" t="str">
        <f t="shared" si="147"/>
        <v/>
      </c>
      <c r="Q919" s="199" t="str">
        <f ca="1">IF(B919=0,"",(IF(ISERROR(OFFSET('Specs and Initial PMs'!$E$1,MATCH($B919,'Specs and Initial PMs'!$D:$D,0)-1,0,1,1)),"",OFFSET('Specs and Initial PMs'!$E$1,MATCH($B919,'Specs and Initial PMs'!$D:$D,0)-1,0,1,1))))</f>
        <v/>
      </c>
      <c r="R919" s="103" t="str">
        <f t="shared" ca="1" si="148"/>
        <v/>
      </c>
      <c r="S919" s="241"/>
    </row>
    <row r="920" spans="1:19" x14ac:dyDescent="0.3">
      <c r="A920" s="1">
        <f>'Specs and Initial PMs'!A932</f>
        <v>916</v>
      </c>
      <c r="B920" s="1">
        <f>'Specs and Initial PMs'!D932</f>
        <v>0</v>
      </c>
      <c r="C920" s="103" t="e">
        <f ca="1">IF(B920=0, NA(), (IF(ISERROR(OFFSET('Initial Results'!$U$1,MATCH($B920,'Initial Results'!$R:$R,0)-1,0,1,1)),NA(),OFFSET('Initial Results'!$U$1,MATCH($B920,'Initial Results'!$R:$R,0)-1,0,1,1))))</f>
        <v>#N/A</v>
      </c>
      <c r="D920" s="103" t="str">
        <f t="shared" si="149"/>
        <v/>
      </c>
      <c r="E920" s="199" t="e">
        <f ca="1">IF(B920=0, NA(), (IF(ISERROR(OFFSET('Confirm Results'!$U$1,MATCH($B920,'Confirm Results'!$R:$R,0)-1,0,1,1)),NA(),OFFSET('Confirm Results'!$U$1,MATCH($B920,'Confirm Results'!$R:$R,0)-1,0,1,1))))</f>
        <v>#N/A</v>
      </c>
      <c r="F920" s="103" t="str">
        <f t="shared" si="140"/>
        <v/>
      </c>
      <c r="G920" s="103" t="str">
        <f t="shared" ca="1" si="141"/>
        <v/>
      </c>
      <c r="H920" s="300"/>
      <c r="I920" s="103" t="str">
        <f t="shared" si="142"/>
        <v/>
      </c>
      <c r="J920" s="1" t="str">
        <f t="shared" si="143"/>
        <v/>
      </c>
      <c r="K920" s="1" t="str">
        <f t="shared" si="144"/>
        <v/>
      </c>
      <c r="L920" s="177"/>
      <c r="M920" s="299" t="str">
        <f t="shared" si="145"/>
        <v/>
      </c>
      <c r="N920" s="177"/>
      <c r="O920" s="177" t="str">
        <f t="shared" si="146"/>
        <v/>
      </c>
      <c r="P920" s="1" t="str">
        <f t="shared" si="147"/>
        <v/>
      </c>
      <c r="Q920" s="199" t="str">
        <f ca="1">IF(B920=0,"",(IF(ISERROR(OFFSET('Specs and Initial PMs'!$E$1,MATCH($B920,'Specs and Initial PMs'!$D:$D,0)-1,0,1,1)),"",OFFSET('Specs and Initial PMs'!$E$1,MATCH($B920,'Specs and Initial PMs'!$D:$D,0)-1,0,1,1))))</f>
        <v/>
      </c>
      <c r="R920" s="103" t="str">
        <f t="shared" ca="1" si="148"/>
        <v/>
      </c>
      <c r="S920" s="241"/>
    </row>
    <row r="921" spans="1:19" x14ac:dyDescent="0.3">
      <c r="A921" s="1">
        <f>'Specs and Initial PMs'!A933</f>
        <v>917</v>
      </c>
      <c r="B921" s="1">
        <f>'Specs and Initial PMs'!D933</f>
        <v>0</v>
      </c>
      <c r="C921" s="103" t="e">
        <f ca="1">IF(B921=0, NA(), (IF(ISERROR(OFFSET('Initial Results'!$U$1,MATCH($B921,'Initial Results'!$R:$R,0)-1,0,1,1)),NA(),OFFSET('Initial Results'!$U$1,MATCH($B921,'Initial Results'!$R:$R,0)-1,0,1,1))))</f>
        <v>#N/A</v>
      </c>
      <c r="D921" s="103" t="str">
        <f t="shared" si="149"/>
        <v/>
      </c>
      <c r="E921" s="199" t="e">
        <f ca="1">IF(B921=0, NA(), (IF(ISERROR(OFFSET('Confirm Results'!$U$1,MATCH($B921,'Confirm Results'!$R:$R,0)-1,0,1,1)),NA(),OFFSET('Confirm Results'!$U$1,MATCH($B921,'Confirm Results'!$R:$R,0)-1,0,1,1))))</f>
        <v>#N/A</v>
      </c>
      <c r="F921" s="103" t="str">
        <f t="shared" si="140"/>
        <v/>
      </c>
      <c r="G921" s="103" t="str">
        <f t="shared" ca="1" si="141"/>
        <v/>
      </c>
      <c r="H921" s="300"/>
      <c r="I921" s="103" t="str">
        <f t="shared" si="142"/>
        <v/>
      </c>
      <c r="J921" s="1" t="str">
        <f t="shared" si="143"/>
        <v/>
      </c>
      <c r="K921" s="1" t="str">
        <f t="shared" si="144"/>
        <v/>
      </c>
      <c r="L921" s="177"/>
      <c r="M921" s="299" t="str">
        <f t="shared" si="145"/>
        <v/>
      </c>
      <c r="N921" s="177"/>
      <c r="O921" s="177" t="str">
        <f t="shared" si="146"/>
        <v/>
      </c>
      <c r="P921" s="1" t="str">
        <f t="shared" si="147"/>
        <v/>
      </c>
      <c r="Q921" s="199" t="str">
        <f ca="1">IF(B921=0,"",(IF(ISERROR(OFFSET('Specs and Initial PMs'!$E$1,MATCH($B921,'Specs and Initial PMs'!$D:$D,0)-1,0,1,1)),"",OFFSET('Specs and Initial PMs'!$E$1,MATCH($B921,'Specs and Initial PMs'!$D:$D,0)-1,0,1,1))))</f>
        <v/>
      </c>
      <c r="R921" s="103" t="str">
        <f t="shared" ca="1" si="148"/>
        <v/>
      </c>
      <c r="S921" s="241"/>
    </row>
    <row r="922" spans="1:19" x14ac:dyDescent="0.3">
      <c r="A922" s="1">
        <f>'Specs and Initial PMs'!A934</f>
        <v>918</v>
      </c>
      <c r="B922" s="1">
        <f>'Specs and Initial PMs'!D934</f>
        <v>0</v>
      </c>
      <c r="C922" s="103" t="e">
        <f ca="1">IF(B922=0, NA(), (IF(ISERROR(OFFSET('Initial Results'!$U$1,MATCH($B922,'Initial Results'!$R:$R,0)-1,0,1,1)),NA(),OFFSET('Initial Results'!$U$1,MATCH($B922,'Initial Results'!$R:$R,0)-1,0,1,1))))</f>
        <v>#N/A</v>
      </c>
      <c r="D922" s="103" t="str">
        <f t="shared" si="149"/>
        <v/>
      </c>
      <c r="E922" s="199" t="e">
        <f ca="1">IF(B922=0, NA(), (IF(ISERROR(OFFSET('Confirm Results'!$U$1,MATCH($B922,'Confirm Results'!$R:$R,0)-1,0,1,1)),NA(),OFFSET('Confirm Results'!$U$1,MATCH($B922,'Confirm Results'!$R:$R,0)-1,0,1,1))))</f>
        <v>#N/A</v>
      </c>
      <c r="F922" s="103" t="str">
        <f t="shared" si="140"/>
        <v/>
      </c>
      <c r="G922" s="103" t="str">
        <f t="shared" ca="1" si="141"/>
        <v/>
      </c>
      <c r="H922" s="300"/>
      <c r="I922" s="103" t="str">
        <f t="shared" si="142"/>
        <v/>
      </c>
      <c r="J922" s="1" t="str">
        <f t="shared" si="143"/>
        <v/>
      </c>
      <c r="K922" s="1" t="str">
        <f t="shared" si="144"/>
        <v/>
      </c>
      <c r="L922" s="177"/>
      <c r="M922" s="299" t="str">
        <f t="shared" si="145"/>
        <v/>
      </c>
      <c r="N922" s="177"/>
      <c r="O922" s="177" t="str">
        <f t="shared" si="146"/>
        <v/>
      </c>
      <c r="P922" s="1" t="str">
        <f t="shared" si="147"/>
        <v/>
      </c>
      <c r="Q922" s="199" t="str">
        <f ca="1">IF(B922=0,"",(IF(ISERROR(OFFSET('Specs and Initial PMs'!$E$1,MATCH($B922,'Specs and Initial PMs'!$D:$D,0)-1,0,1,1)),"",OFFSET('Specs and Initial PMs'!$E$1,MATCH($B922,'Specs and Initial PMs'!$D:$D,0)-1,0,1,1))))</f>
        <v/>
      </c>
      <c r="R922" s="103" t="str">
        <f t="shared" ca="1" si="148"/>
        <v/>
      </c>
      <c r="S922" s="241"/>
    </row>
    <row r="923" spans="1:19" x14ac:dyDescent="0.3">
      <c r="A923" s="1">
        <f>'Specs and Initial PMs'!A935</f>
        <v>919</v>
      </c>
      <c r="B923" s="1">
        <f>'Specs and Initial PMs'!D935</f>
        <v>0</v>
      </c>
      <c r="C923" s="103" t="e">
        <f ca="1">IF(B923=0, NA(), (IF(ISERROR(OFFSET('Initial Results'!$U$1,MATCH($B923,'Initial Results'!$R:$R,0)-1,0,1,1)),NA(),OFFSET('Initial Results'!$U$1,MATCH($B923,'Initial Results'!$R:$R,0)-1,0,1,1))))</f>
        <v>#N/A</v>
      </c>
      <c r="D923" s="103" t="str">
        <f t="shared" si="149"/>
        <v/>
      </c>
      <c r="E923" s="199" t="e">
        <f ca="1">IF(B923=0, NA(), (IF(ISERROR(OFFSET('Confirm Results'!$U$1,MATCH($B923,'Confirm Results'!$R:$R,0)-1,0,1,1)),NA(),OFFSET('Confirm Results'!$U$1,MATCH($B923,'Confirm Results'!$R:$R,0)-1,0,1,1))))</f>
        <v>#N/A</v>
      </c>
      <c r="F923" s="103" t="str">
        <f t="shared" si="140"/>
        <v/>
      </c>
      <c r="G923" s="103" t="str">
        <f t="shared" ca="1" si="141"/>
        <v/>
      </c>
      <c r="H923" s="300"/>
      <c r="I923" s="103" t="str">
        <f t="shared" si="142"/>
        <v/>
      </c>
      <c r="J923" s="1" t="str">
        <f t="shared" si="143"/>
        <v/>
      </c>
      <c r="K923" s="1" t="str">
        <f t="shared" si="144"/>
        <v/>
      </c>
      <c r="L923" s="177"/>
      <c r="M923" s="299" t="str">
        <f t="shared" si="145"/>
        <v/>
      </c>
      <c r="N923" s="177"/>
      <c r="O923" s="177" t="str">
        <f t="shared" si="146"/>
        <v/>
      </c>
      <c r="P923" s="1" t="str">
        <f t="shared" si="147"/>
        <v/>
      </c>
      <c r="Q923" s="199" t="str">
        <f ca="1">IF(B923=0,"",(IF(ISERROR(OFFSET('Specs and Initial PMs'!$E$1,MATCH($B923,'Specs and Initial PMs'!$D:$D,0)-1,0,1,1)),"",OFFSET('Specs and Initial PMs'!$E$1,MATCH($B923,'Specs and Initial PMs'!$D:$D,0)-1,0,1,1))))</f>
        <v/>
      </c>
      <c r="R923" s="103" t="str">
        <f t="shared" ca="1" si="148"/>
        <v/>
      </c>
      <c r="S923" s="241"/>
    </row>
    <row r="924" spans="1:19" x14ac:dyDescent="0.3">
      <c r="A924" s="1">
        <f>'Specs and Initial PMs'!A936</f>
        <v>920</v>
      </c>
      <c r="B924" s="1">
        <f>'Specs and Initial PMs'!D936</f>
        <v>0</v>
      </c>
      <c r="C924" s="103" t="e">
        <f ca="1">IF(B924=0, NA(), (IF(ISERROR(OFFSET('Initial Results'!$U$1,MATCH($B924,'Initial Results'!$R:$R,0)-1,0,1,1)),NA(),OFFSET('Initial Results'!$U$1,MATCH($B924,'Initial Results'!$R:$R,0)-1,0,1,1))))</f>
        <v>#N/A</v>
      </c>
      <c r="D924" s="103" t="str">
        <f t="shared" si="149"/>
        <v/>
      </c>
      <c r="E924" s="199" t="e">
        <f ca="1">IF(B924=0, NA(), (IF(ISERROR(OFFSET('Confirm Results'!$U$1,MATCH($B924,'Confirm Results'!$R:$R,0)-1,0,1,1)),NA(),OFFSET('Confirm Results'!$U$1,MATCH($B924,'Confirm Results'!$R:$R,0)-1,0,1,1))))</f>
        <v>#N/A</v>
      </c>
      <c r="F924" s="103" t="str">
        <f t="shared" si="140"/>
        <v/>
      </c>
      <c r="G924" s="103" t="str">
        <f t="shared" ca="1" si="141"/>
        <v/>
      </c>
      <c r="H924" s="300"/>
      <c r="I924" s="103" t="str">
        <f t="shared" si="142"/>
        <v/>
      </c>
      <c r="J924" s="1" t="str">
        <f t="shared" si="143"/>
        <v/>
      </c>
      <c r="K924" s="1" t="str">
        <f t="shared" si="144"/>
        <v/>
      </c>
      <c r="L924" s="177"/>
      <c r="M924" s="299" t="str">
        <f t="shared" si="145"/>
        <v/>
      </c>
      <c r="N924" s="177"/>
      <c r="O924" s="177" t="str">
        <f t="shared" si="146"/>
        <v/>
      </c>
      <c r="P924" s="1" t="str">
        <f t="shared" si="147"/>
        <v/>
      </c>
      <c r="Q924" s="199" t="str">
        <f ca="1">IF(B924=0,"",(IF(ISERROR(OFFSET('Specs and Initial PMs'!$E$1,MATCH($B924,'Specs and Initial PMs'!$D:$D,0)-1,0,1,1)),"",OFFSET('Specs and Initial PMs'!$E$1,MATCH($B924,'Specs and Initial PMs'!$D:$D,0)-1,0,1,1))))</f>
        <v/>
      </c>
      <c r="R924" s="103" t="str">
        <f t="shared" ca="1" si="148"/>
        <v/>
      </c>
      <c r="S924" s="241"/>
    </row>
    <row r="925" spans="1:19" x14ac:dyDescent="0.3">
      <c r="A925" s="1">
        <f>'Specs and Initial PMs'!A937</f>
        <v>921</v>
      </c>
      <c r="B925" s="1">
        <f>'Specs and Initial PMs'!D937</f>
        <v>0</v>
      </c>
      <c r="C925" s="103" t="e">
        <f ca="1">IF(B925=0, NA(), (IF(ISERROR(OFFSET('Initial Results'!$U$1,MATCH($B925,'Initial Results'!$R:$R,0)-1,0,1,1)),NA(),OFFSET('Initial Results'!$U$1,MATCH($B925,'Initial Results'!$R:$R,0)-1,0,1,1))))</f>
        <v>#N/A</v>
      </c>
      <c r="D925" s="103" t="str">
        <f t="shared" si="149"/>
        <v/>
      </c>
      <c r="E925" s="199" t="e">
        <f ca="1">IF(B925=0, NA(), (IF(ISERROR(OFFSET('Confirm Results'!$U$1,MATCH($B925,'Confirm Results'!$R:$R,0)-1,0,1,1)),NA(),OFFSET('Confirm Results'!$U$1,MATCH($B925,'Confirm Results'!$R:$R,0)-1,0,1,1))))</f>
        <v>#N/A</v>
      </c>
      <c r="F925" s="103" t="str">
        <f t="shared" si="140"/>
        <v/>
      </c>
      <c r="G925" s="103" t="str">
        <f t="shared" ca="1" si="141"/>
        <v/>
      </c>
      <c r="H925" s="300"/>
      <c r="I925" s="103" t="str">
        <f t="shared" si="142"/>
        <v/>
      </c>
      <c r="J925" s="1" t="str">
        <f t="shared" si="143"/>
        <v/>
      </c>
      <c r="K925" s="1" t="str">
        <f t="shared" si="144"/>
        <v/>
      </c>
      <c r="L925" s="177"/>
      <c r="M925" s="299" t="str">
        <f t="shared" si="145"/>
        <v/>
      </c>
      <c r="N925" s="177"/>
      <c r="O925" s="177" t="str">
        <f t="shared" si="146"/>
        <v/>
      </c>
      <c r="P925" s="1" t="str">
        <f t="shared" si="147"/>
        <v/>
      </c>
      <c r="Q925" s="199" t="str">
        <f ca="1">IF(B925=0,"",(IF(ISERROR(OFFSET('Specs and Initial PMs'!$E$1,MATCH($B925,'Specs and Initial PMs'!$D:$D,0)-1,0,1,1)),"",OFFSET('Specs and Initial PMs'!$E$1,MATCH($B925,'Specs and Initial PMs'!$D:$D,0)-1,0,1,1))))</f>
        <v/>
      </c>
      <c r="R925" s="103" t="str">
        <f t="shared" ca="1" si="148"/>
        <v/>
      </c>
      <c r="S925" s="241"/>
    </row>
    <row r="926" spans="1:19" x14ac:dyDescent="0.3">
      <c r="A926" s="1">
        <f>'Specs and Initial PMs'!A938</f>
        <v>922</v>
      </c>
      <c r="B926" s="1">
        <f>'Specs and Initial PMs'!D938</f>
        <v>0</v>
      </c>
      <c r="C926" s="103" t="e">
        <f ca="1">IF(B926=0, NA(), (IF(ISERROR(OFFSET('Initial Results'!$U$1,MATCH($B926,'Initial Results'!$R:$R,0)-1,0,1,1)),NA(),OFFSET('Initial Results'!$U$1,MATCH($B926,'Initial Results'!$R:$R,0)-1,0,1,1))))</f>
        <v>#N/A</v>
      </c>
      <c r="D926" s="103" t="str">
        <f t="shared" si="149"/>
        <v/>
      </c>
      <c r="E926" s="199" t="e">
        <f ca="1">IF(B926=0, NA(), (IF(ISERROR(OFFSET('Confirm Results'!$U$1,MATCH($B926,'Confirm Results'!$R:$R,0)-1,0,1,1)),NA(),OFFSET('Confirm Results'!$U$1,MATCH($B926,'Confirm Results'!$R:$R,0)-1,0,1,1))))</f>
        <v>#N/A</v>
      </c>
      <c r="F926" s="103" t="str">
        <f t="shared" si="140"/>
        <v/>
      </c>
      <c r="G926" s="103" t="str">
        <f t="shared" ca="1" si="141"/>
        <v/>
      </c>
      <c r="H926" s="300"/>
      <c r="I926" s="103" t="str">
        <f t="shared" si="142"/>
        <v/>
      </c>
      <c r="J926" s="1" t="str">
        <f t="shared" si="143"/>
        <v/>
      </c>
      <c r="K926" s="1" t="str">
        <f t="shared" si="144"/>
        <v/>
      </c>
      <c r="L926" s="177"/>
      <c r="M926" s="299" t="str">
        <f t="shared" si="145"/>
        <v/>
      </c>
      <c r="N926" s="177"/>
      <c r="O926" s="177" t="str">
        <f t="shared" si="146"/>
        <v/>
      </c>
      <c r="P926" s="1" t="str">
        <f t="shared" si="147"/>
        <v/>
      </c>
      <c r="Q926" s="199" t="str">
        <f ca="1">IF(B926=0,"",(IF(ISERROR(OFFSET('Specs and Initial PMs'!$E$1,MATCH($B926,'Specs and Initial PMs'!$D:$D,0)-1,0,1,1)),"",OFFSET('Specs and Initial PMs'!$E$1,MATCH($B926,'Specs and Initial PMs'!$D:$D,0)-1,0,1,1))))</f>
        <v/>
      </c>
      <c r="R926" s="103" t="str">
        <f t="shared" ca="1" si="148"/>
        <v/>
      </c>
      <c r="S926" s="241"/>
    </row>
    <row r="927" spans="1:19" x14ac:dyDescent="0.3">
      <c r="A927" s="1">
        <f>'Specs and Initial PMs'!A939</f>
        <v>923</v>
      </c>
      <c r="B927" s="1">
        <f>'Specs and Initial PMs'!D939</f>
        <v>0</v>
      </c>
      <c r="C927" s="103" t="e">
        <f ca="1">IF(B927=0, NA(), (IF(ISERROR(OFFSET('Initial Results'!$U$1,MATCH($B927,'Initial Results'!$R:$R,0)-1,0,1,1)),NA(),OFFSET('Initial Results'!$U$1,MATCH($B927,'Initial Results'!$R:$R,0)-1,0,1,1))))</f>
        <v>#N/A</v>
      </c>
      <c r="D927" s="103" t="str">
        <f t="shared" si="149"/>
        <v/>
      </c>
      <c r="E927" s="199" t="e">
        <f ca="1">IF(B927=0, NA(), (IF(ISERROR(OFFSET('Confirm Results'!$U$1,MATCH($B927,'Confirm Results'!$R:$R,0)-1,0,1,1)),NA(),OFFSET('Confirm Results'!$U$1,MATCH($B927,'Confirm Results'!$R:$R,0)-1,0,1,1))))</f>
        <v>#N/A</v>
      </c>
      <c r="F927" s="103" t="str">
        <f t="shared" si="140"/>
        <v/>
      </c>
      <c r="G927" s="103" t="str">
        <f t="shared" ca="1" si="141"/>
        <v/>
      </c>
      <c r="H927" s="300"/>
      <c r="I927" s="103" t="str">
        <f t="shared" si="142"/>
        <v/>
      </c>
      <c r="J927" s="1" t="str">
        <f t="shared" si="143"/>
        <v/>
      </c>
      <c r="K927" s="1" t="str">
        <f t="shared" si="144"/>
        <v/>
      </c>
      <c r="L927" s="177"/>
      <c r="M927" s="299" t="str">
        <f t="shared" si="145"/>
        <v/>
      </c>
      <c r="N927" s="177"/>
      <c r="O927" s="177" t="str">
        <f t="shared" si="146"/>
        <v/>
      </c>
      <c r="P927" s="1" t="str">
        <f t="shared" si="147"/>
        <v/>
      </c>
      <c r="Q927" s="199" t="str">
        <f ca="1">IF(B927=0,"",(IF(ISERROR(OFFSET('Specs and Initial PMs'!$E$1,MATCH($B927,'Specs and Initial PMs'!$D:$D,0)-1,0,1,1)),"",OFFSET('Specs and Initial PMs'!$E$1,MATCH($B927,'Specs and Initial PMs'!$D:$D,0)-1,0,1,1))))</f>
        <v/>
      </c>
      <c r="R927" s="103" t="str">
        <f t="shared" ca="1" si="148"/>
        <v/>
      </c>
      <c r="S927" s="241"/>
    </row>
    <row r="928" spans="1:19" x14ac:dyDescent="0.3">
      <c r="A928" s="1">
        <f>'Specs and Initial PMs'!A940</f>
        <v>924</v>
      </c>
      <c r="B928" s="1">
        <f>'Specs and Initial PMs'!D940</f>
        <v>0</v>
      </c>
      <c r="C928" s="103" t="e">
        <f ca="1">IF(B928=0, NA(), (IF(ISERROR(OFFSET('Initial Results'!$U$1,MATCH($B928,'Initial Results'!$R:$R,0)-1,0,1,1)),NA(),OFFSET('Initial Results'!$U$1,MATCH($B928,'Initial Results'!$R:$R,0)-1,0,1,1))))</f>
        <v>#N/A</v>
      </c>
      <c r="D928" s="103" t="str">
        <f t="shared" si="149"/>
        <v/>
      </c>
      <c r="E928" s="199" t="e">
        <f ca="1">IF(B928=0, NA(), (IF(ISERROR(OFFSET('Confirm Results'!$U$1,MATCH($B928,'Confirm Results'!$R:$R,0)-1,0,1,1)),NA(),OFFSET('Confirm Results'!$U$1,MATCH($B928,'Confirm Results'!$R:$R,0)-1,0,1,1))))</f>
        <v>#N/A</v>
      </c>
      <c r="F928" s="103" t="str">
        <f t="shared" si="140"/>
        <v/>
      </c>
      <c r="G928" s="103" t="str">
        <f t="shared" ca="1" si="141"/>
        <v/>
      </c>
      <c r="H928" s="300"/>
      <c r="I928" s="103" t="str">
        <f t="shared" si="142"/>
        <v/>
      </c>
      <c r="J928" s="1" t="str">
        <f t="shared" si="143"/>
        <v/>
      </c>
      <c r="K928" s="1" t="str">
        <f t="shared" si="144"/>
        <v/>
      </c>
      <c r="L928" s="177"/>
      <c r="M928" s="299" t="str">
        <f t="shared" si="145"/>
        <v/>
      </c>
      <c r="N928" s="177"/>
      <c r="O928" s="177" t="str">
        <f t="shared" si="146"/>
        <v/>
      </c>
      <c r="P928" s="1" t="str">
        <f t="shared" si="147"/>
        <v/>
      </c>
      <c r="Q928" s="199" t="str">
        <f ca="1">IF(B928=0,"",(IF(ISERROR(OFFSET('Specs and Initial PMs'!$E$1,MATCH($B928,'Specs and Initial PMs'!$D:$D,0)-1,0,1,1)),"",OFFSET('Specs and Initial PMs'!$E$1,MATCH($B928,'Specs and Initial PMs'!$D:$D,0)-1,0,1,1))))</f>
        <v/>
      </c>
      <c r="R928" s="103" t="str">
        <f t="shared" ca="1" si="148"/>
        <v/>
      </c>
      <c r="S928" s="241"/>
    </row>
    <row r="929" spans="1:19" x14ac:dyDescent="0.3">
      <c r="A929" s="1">
        <f>'Specs and Initial PMs'!A941</f>
        <v>925</v>
      </c>
      <c r="B929" s="1">
        <f>'Specs and Initial PMs'!D941</f>
        <v>0</v>
      </c>
      <c r="C929" s="103" t="e">
        <f ca="1">IF(B929=0, NA(), (IF(ISERROR(OFFSET('Initial Results'!$U$1,MATCH($B929,'Initial Results'!$R:$R,0)-1,0,1,1)),NA(),OFFSET('Initial Results'!$U$1,MATCH($B929,'Initial Results'!$R:$R,0)-1,0,1,1))))</f>
        <v>#N/A</v>
      </c>
      <c r="D929" s="103" t="str">
        <f t="shared" si="149"/>
        <v/>
      </c>
      <c r="E929" s="199" t="e">
        <f ca="1">IF(B929=0, NA(), (IF(ISERROR(OFFSET('Confirm Results'!$U$1,MATCH($B929,'Confirm Results'!$R:$R,0)-1,0,1,1)),NA(),OFFSET('Confirm Results'!$U$1,MATCH($B929,'Confirm Results'!$R:$R,0)-1,0,1,1))))</f>
        <v>#N/A</v>
      </c>
      <c r="F929" s="103" t="str">
        <f t="shared" si="140"/>
        <v/>
      </c>
      <c r="G929" s="103" t="str">
        <f t="shared" ca="1" si="141"/>
        <v/>
      </c>
      <c r="H929" s="300"/>
      <c r="I929" s="103" t="str">
        <f t="shared" si="142"/>
        <v/>
      </c>
      <c r="J929" s="1" t="str">
        <f t="shared" si="143"/>
        <v/>
      </c>
      <c r="K929" s="1" t="str">
        <f t="shared" si="144"/>
        <v/>
      </c>
      <c r="L929" s="177"/>
      <c r="M929" s="299" t="str">
        <f t="shared" si="145"/>
        <v/>
      </c>
      <c r="N929" s="177"/>
      <c r="O929" s="177" t="str">
        <f t="shared" si="146"/>
        <v/>
      </c>
      <c r="P929" s="1" t="str">
        <f t="shared" si="147"/>
        <v/>
      </c>
      <c r="Q929" s="199" t="str">
        <f ca="1">IF(B929=0,"",(IF(ISERROR(OFFSET('Specs and Initial PMs'!$E$1,MATCH($B929,'Specs and Initial PMs'!$D:$D,0)-1,0,1,1)),"",OFFSET('Specs and Initial PMs'!$E$1,MATCH($B929,'Specs and Initial PMs'!$D:$D,0)-1,0,1,1))))</f>
        <v/>
      </c>
      <c r="R929" s="103" t="str">
        <f t="shared" ca="1" si="148"/>
        <v/>
      </c>
      <c r="S929" s="241"/>
    </row>
    <row r="930" spans="1:19" x14ac:dyDescent="0.3">
      <c r="A930" s="1">
        <f>'Specs and Initial PMs'!A942</f>
        <v>926</v>
      </c>
      <c r="B930" s="1">
        <f>'Specs and Initial PMs'!D942</f>
        <v>0</v>
      </c>
      <c r="C930" s="103" t="e">
        <f ca="1">IF(B930=0, NA(), (IF(ISERROR(OFFSET('Initial Results'!$U$1,MATCH($B930,'Initial Results'!$R:$R,0)-1,0,1,1)),NA(),OFFSET('Initial Results'!$U$1,MATCH($B930,'Initial Results'!$R:$R,0)-1,0,1,1))))</f>
        <v>#N/A</v>
      </c>
      <c r="D930" s="103" t="str">
        <f t="shared" si="149"/>
        <v/>
      </c>
      <c r="E930" s="199" t="e">
        <f ca="1">IF(B930=0, NA(), (IF(ISERROR(OFFSET('Confirm Results'!$U$1,MATCH($B930,'Confirm Results'!$R:$R,0)-1,0,1,1)),NA(),OFFSET('Confirm Results'!$U$1,MATCH($B930,'Confirm Results'!$R:$R,0)-1,0,1,1))))</f>
        <v>#N/A</v>
      </c>
      <c r="F930" s="103" t="str">
        <f t="shared" si="140"/>
        <v/>
      </c>
      <c r="G930" s="103" t="str">
        <f t="shared" ca="1" si="141"/>
        <v/>
      </c>
      <c r="H930" s="300"/>
      <c r="I930" s="103" t="str">
        <f t="shared" si="142"/>
        <v/>
      </c>
      <c r="J930" s="1" t="str">
        <f t="shared" si="143"/>
        <v/>
      </c>
      <c r="K930" s="1" t="str">
        <f t="shared" si="144"/>
        <v/>
      </c>
      <c r="L930" s="177"/>
      <c r="M930" s="299" t="str">
        <f t="shared" si="145"/>
        <v/>
      </c>
      <c r="N930" s="177"/>
      <c r="O930" s="177" t="str">
        <f t="shared" si="146"/>
        <v/>
      </c>
      <c r="P930" s="1" t="str">
        <f t="shared" si="147"/>
        <v/>
      </c>
      <c r="Q930" s="199" t="str">
        <f ca="1">IF(B930=0,"",(IF(ISERROR(OFFSET('Specs and Initial PMs'!$E$1,MATCH($B930,'Specs and Initial PMs'!$D:$D,0)-1,0,1,1)),"",OFFSET('Specs and Initial PMs'!$E$1,MATCH($B930,'Specs and Initial PMs'!$D:$D,0)-1,0,1,1))))</f>
        <v/>
      </c>
      <c r="R930" s="103" t="str">
        <f t="shared" ca="1" si="148"/>
        <v/>
      </c>
      <c r="S930" s="241"/>
    </row>
    <row r="931" spans="1:19" x14ac:dyDescent="0.3">
      <c r="A931" s="1">
        <f>'Specs and Initial PMs'!A943</f>
        <v>927</v>
      </c>
      <c r="B931" s="1">
        <f>'Specs and Initial PMs'!D943</f>
        <v>0</v>
      </c>
      <c r="C931" s="103" t="e">
        <f ca="1">IF(B931=0, NA(), (IF(ISERROR(OFFSET('Initial Results'!$U$1,MATCH($B931,'Initial Results'!$R:$R,0)-1,0,1,1)),NA(),OFFSET('Initial Results'!$U$1,MATCH($B931,'Initial Results'!$R:$R,0)-1,0,1,1))))</f>
        <v>#N/A</v>
      </c>
      <c r="D931" s="103" t="str">
        <f t="shared" si="149"/>
        <v/>
      </c>
      <c r="E931" s="199" t="e">
        <f ca="1">IF(B931=0, NA(), (IF(ISERROR(OFFSET('Confirm Results'!$U$1,MATCH($B931,'Confirm Results'!$R:$R,0)-1,0,1,1)),NA(),OFFSET('Confirm Results'!$U$1,MATCH($B931,'Confirm Results'!$R:$R,0)-1,0,1,1))))</f>
        <v>#N/A</v>
      </c>
      <c r="F931" s="103" t="str">
        <f t="shared" si="140"/>
        <v/>
      </c>
      <c r="G931" s="103" t="str">
        <f t="shared" ca="1" si="141"/>
        <v/>
      </c>
      <c r="H931" s="300"/>
      <c r="I931" s="103" t="str">
        <f t="shared" si="142"/>
        <v/>
      </c>
      <c r="J931" s="1" t="str">
        <f t="shared" si="143"/>
        <v/>
      </c>
      <c r="K931" s="1" t="str">
        <f t="shared" si="144"/>
        <v/>
      </c>
      <c r="L931" s="177"/>
      <c r="M931" s="299" t="str">
        <f t="shared" si="145"/>
        <v/>
      </c>
      <c r="N931" s="177"/>
      <c r="O931" s="177" t="str">
        <f t="shared" si="146"/>
        <v/>
      </c>
      <c r="P931" s="1" t="str">
        <f t="shared" si="147"/>
        <v/>
      </c>
      <c r="Q931" s="199" t="str">
        <f ca="1">IF(B931=0,"",(IF(ISERROR(OFFSET('Specs and Initial PMs'!$E$1,MATCH($B931,'Specs and Initial PMs'!$D:$D,0)-1,0,1,1)),"",OFFSET('Specs and Initial PMs'!$E$1,MATCH($B931,'Specs and Initial PMs'!$D:$D,0)-1,0,1,1))))</f>
        <v/>
      </c>
      <c r="R931" s="103" t="str">
        <f t="shared" ca="1" si="148"/>
        <v/>
      </c>
      <c r="S931" s="241"/>
    </row>
    <row r="932" spans="1:19" x14ac:dyDescent="0.3">
      <c r="A932" s="1">
        <f>'Specs and Initial PMs'!A944</f>
        <v>928</v>
      </c>
      <c r="B932" s="1">
        <f>'Specs and Initial PMs'!D944</f>
        <v>0</v>
      </c>
      <c r="C932" s="103" t="e">
        <f ca="1">IF(B932=0, NA(), (IF(ISERROR(OFFSET('Initial Results'!$U$1,MATCH($B932,'Initial Results'!$R:$R,0)-1,0,1,1)),NA(),OFFSET('Initial Results'!$U$1,MATCH($B932,'Initial Results'!$R:$R,0)-1,0,1,1))))</f>
        <v>#N/A</v>
      </c>
      <c r="D932" s="103" t="str">
        <f t="shared" si="149"/>
        <v/>
      </c>
      <c r="E932" s="199" t="e">
        <f ca="1">IF(B932=0, NA(), (IF(ISERROR(OFFSET('Confirm Results'!$U$1,MATCH($B932,'Confirm Results'!$R:$R,0)-1,0,1,1)),NA(),OFFSET('Confirm Results'!$U$1,MATCH($B932,'Confirm Results'!$R:$R,0)-1,0,1,1))))</f>
        <v>#N/A</v>
      </c>
      <c r="F932" s="103" t="str">
        <f t="shared" si="140"/>
        <v/>
      </c>
      <c r="G932" s="103" t="str">
        <f t="shared" ca="1" si="141"/>
        <v/>
      </c>
      <c r="H932" s="300"/>
      <c r="I932" s="103" t="str">
        <f t="shared" si="142"/>
        <v/>
      </c>
      <c r="J932" s="1" t="str">
        <f t="shared" si="143"/>
        <v/>
      </c>
      <c r="K932" s="1" t="str">
        <f t="shared" si="144"/>
        <v/>
      </c>
      <c r="L932" s="177"/>
      <c r="M932" s="299" t="str">
        <f t="shared" si="145"/>
        <v/>
      </c>
      <c r="N932" s="177"/>
      <c r="O932" s="177" t="str">
        <f t="shared" si="146"/>
        <v/>
      </c>
      <c r="P932" s="1" t="str">
        <f t="shared" si="147"/>
        <v/>
      </c>
      <c r="Q932" s="199" t="str">
        <f ca="1">IF(B932=0,"",(IF(ISERROR(OFFSET('Specs and Initial PMs'!$E$1,MATCH($B932,'Specs and Initial PMs'!$D:$D,0)-1,0,1,1)),"",OFFSET('Specs and Initial PMs'!$E$1,MATCH($B932,'Specs and Initial PMs'!$D:$D,0)-1,0,1,1))))</f>
        <v/>
      </c>
      <c r="R932" s="103" t="str">
        <f t="shared" ca="1" si="148"/>
        <v/>
      </c>
      <c r="S932" s="241"/>
    </row>
    <row r="933" spans="1:19" x14ac:dyDescent="0.3">
      <c r="A933" s="1">
        <f>'Specs and Initial PMs'!A945</f>
        <v>929</v>
      </c>
      <c r="B933" s="1">
        <f>'Specs and Initial PMs'!D945</f>
        <v>0</v>
      </c>
      <c r="C933" s="103" t="e">
        <f ca="1">IF(B933=0, NA(), (IF(ISERROR(OFFSET('Initial Results'!$U$1,MATCH($B933,'Initial Results'!$R:$R,0)-1,0,1,1)),NA(),OFFSET('Initial Results'!$U$1,MATCH($B933,'Initial Results'!$R:$R,0)-1,0,1,1))))</f>
        <v>#N/A</v>
      </c>
      <c r="D933" s="103" t="str">
        <f t="shared" si="149"/>
        <v/>
      </c>
      <c r="E933" s="199" t="e">
        <f ca="1">IF(B933=0, NA(), (IF(ISERROR(OFFSET('Confirm Results'!$U$1,MATCH($B933,'Confirm Results'!$R:$R,0)-1,0,1,1)),NA(),OFFSET('Confirm Results'!$U$1,MATCH($B933,'Confirm Results'!$R:$R,0)-1,0,1,1))))</f>
        <v>#N/A</v>
      </c>
      <c r="F933" s="103" t="str">
        <f t="shared" si="140"/>
        <v/>
      </c>
      <c r="G933" s="103" t="str">
        <f t="shared" ca="1" si="141"/>
        <v/>
      </c>
      <c r="H933" s="300"/>
      <c r="I933" s="103" t="str">
        <f t="shared" si="142"/>
        <v/>
      </c>
      <c r="J933" s="1" t="str">
        <f t="shared" si="143"/>
        <v/>
      </c>
      <c r="K933" s="1" t="str">
        <f t="shared" si="144"/>
        <v/>
      </c>
      <c r="L933" s="177"/>
      <c r="M933" s="299" t="str">
        <f t="shared" si="145"/>
        <v/>
      </c>
      <c r="N933" s="177"/>
      <c r="O933" s="177" t="str">
        <f t="shared" si="146"/>
        <v/>
      </c>
      <c r="P933" s="1" t="str">
        <f t="shared" si="147"/>
        <v/>
      </c>
      <c r="Q933" s="199" t="str">
        <f ca="1">IF(B933=0,"",(IF(ISERROR(OFFSET('Specs and Initial PMs'!$E$1,MATCH($B933,'Specs and Initial PMs'!$D:$D,0)-1,0,1,1)),"",OFFSET('Specs and Initial PMs'!$E$1,MATCH($B933,'Specs and Initial PMs'!$D:$D,0)-1,0,1,1))))</f>
        <v/>
      </c>
      <c r="R933" s="103" t="str">
        <f t="shared" ca="1" si="148"/>
        <v/>
      </c>
      <c r="S933" s="241"/>
    </row>
    <row r="934" spans="1:19" x14ac:dyDescent="0.3">
      <c r="A934" s="1">
        <f>'Specs and Initial PMs'!A946</f>
        <v>930</v>
      </c>
      <c r="B934" s="1">
        <f>'Specs and Initial PMs'!D946</f>
        <v>0</v>
      </c>
      <c r="C934" s="103" t="e">
        <f ca="1">IF(B934=0, NA(), (IF(ISERROR(OFFSET('Initial Results'!$U$1,MATCH($B934,'Initial Results'!$R:$R,0)-1,0,1,1)),NA(),OFFSET('Initial Results'!$U$1,MATCH($B934,'Initial Results'!$R:$R,0)-1,0,1,1))))</f>
        <v>#N/A</v>
      </c>
      <c r="D934" s="103" t="str">
        <f t="shared" si="149"/>
        <v/>
      </c>
      <c r="E934" s="199" t="e">
        <f ca="1">IF(B934=0, NA(), (IF(ISERROR(OFFSET('Confirm Results'!$U$1,MATCH($B934,'Confirm Results'!$R:$R,0)-1,0,1,1)),NA(),OFFSET('Confirm Results'!$U$1,MATCH($B934,'Confirm Results'!$R:$R,0)-1,0,1,1))))</f>
        <v>#N/A</v>
      </c>
      <c r="F934" s="103" t="str">
        <f t="shared" si="140"/>
        <v/>
      </c>
      <c r="G934" s="103" t="str">
        <f t="shared" ca="1" si="141"/>
        <v/>
      </c>
      <c r="H934" s="300"/>
      <c r="I934" s="103" t="str">
        <f t="shared" si="142"/>
        <v/>
      </c>
      <c r="J934" s="1" t="str">
        <f t="shared" si="143"/>
        <v/>
      </c>
      <c r="K934" s="1" t="str">
        <f t="shared" si="144"/>
        <v/>
      </c>
      <c r="L934" s="177"/>
      <c r="M934" s="299" t="str">
        <f t="shared" si="145"/>
        <v/>
      </c>
      <c r="N934" s="177"/>
      <c r="O934" s="177" t="str">
        <f t="shared" si="146"/>
        <v/>
      </c>
      <c r="P934" s="1" t="str">
        <f t="shared" si="147"/>
        <v/>
      </c>
      <c r="Q934" s="199" t="str">
        <f ca="1">IF(B934=0,"",(IF(ISERROR(OFFSET('Specs and Initial PMs'!$E$1,MATCH($B934,'Specs and Initial PMs'!$D:$D,0)-1,0,1,1)),"",OFFSET('Specs and Initial PMs'!$E$1,MATCH($B934,'Specs and Initial PMs'!$D:$D,0)-1,0,1,1))))</f>
        <v/>
      </c>
      <c r="R934" s="103" t="str">
        <f t="shared" ca="1" si="148"/>
        <v/>
      </c>
      <c r="S934" s="241"/>
    </row>
    <row r="935" spans="1:19" x14ac:dyDescent="0.3">
      <c r="A935" s="1">
        <f>'Specs and Initial PMs'!A947</f>
        <v>931</v>
      </c>
      <c r="B935" s="1">
        <f>'Specs and Initial PMs'!D947</f>
        <v>0</v>
      </c>
      <c r="C935" s="103" t="e">
        <f ca="1">IF(B935=0, NA(), (IF(ISERROR(OFFSET('Initial Results'!$U$1,MATCH($B935,'Initial Results'!$R:$R,0)-1,0,1,1)),NA(),OFFSET('Initial Results'!$U$1,MATCH($B935,'Initial Results'!$R:$R,0)-1,0,1,1))))</f>
        <v>#N/A</v>
      </c>
      <c r="D935" s="103" t="str">
        <f t="shared" si="149"/>
        <v/>
      </c>
      <c r="E935" s="199" t="e">
        <f ca="1">IF(B935=0, NA(), (IF(ISERROR(OFFSET('Confirm Results'!$U$1,MATCH($B935,'Confirm Results'!$R:$R,0)-1,0,1,1)),NA(),OFFSET('Confirm Results'!$U$1,MATCH($B935,'Confirm Results'!$R:$R,0)-1,0,1,1))))</f>
        <v>#N/A</v>
      </c>
      <c r="F935" s="103" t="str">
        <f t="shared" si="140"/>
        <v/>
      </c>
      <c r="G935" s="103" t="str">
        <f t="shared" ca="1" si="141"/>
        <v/>
      </c>
      <c r="H935" s="300"/>
      <c r="I935" s="103" t="str">
        <f t="shared" si="142"/>
        <v/>
      </c>
      <c r="J935" s="1" t="str">
        <f t="shared" si="143"/>
        <v/>
      </c>
      <c r="K935" s="1" t="str">
        <f t="shared" si="144"/>
        <v/>
      </c>
      <c r="L935" s="177"/>
      <c r="M935" s="299" t="str">
        <f t="shared" si="145"/>
        <v/>
      </c>
      <c r="N935" s="177"/>
      <c r="O935" s="177" t="str">
        <f t="shared" si="146"/>
        <v/>
      </c>
      <c r="P935" s="1" t="str">
        <f t="shared" si="147"/>
        <v/>
      </c>
      <c r="Q935" s="199" t="str">
        <f ca="1">IF(B935=0,"",(IF(ISERROR(OFFSET('Specs and Initial PMs'!$E$1,MATCH($B935,'Specs and Initial PMs'!$D:$D,0)-1,0,1,1)),"",OFFSET('Specs and Initial PMs'!$E$1,MATCH($B935,'Specs and Initial PMs'!$D:$D,0)-1,0,1,1))))</f>
        <v/>
      </c>
      <c r="R935" s="103" t="str">
        <f t="shared" ca="1" si="148"/>
        <v/>
      </c>
      <c r="S935" s="241"/>
    </row>
    <row r="936" spans="1:19" x14ac:dyDescent="0.3">
      <c r="A936" s="1">
        <f>'Specs and Initial PMs'!A948</f>
        <v>932</v>
      </c>
      <c r="B936" s="1">
        <f>'Specs and Initial PMs'!D948</f>
        <v>0</v>
      </c>
      <c r="C936" s="103" t="e">
        <f ca="1">IF(B936=0, NA(), (IF(ISERROR(OFFSET('Initial Results'!$U$1,MATCH($B936,'Initial Results'!$R:$R,0)-1,0,1,1)),NA(),OFFSET('Initial Results'!$U$1,MATCH($B936,'Initial Results'!$R:$R,0)-1,0,1,1))))</f>
        <v>#N/A</v>
      </c>
      <c r="D936" s="103" t="str">
        <f t="shared" si="149"/>
        <v/>
      </c>
      <c r="E936" s="199" t="e">
        <f ca="1">IF(B936=0, NA(), (IF(ISERROR(OFFSET('Confirm Results'!$U$1,MATCH($B936,'Confirm Results'!$R:$R,0)-1,0,1,1)),NA(),OFFSET('Confirm Results'!$U$1,MATCH($B936,'Confirm Results'!$R:$R,0)-1,0,1,1))))</f>
        <v>#N/A</v>
      </c>
      <c r="F936" s="103" t="str">
        <f t="shared" si="140"/>
        <v/>
      </c>
      <c r="G936" s="103" t="str">
        <f t="shared" ca="1" si="141"/>
        <v/>
      </c>
      <c r="H936" s="300"/>
      <c r="I936" s="103" t="str">
        <f t="shared" si="142"/>
        <v/>
      </c>
      <c r="J936" s="1" t="str">
        <f t="shared" si="143"/>
        <v/>
      </c>
      <c r="K936" s="1" t="str">
        <f t="shared" si="144"/>
        <v/>
      </c>
      <c r="L936" s="177"/>
      <c r="M936" s="299" t="str">
        <f t="shared" si="145"/>
        <v/>
      </c>
      <c r="N936" s="177"/>
      <c r="O936" s="177" t="str">
        <f t="shared" si="146"/>
        <v/>
      </c>
      <c r="P936" s="1" t="str">
        <f t="shared" si="147"/>
        <v/>
      </c>
      <c r="Q936" s="199" t="str">
        <f ca="1">IF(B936=0,"",(IF(ISERROR(OFFSET('Specs and Initial PMs'!$E$1,MATCH($B936,'Specs and Initial PMs'!$D:$D,0)-1,0,1,1)),"",OFFSET('Specs and Initial PMs'!$E$1,MATCH($B936,'Specs and Initial PMs'!$D:$D,0)-1,0,1,1))))</f>
        <v/>
      </c>
      <c r="R936" s="103" t="str">
        <f t="shared" ca="1" si="148"/>
        <v/>
      </c>
      <c r="S936" s="241"/>
    </row>
    <row r="937" spans="1:19" x14ac:dyDescent="0.3">
      <c r="A937" s="1">
        <f>'Specs and Initial PMs'!A949</f>
        <v>933</v>
      </c>
      <c r="B937" s="1">
        <f>'Specs and Initial PMs'!D949</f>
        <v>0</v>
      </c>
      <c r="C937" s="103" t="e">
        <f ca="1">IF(B937=0, NA(), (IF(ISERROR(OFFSET('Initial Results'!$U$1,MATCH($B937,'Initial Results'!$R:$R,0)-1,0,1,1)),NA(),OFFSET('Initial Results'!$U$1,MATCH($B937,'Initial Results'!$R:$R,0)-1,0,1,1))))</f>
        <v>#N/A</v>
      </c>
      <c r="D937" s="103" t="str">
        <f t="shared" si="149"/>
        <v/>
      </c>
      <c r="E937" s="199" t="e">
        <f ca="1">IF(B937=0, NA(), (IF(ISERROR(OFFSET('Confirm Results'!$U$1,MATCH($B937,'Confirm Results'!$R:$R,0)-1,0,1,1)),NA(),OFFSET('Confirm Results'!$U$1,MATCH($B937,'Confirm Results'!$R:$R,0)-1,0,1,1))))</f>
        <v>#N/A</v>
      </c>
      <c r="F937" s="103" t="str">
        <f t="shared" si="140"/>
        <v/>
      </c>
      <c r="G937" s="103" t="str">
        <f t="shared" ca="1" si="141"/>
        <v/>
      </c>
      <c r="H937" s="300"/>
      <c r="I937" s="103" t="str">
        <f t="shared" si="142"/>
        <v/>
      </c>
      <c r="J937" s="1" t="str">
        <f t="shared" si="143"/>
        <v/>
      </c>
      <c r="K937" s="1" t="str">
        <f t="shared" si="144"/>
        <v/>
      </c>
      <c r="L937" s="177"/>
      <c r="M937" s="299" t="str">
        <f t="shared" si="145"/>
        <v/>
      </c>
      <c r="N937" s="177"/>
      <c r="O937" s="177" t="str">
        <f t="shared" si="146"/>
        <v/>
      </c>
      <c r="P937" s="1" t="str">
        <f t="shared" si="147"/>
        <v/>
      </c>
      <c r="Q937" s="199" t="str">
        <f ca="1">IF(B937=0,"",(IF(ISERROR(OFFSET('Specs and Initial PMs'!$E$1,MATCH($B937,'Specs and Initial PMs'!$D:$D,0)-1,0,1,1)),"",OFFSET('Specs and Initial PMs'!$E$1,MATCH($B937,'Specs and Initial PMs'!$D:$D,0)-1,0,1,1))))</f>
        <v/>
      </c>
      <c r="R937" s="103" t="str">
        <f t="shared" ca="1" si="148"/>
        <v/>
      </c>
      <c r="S937" s="241"/>
    </row>
    <row r="938" spans="1:19" x14ac:dyDescent="0.3">
      <c r="A938" s="1">
        <f>'Specs and Initial PMs'!A950</f>
        <v>934</v>
      </c>
      <c r="B938" s="1">
        <f>'Specs and Initial PMs'!D950</f>
        <v>0</v>
      </c>
      <c r="C938" s="103" t="e">
        <f ca="1">IF(B938=0, NA(), (IF(ISERROR(OFFSET('Initial Results'!$U$1,MATCH($B938,'Initial Results'!$R:$R,0)-1,0,1,1)),NA(),OFFSET('Initial Results'!$U$1,MATCH($B938,'Initial Results'!$R:$R,0)-1,0,1,1))))</f>
        <v>#N/A</v>
      </c>
      <c r="D938" s="103" t="str">
        <f t="shared" si="149"/>
        <v/>
      </c>
      <c r="E938" s="199" t="e">
        <f ca="1">IF(B938=0, NA(), (IF(ISERROR(OFFSET('Confirm Results'!$U$1,MATCH($B938,'Confirm Results'!$R:$R,0)-1,0,1,1)),NA(),OFFSET('Confirm Results'!$U$1,MATCH($B938,'Confirm Results'!$R:$R,0)-1,0,1,1))))</f>
        <v>#N/A</v>
      </c>
      <c r="F938" s="103" t="str">
        <f t="shared" si="140"/>
        <v/>
      </c>
      <c r="G938" s="103" t="str">
        <f t="shared" ca="1" si="141"/>
        <v/>
      </c>
      <c r="H938" s="300"/>
      <c r="I938" s="103" t="str">
        <f t="shared" si="142"/>
        <v/>
      </c>
      <c r="J938" s="1" t="str">
        <f t="shared" si="143"/>
        <v/>
      </c>
      <c r="K938" s="1" t="str">
        <f t="shared" si="144"/>
        <v/>
      </c>
      <c r="L938" s="177"/>
      <c r="M938" s="299" t="str">
        <f t="shared" si="145"/>
        <v/>
      </c>
      <c r="N938" s="177"/>
      <c r="O938" s="177" t="str">
        <f t="shared" si="146"/>
        <v/>
      </c>
      <c r="P938" s="1" t="str">
        <f t="shared" si="147"/>
        <v/>
      </c>
      <c r="Q938" s="199" t="str">
        <f ca="1">IF(B938=0,"",(IF(ISERROR(OFFSET('Specs and Initial PMs'!$E$1,MATCH($B938,'Specs and Initial PMs'!$D:$D,0)-1,0,1,1)),"",OFFSET('Specs and Initial PMs'!$E$1,MATCH($B938,'Specs and Initial PMs'!$D:$D,0)-1,0,1,1))))</f>
        <v/>
      </c>
      <c r="R938" s="103" t="str">
        <f t="shared" ca="1" si="148"/>
        <v/>
      </c>
      <c r="S938" s="241"/>
    </row>
    <row r="939" spans="1:19" x14ac:dyDescent="0.3">
      <c r="A939" s="1">
        <f>'Specs and Initial PMs'!A951</f>
        <v>935</v>
      </c>
      <c r="B939" s="1">
        <f>'Specs and Initial PMs'!D951</f>
        <v>0</v>
      </c>
      <c r="C939" s="103" t="e">
        <f ca="1">IF(B939=0, NA(), (IF(ISERROR(OFFSET('Initial Results'!$U$1,MATCH($B939,'Initial Results'!$R:$R,0)-1,0,1,1)),NA(),OFFSET('Initial Results'!$U$1,MATCH($B939,'Initial Results'!$R:$R,0)-1,0,1,1))))</f>
        <v>#N/A</v>
      </c>
      <c r="D939" s="103" t="str">
        <f t="shared" si="149"/>
        <v/>
      </c>
      <c r="E939" s="199" t="e">
        <f ca="1">IF(B939=0, NA(), (IF(ISERROR(OFFSET('Confirm Results'!$U$1,MATCH($B939,'Confirm Results'!$R:$R,0)-1,0,1,1)),NA(),OFFSET('Confirm Results'!$U$1,MATCH($B939,'Confirm Results'!$R:$R,0)-1,0,1,1))))</f>
        <v>#N/A</v>
      </c>
      <c r="F939" s="103" t="str">
        <f t="shared" si="140"/>
        <v/>
      </c>
      <c r="G939" s="103" t="str">
        <f t="shared" ca="1" si="141"/>
        <v/>
      </c>
      <c r="H939" s="300"/>
      <c r="I939" s="103" t="str">
        <f t="shared" si="142"/>
        <v/>
      </c>
      <c r="J939" s="1" t="str">
        <f t="shared" si="143"/>
        <v/>
      </c>
      <c r="K939" s="1" t="str">
        <f t="shared" si="144"/>
        <v/>
      </c>
      <c r="L939" s="177"/>
      <c r="M939" s="299" t="str">
        <f t="shared" si="145"/>
        <v/>
      </c>
      <c r="N939" s="177"/>
      <c r="O939" s="177" t="str">
        <f t="shared" si="146"/>
        <v/>
      </c>
      <c r="P939" s="1" t="str">
        <f t="shared" si="147"/>
        <v/>
      </c>
      <c r="Q939" s="199" t="str">
        <f ca="1">IF(B939=0,"",(IF(ISERROR(OFFSET('Specs and Initial PMs'!$E$1,MATCH($B939,'Specs and Initial PMs'!$D:$D,0)-1,0,1,1)),"",OFFSET('Specs and Initial PMs'!$E$1,MATCH($B939,'Specs and Initial PMs'!$D:$D,0)-1,0,1,1))))</f>
        <v/>
      </c>
      <c r="R939" s="103" t="str">
        <f t="shared" ca="1" si="148"/>
        <v/>
      </c>
      <c r="S939" s="241"/>
    </row>
    <row r="940" spans="1:19" x14ac:dyDescent="0.3">
      <c r="A940" s="1">
        <f>'Specs and Initial PMs'!A952</f>
        <v>936</v>
      </c>
      <c r="B940" s="1">
        <f>'Specs and Initial PMs'!D952</f>
        <v>0</v>
      </c>
      <c r="C940" s="103" t="e">
        <f ca="1">IF(B940=0, NA(), (IF(ISERROR(OFFSET('Initial Results'!$U$1,MATCH($B940,'Initial Results'!$R:$R,0)-1,0,1,1)),NA(),OFFSET('Initial Results'!$U$1,MATCH($B940,'Initial Results'!$R:$R,0)-1,0,1,1))))</f>
        <v>#N/A</v>
      </c>
      <c r="D940" s="103" t="str">
        <f t="shared" si="149"/>
        <v/>
      </c>
      <c r="E940" s="199" t="e">
        <f ca="1">IF(B940=0, NA(), (IF(ISERROR(OFFSET('Confirm Results'!$U$1,MATCH($B940,'Confirm Results'!$R:$R,0)-1,0,1,1)),NA(),OFFSET('Confirm Results'!$U$1,MATCH($B940,'Confirm Results'!$R:$R,0)-1,0,1,1))))</f>
        <v>#N/A</v>
      </c>
      <c r="F940" s="103" t="str">
        <f t="shared" si="140"/>
        <v/>
      </c>
      <c r="G940" s="103" t="str">
        <f t="shared" ca="1" si="141"/>
        <v/>
      </c>
      <c r="H940" s="300"/>
      <c r="I940" s="103" t="str">
        <f t="shared" si="142"/>
        <v/>
      </c>
      <c r="J940" s="1" t="str">
        <f t="shared" si="143"/>
        <v/>
      </c>
      <c r="K940" s="1" t="str">
        <f t="shared" si="144"/>
        <v/>
      </c>
      <c r="L940" s="177"/>
      <c r="M940" s="299" t="str">
        <f t="shared" si="145"/>
        <v/>
      </c>
      <c r="N940" s="177"/>
      <c r="O940" s="177" t="str">
        <f t="shared" si="146"/>
        <v/>
      </c>
      <c r="P940" s="1" t="str">
        <f t="shared" si="147"/>
        <v/>
      </c>
      <c r="Q940" s="199" t="str">
        <f ca="1">IF(B940=0,"",(IF(ISERROR(OFFSET('Specs and Initial PMs'!$E$1,MATCH($B940,'Specs and Initial PMs'!$D:$D,0)-1,0,1,1)),"",OFFSET('Specs and Initial PMs'!$E$1,MATCH($B940,'Specs and Initial PMs'!$D:$D,0)-1,0,1,1))))</f>
        <v/>
      </c>
      <c r="R940" s="103" t="str">
        <f t="shared" ca="1" si="148"/>
        <v/>
      </c>
      <c r="S940" s="241"/>
    </row>
    <row r="941" spans="1:19" x14ac:dyDescent="0.3">
      <c r="A941" s="1">
        <f>'Specs and Initial PMs'!A953</f>
        <v>937</v>
      </c>
      <c r="B941" s="1">
        <f>'Specs and Initial PMs'!D953</f>
        <v>0</v>
      </c>
      <c r="C941" s="103" t="e">
        <f ca="1">IF(B941=0, NA(), (IF(ISERROR(OFFSET('Initial Results'!$U$1,MATCH($B941,'Initial Results'!$R:$R,0)-1,0,1,1)),NA(),OFFSET('Initial Results'!$U$1,MATCH($B941,'Initial Results'!$R:$R,0)-1,0,1,1))))</f>
        <v>#N/A</v>
      </c>
      <c r="D941" s="103" t="str">
        <f t="shared" si="149"/>
        <v/>
      </c>
      <c r="E941" s="199" t="e">
        <f ca="1">IF(B941=0, NA(), (IF(ISERROR(OFFSET('Confirm Results'!$U$1,MATCH($B941,'Confirm Results'!$R:$R,0)-1,0,1,1)),NA(),OFFSET('Confirm Results'!$U$1,MATCH($B941,'Confirm Results'!$R:$R,0)-1,0,1,1))))</f>
        <v>#N/A</v>
      </c>
      <c r="F941" s="103" t="str">
        <f t="shared" si="140"/>
        <v/>
      </c>
      <c r="G941" s="103" t="str">
        <f t="shared" ca="1" si="141"/>
        <v/>
      </c>
      <c r="H941" s="300"/>
      <c r="I941" s="103" t="str">
        <f t="shared" si="142"/>
        <v/>
      </c>
      <c r="J941" s="1" t="str">
        <f t="shared" si="143"/>
        <v/>
      </c>
      <c r="K941" s="1" t="str">
        <f t="shared" si="144"/>
        <v/>
      </c>
      <c r="L941" s="177"/>
      <c r="M941" s="299" t="str">
        <f t="shared" si="145"/>
        <v/>
      </c>
      <c r="N941" s="177"/>
      <c r="O941" s="177" t="str">
        <f t="shared" si="146"/>
        <v/>
      </c>
      <c r="P941" s="1" t="str">
        <f t="shared" si="147"/>
        <v/>
      </c>
      <c r="Q941" s="199" t="str">
        <f ca="1">IF(B941=0,"",(IF(ISERROR(OFFSET('Specs and Initial PMs'!$E$1,MATCH($B941,'Specs and Initial PMs'!$D:$D,0)-1,0,1,1)),"",OFFSET('Specs and Initial PMs'!$E$1,MATCH($B941,'Specs and Initial PMs'!$D:$D,0)-1,0,1,1))))</f>
        <v/>
      </c>
      <c r="R941" s="103" t="str">
        <f t="shared" ca="1" si="148"/>
        <v/>
      </c>
      <c r="S941" s="241"/>
    </row>
    <row r="942" spans="1:19" x14ac:dyDescent="0.3">
      <c r="A942" s="1">
        <f>'Specs and Initial PMs'!A954</f>
        <v>938</v>
      </c>
      <c r="B942" s="1">
        <f>'Specs and Initial PMs'!D954</f>
        <v>0</v>
      </c>
      <c r="C942" s="103" t="e">
        <f ca="1">IF(B942=0, NA(), (IF(ISERROR(OFFSET('Initial Results'!$U$1,MATCH($B942,'Initial Results'!$R:$R,0)-1,0,1,1)),NA(),OFFSET('Initial Results'!$U$1,MATCH($B942,'Initial Results'!$R:$R,0)-1,0,1,1))))</f>
        <v>#N/A</v>
      </c>
      <c r="D942" s="103" t="str">
        <f t="shared" si="149"/>
        <v/>
      </c>
      <c r="E942" s="199" t="e">
        <f ca="1">IF(B942=0, NA(), (IF(ISERROR(OFFSET('Confirm Results'!$U$1,MATCH($B942,'Confirm Results'!$R:$R,0)-1,0,1,1)),NA(),OFFSET('Confirm Results'!$U$1,MATCH($B942,'Confirm Results'!$R:$R,0)-1,0,1,1))))</f>
        <v>#N/A</v>
      </c>
      <c r="F942" s="103" t="str">
        <f t="shared" si="140"/>
        <v/>
      </c>
      <c r="G942" s="103" t="str">
        <f t="shared" ca="1" si="141"/>
        <v/>
      </c>
      <c r="H942" s="300"/>
      <c r="I942" s="103" t="str">
        <f t="shared" si="142"/>
        <v/>
      </c>
      <c r="J942" s="1" t="str">
        <f t="shared" si="143"/>
        <v/>
      </c>
      <c r="K942" s="1" t="str">
        <f t="shared" si="144"/>
        <v/>
      </c>
      <c r="L942" s="177"/>
      <c r="M942" s="299" t="str">
        <f t="shared" si="145"/>
        <v/>
      </c>
      <c r="N942" s="177"/>
      <c r="O942" s="177" t="str">
        <f t="shared" si="146"/>
        <v/>
      </c>
      <c r="P942" s="1" t="str">
        <f t="shared" si="147"/>
        <v/>
      </c>
      <c r="Q942" s="199" t="str">
        <f ca="1">IF(B942=0,"",(IF(ISERROR(OFFSET('Specs and Initial PMs'!$E$1,MATCH($B942,'Specs and Initial PMs'!$D:$D,0)-1,0,1,1)),"",OFFSET('Specs and Initial PMs'!$E$1,MATCH($B942,'Specs and Initial PMs'!$D:$D,0)-1,0,1,1))))</f>
        <v/>
      </c>
      <c r="R942" s="103" t="str">
        <f t="shared" ca="1" si="148"/>
        <v/>
      </c>
      <c r="S942" s="241"/>
    </row>
    <row r="943" spans="1:19" x14ac:dyDescent="0.3">
      <c r="A943" s="1">
        <f>'Specs and Initial PMs'!A955</f>
        <v>939</v>
      </c>
      <c r="B943" s="1">
        <f>'Specs and Initial PMs'!D955</f>
        <v>0</v>
      </c>
      <c r="C943" s="103" t="e">
        <f ca="1">IF(B943=0, NA(), (IF(ISERROR(OFFSET('Initial Results'!$U$1,MATCH($B943,'Initial Results'!$R:$R,0)-1,0,1,1)),NA(),OFFSET('Initial Results'!$U$1,MATCH($B943,'Initial Results'!$R:$R,0)-1,0,1,1))))</f>
        <v>#N/A</v>
      </c>
      <c r="D943" s="103" t="str">
        <f t="shared" si="149"/>
        <v/>
      </c>
      <c r="E943" s="199" t="e">
        <f ca="1">IF(B943=0, NA(), (IF(ISERROR(OFFSET('Confirm Results'!$U$1,MATCH($B943,'Confirm Results'!$R:$R,0)-1,0,1,1)),NA(),OFFSET('Confirm Results'!$U$1,MATCH($B943,'Confirm Results'!$R:$R,0)-1,0,1,1))))</f>
        <v>#N/A</v>
      </c>
      <c r="F943" s="103" t="str">
        <f t="shared" si="140"/>
        <v/>
      </c>
      <c r="G943" s="103" t="str">
        <f t="shared" ca="1" si="141"/>
        <v/>
      </c>
      <c r="H943" s="300"/>
      <c r="I943" s="103" t="str">
        <f t="shared" si="142"/>
        <v/>
      </c>
      <c r="J943" s="1" t="str">
        <f t="shared" si="143"/>
        <v/>
      </c>
      <c r="K943" s="1" t="str">
        <f t="shared" si="144"/>
        <v/>
      </c>
      <c r="L943" s="177"/>
      <c r="M943" s="299" t="str">
        <f t="shared" si="145"/>
        <v/>
      </c>
      <c r="N943" s="177"/>
      <c r="O943" s="177" t="str">
        <f t="shared" si="146"/>
        <v/>
      </c>
      <c r="P943" s="1" t="str">
        <f t="shared" si="147"/>
        <v/>
      </c>
      <c r="Q943" s="199" t="str">
        <f ca="1">IF(B943=0,"",(IF(ISERROR(OFFSET('Specs and Initial PMs'!$E$1,MATCH($B943,'Specs and Initial PMs'!$D:$D,0)-1,0,1,1)),"",OFFSET('Specs and Initial PMs'!$E$1,MATCH($B943,'Specs and Initial PMs'!$D:$D,0)-1,0,1,1))))</f>
        <v/>
      </c>
      <c r="R943" s="103" t="str">
        <f t="shared" ca="1" si="148"/>
        <v/>
      </c>
      <c r="S943" s="241"/>
    </row>
    <row r="944" spans="1:19" x14ac:dyDescent="0.3">
      <c r="A944" s="1">
        <f>'Specs and Initial PMs'!A956</f>
        <v>940</v>
      </c>
      <c r="B944" s="1">
        <f>'Specs and Initial PMs'!D956</f>
        <v>0</v>
      </c>
      <c r="C944" s="103" t="e">
        <f ca="1">IF(B944=0, NA(), (IF(ISERROR(OFFSET('Initial Results'!$U$1,MATCH($B944,'Initial Results'!$R:$R,0)-1,0,1,1)),NA(),OFFSET('Initial Results'!$U$1,MATCH($B944,'Initial Results'!$R:$R,0)-1,0,1,1))))</f>
        <v>#N/A</v>
      </c>
      <c r="D944" s="103" t="str">
        <f t="shared" si="149"/>
        <v/>
      </c>
      <c r="E944" s="199" t="e">
        <f ca="1">IF(B944=0, NA(), (IF(ISERROR(OFFSET('Confirm Results'!$U$1,MATCH($B944,'Confirm Results'!$R:$R,0)-1,0,1,1)),NA(),OFFSET('Confirm Results'!$U$1,MATCH($B944,'Confirm Results'!$R:$R,0)-1,0,1,1))))</f>
        <v>#N/A</v>
      </c>
      <c r="F944" s="103" t="str">
        <f t="shared" si="140"/>
        <v/>
      </c>
      <c r="G944" s="103" t="str">
        <f t="shared" ca="1" si="141"/>
        <v/>
      </c>
      <c r="H944" s="300"/>
      <c r="I944" s="103" t="str">
        <f t="shared" si="142"/>
        <v/>
      </c>
      <c r="J944" s="1" t="str">
        <f t="shared" si="143"/>
        <v/>
      </c>
      <c r="K944" s="1" t="str">
        <f t="shared" si="144"/>
        <v/>
      </c>
      <c r="L944" s="177"/>
      <c r="M944" s="299" t="str">
        <f t="shared" si="145"/>
        <v/>
      </c>
      <c r="N944" s="177"/>
      <c r="O944" s="177" t="str">
        <f t="shared" si="146"/>
        <v/>
      </c>
      <c r="P944" s="1" t="str">
        <f t="shared" si="147"/>
        <v/>
      </c>
      <c r="Q944" s="199" t="str">
        <f ca="1">IF(B944=0,"",(IF(ISERROR(OFFSET('Specs and Initial PMs'!$E$1,MATCH($B944,'Specs and Initial PMs'!$D:$D,0)-1,0,1,1)),"",OFFSET('Specs and Initial PMs'!$E$1,MATCH($B944,'Specs and Initial PMs'!$D:$D,0)-1,0,1,1))))</f>
        <v/>
      </c>
      <c r="R944" s="103" t="str">
        <f t="shared" ca="1" si="148"/>
        <v/>
      </c>
      <c r="S944" s="241"/>
    </row>
    <row r="945" spans="1:19" x14ac:dyDescent="0.3">
      <c r="A945" s="1">
        <f>'Specs and Initial PMs'!A957</f>
        <v>941</v>
      </c>
      <c r="B945" s="1">
        <f>'Specs and Initial PMs'!D957</f>
        <v>0</v>
      </c>
      <c r="C945" s="103" t="e">
        <f ca="1">IF(B945=0, NA(), (IF(ISERROR(OFFSET('Initial Results'!$U$1,MATCH($B945,'Initial Results'!$R:$R,0)-1,0,1,1)),NA(),OFFSET('Initial Results'!$U$1,MATCH($B945,'Initial Results'!$R:$R,0)-1,0,1,1))))</f>
        <v>#N/A</v>
      </c>
      <c r="D945" s="103" t="str">
        <f t="shared" si="149"/>
        <v/>
      </c>
      <c r="E945" s="199" t="e">
        <f ca="1">IF(B945=0, NA(), (IF(ISERROR(OFFSET('Confirm Results'!$U$1,MATCH($B945,'Confirm Results'!$R:$R,0)-1,0,1,1)),NA(),OFFSET('Confirm Results'!$U$1,MATCH($B945,'Confirm Results'!$R:$R,0)-1,0,1,1))))</f>
        <v>#N/A</v>
      </c>
      <c r="F945" s="103" t="str">
        <f t="shared" si="140"/>
        <v/>
      </c>
      <c r="G945" s="103" t="str">
        <f t="shared" ca="1" si="141"/>
        <v/>
      </c>
      <c r="H945" s="300"/>
      <c r="I945" s="103" t="str">
        <f t="shared" si="142"/>
        <v/>
      </c>
      <c r="J945" s="1" t="str">
        <f t="shared" si="143"/>
        <v/>
      </c>
      <c r="K945" s="1" t="str">
        <f t="shared" si="144"/>
        <v/>
      </c>
      <c r="L945" s="177"/>
      <c r="M945" s="299" t="str">
        <f t="shared" si="145"/>
        <v/>
      </c>
      <c r="N945" s="177"/>
      <c r="O945" s="177" t="str">
        <f t="shared" si="146"/>
        <v/>
      </c>
      <c r="P945" s="1" t="str">
        <f t="shared" si="147"/>
        <v/>
      </c>
      <c r="Q945" s="199" t="str">
        <f ca="1">IF(B945=0,"",(IF(ISERROR(OFFSET('Specs and Initial PMs'!$E$1,MATCH($B945,'Specs and Initial PMs'!$D:$D,0)-1,0,1,1)),"",OFFSET('Specs and Initial PMs'!$E$1,MATCH($B945,'Specs and Initial PMs'!$D:$D,0)-1,0,1,1))))</f>
        <v/>
      </c>
      <c r="R945" s="103" t="str">
        <f t="shared" ca="1" si="148"/>
        <v/>
      </c>
      <c r="S945" s="241"/>
    </row>
    <row r="946" spans="1:19" x14ac:dyDescent="0.3">
      <c r="A946" s="1">
        <f>'Specs and Initial PMs'!A958</f>
        <v>942</v>
      </c>
      <c r="B946" s="1">
        <f>'Specs and Initial PMs'!D958</f>
        <v>0</v>
      </c>
      <c r="C946" s="103" t="e">
        <f ca="1">IF(B946=0, NA(), (IF(ISERROR(OFFSET('Initial Results'!$U$1,MATCH($B946,'Initial Results'!$R:$R,0)-1,0,1,1)),NA(),OFFSET('Initial Results'!$U$1,MATCH($B946,'Initial Results'!$R:$R,0)-1,0,1,1))))</f>
        <v>#N/A</v>
      </c>
      <c r="D946" s="103" t="str">
        <f t="shared" si="149"/>
        <v/>
      </c>
      <c r="E946" s="199" t="e">
        <f ca="1">IF(B946=0, NA(), (IF(ISERROR(OFFSET('Confirm Results'!$U$1,MATCH($B946,'Confirm Results'!$R:$R,0)-1,0,1,1)),NA(),OFFSET('Confirm Results'!$U$1,MATCH($B946,'Confirm Results'!$R:$R,0)-1,0,1,1))))</f>
        <v>#N/A</v>
      </c>
      <c r="F946" s="103" t="str">
        <f t="shared" si="140"/>
        <v/>
      </c>
      <c r="G946" s="103" t="str">
        <f t="shared" ca="1" si="141"/>
        <v/>
      </c>
      <c r="H946" s="300"/>
      <c r="I946" s="103" t="str">
        <f t="shared" si="142"/>
        <v/>
      </c>
      <c r="J946" s="1" t="str">
        <f t="shared" si="143"/>
        <v/>
      </c>
      <c r="K946" s="1" t="str">
        <f t="shared" si="144"/>
        <v/>
      </c>
      <c r="L946" s="177"/>
      <c r="M946" s="299" t="str">
        <f t="shared" si="145"/>
        <v/>
      </c>
      <c r="N946" s="177"/>
      <c r="O946" s="177" t="str">
        <f t="shared" si="146"/>
        <v/>
      </c>
      <c r="P946" s="1" t="str">
        <f t="shared" si="147"/>
        <v/>
      </c>
      <c r="Q946" s="199" t="str">
        <f ca="1">IF(B946=0,"",(IF(ISERROR(OFFSET('Specs and Initial PMs'!$E$1,MATCH($B946,'Specs and Initial PMs'!$D:$D,0)-1,0,1,1)),"",OFFSET('Specs and Initial PMs'!$E$1,MATCH($B946,'Specs and Initial PMs'!$D:$D,0)-1,0,1,1))))</f>
        <v/>
      </c>
      <c r="R946" s="103" t="str">
        <f t="shared" ca="1" si="148"/>
        <v/>
      </c>
      <c r="S946" s="241"/>
    </row>
    <row r="947" spans="1:19" x14ac:dyDescent="0.3">
      <c r="A947" s="1">
        <f>'Specs and Initial PMs'!A959</f>
        <v>943</v>
      </c>
      <c r="B947" s="1">
        <f>'Specs and Initial PMs'!D959</f>
        <v>0</v>
      </c>
      <c r="C947" s="103" t="e">
        <f ca="1">IF(B947=0, NA(), (IF(ISERROR(OFFSET('Initial Results'!$U$1,MATCH($B947,'Initial Results'!$R:$R,0)-1,0,1,1)),NA(),OFFSET('Initial Results'!$U$1,MATCH($B947,'Initial Results'!$R:$R,0)-1,0,1,1))))</f>
        <v>#N/A</v>
      </c>
      <c r="D947" s="103" t="str">
        <f t="shared" si="149"/>
        <v/>
      </c>
      <c r="E947" s="199" t="e">
        <f ca="1">IF(B947=0, NA(), (IF(ISERROR(OFFSET('Confirm Results'!$U$1,MATCH($B947,'Confirm Results'!$R:$R,0)-1,0,1,1)),NA(),OFFSET('Confirm Results'!$U$1,MATCH($B947,'Confirm Results'!$R:$R,0)-1,0,1,1))))</f>
        <v>#N/A</v>
      </c>
      <c r="F947" s="103" t="str">
        <f t="shared" si="140"/>
        <v/>
      </c>
      <c r="G947" s="103" t="str">
        <f t="shared" ca="1" si="141"/>
        <v/>
      </c>
      <c r="H947" s="300"/>
      <c r="I947" s="103" t="str">
        <f t="shared" si="142"/>
        <v/>
      </c>
      <c r="J947" s="1" t="str">
        <f t="shared" si="143"/>
        <v/>
      </c>
      <c r="K947" s="1" t="str">
        <f t="shared" si="144"/>
        <v/>
      </c>
      <c r="L947" s="177"/>
      <c r="M947" s="299" t="str">
        <f t="shared" si="145"/>
        <v/>
      </c>
      <c r="N947" s="177"/>
      <c r="O947" s="177" t="str">
        <f t="shared" si="146"/>
        <v/>
      </c>
      <c r="P947" s="1" t="str">
        <f t="shared" si="147"/>
        <v/>
      </c>
      <c r="Q947" s="199" t="str">
        <f ca="1">IF(B947=0,"",(IF(ISERROR(OFFSET('Specs and Initial PMs'!$E$1,MATCH($B947,'Specs and Initial PMs'!$D:$D,0)-1,0,1,1)),"",OFFSET('Specs and Initial PMs'!$E$1,MATCH($B947,'Specs and Initial PMs'!$D:$D,0)-1,0,1,1))))</f>
        <v/>
      </c>
      <c r="R947" s="103" t="str">
        <f t="shared" ca="1" si="148"/>
        <v/>
      </c>
      <c r="S947" s="241"/>
    </row>
    <row r="948" spans="1:19" x14ac:dyDescent="0.3">
      <c r="A948" s="1">
        <f>'Specs and Initial PMs'!A960</f>
        <v>944</v>
      </c>
      <c r="B948" s="1">
        <f>'Specs and Initial PMs'!D960</f>
        <v>0</v>
      </c>
      <c r="C948" s="103" t="e">
        <f ca="1">IF(B948=0, NA(), (IF(ISERROR(OFFSET('Initial Results'!$U$1,MATCH($B948,'Initial Results'!$R:$R,0)-1,0,1,1)),NA(),OFFSET('Initial Results'!$U$1,MATCH($B948,'Initial Results'!$R:$R,0)-1,0,1,1))))</f>
        <v>#N/A</v>
      </c>
      <c r="D948" s="103" t="str">
        <f t="shared" si="149"/>
        <v/>
      </c>
      <c r="E948" s="199" t="e">
        <f ca="1">IF(B948=0, NA(), (IF(ISERROR(OFFSET('Confirm Results'!$U$1,MATCH($B948,'Confirm Results'!$R:$R,0)-1,0,1,1)),NA(),OFFSET('Confirm Results'!$U$1,MATCH($B948,'Confirm Results'!$R:$R,0)-1,0,1,1))))</f>
        <v>#N/A</v>
      </c>
      <c r="F948" s="103" t="str">
        <f t="shared" si="140"/>
        <v/>
      </c>
      <c r="G948" s="103" t="str">
        <f t="shared" ca="1" si="141"/>
        <v/>
      </c>
      <c r="H948" s="300"/>
      <c r="I948" s="103" t="str">
        <f t="shared" si="142"/>
        <v/>
      </c>
      <c r="J948" s="1" t="str">
        <f t="shared" si="143"/>
        <v/>
      </c>
      <c r="K948" s="1" t="str">
        <f t="shared" si="144"/>
        <v/>
      </c>
      <c r="L948" s="177"/>
      <c r="M948" s="299" t="str">
        <f t="shared" si="145"/>
        <v/>
      </c>
      <c r="N948" s="177"/>
      <c r="O948" s="177" t="str">
        <f t="shared" si="146"/>
        <v/>
      </c>
      <c r="P948" s="1" t="str">
        <f t="shared" si="147"/>
        <v/>
      </c>
      <c r="Q948" s="199" t="str">
        <f ca="1">IF(B948=0,"",(IF(ISERROR(OFFSET('Specs and Initial PMs'!$E$1,MATCH($B948,'Specs and Initial PMs'!$D:$D,0)-1,0,1,1)),"",OFFSET('Specs and Initial PMs'!$E$1,MATCH($B948,'Specs and Initial PMs'!$D:$D,0)-1,0,1,1))))</f>
        <v/>
      </c>
      <c r="R948" s="103" t="str">
        <f t="shared" ca="1" si="148"/>
        <v/>
      </c>
      <c r="S948" s="241"/>
    </row>
    <row r="949" spans="1:19" x14ac:dyDescent="0.3">
      <c r="A949" s="1">
        <f>'Specs and Initial PMs'!A961</f>
        <v>945</v>
      </c>
      <c r="B949" s="1">
        <f>'Specs and Initial PMs'!D961</f>
        <v>0</v>
      </c>
      <c r="C949" s="103" t="e">
        <f ca="1">IF(B949=0, NA(), (IF(ISERROR(OFFSET('Initial Results'!$U$1,MATCH($B949,'Initial Results'!$R:$R,0)-1,0,1,1)),NA(),OFFSET('Initial Results'!$U$1,MATCH($B949,'Initial Results'!$R:$R,0)-1,0,1,1))))</f>
        <v>#N/A</v>
      </c>
      <c r="D949" s="103" t="str">
        <f t="shared" si="149"/>
        <v/>
      </c>
      <c r="E949" s="199" t="e">
        <f ca="1">IF(B949=0, NA(), (IF(ISERROR(OFFSET('Confirm Results'!$U$1,MATCH($B949,'Confirm Results'!$R:$R,0)-1,0,1,1)),NA(),OFFSET('Confirm Results'!$U$1,MATCH($B949,'Confirm Results'!$R:$R,0)-1,0,1,1))))</f>
        <v>#N/A</v>
      </c>
      <c r="F949" s="103" t="str">
        <f t="shared" si="140"/>
        <v/>
      </c>
      <c r="G949" s="103" t="str">
        <f t="shared" ca="1" si="141"/>
        <v/>
      </c>
      <c r="H949" s="300"/>
      <c r="I949" s="103" t="str">
        <f t="shared" si="142"/>
        <v/>
      </c>
      <c r="J949" s="1" t="str">
        <f t="shared" si="143"/>
        <v/>
      </c>
      <c r="K949" s="1" t="str">
        <f t="shared" si="144"/>
        <v/>
      </c>
      <c r="L949" s="177"/>
      <c r="M949" s="299" t="str">
        <f t="shared" si="145"/>
        <v/>
      </c>
      <c r="N949" s="177"/>
      <c r="O949" s="177" t="str">
        <f t="shared" si="146"/>
        <v/>
      </c>
      <c r="P949" s="1" t="str">
        <f t="shared" si="147"/>
        <v/>
      </c>
      <c r="Q949" s="199" t="str">
        <f ca="1">IF(B949=0,"",(IF(ISERROR(OFFSET('Specs and Initial PMs'!$E$1,MATCH($B949,'Specs and Initial PMs'!$D:$D,0)-1,0,1,1)),"",OFFSET('Specs and Initial PMs'!$E$1,MATCH($B949,'Specs and Initial PMs'!$D:$D,0)-1,0,1,1))))</f>
        <v/>
      </c>
      <c r="R949" s="103" t="str">
        <f t="shared" ca="1" si="148"/>
        <v/>
      </c>
      <c r="S949" s="241"/>
    </row>
    <row r="950" spans="1:19" x14ac:dyDescent="0.3">
      <c r="A950" s="1">
        <f>'Specs and Initial PMs'!A962</f>
        <v>946</v>
      </c>
      <c r="B950" s="1">
        <f>'Specs and Initial PMs'!D962</f>
        <v>0</v>
      </c>
      <c r="C950" s="103" t="e">
        <f ca="1">IF(B950=0, NA(), (IF(ISERROR(OFFSET('Initial Results'!$U$1,MATCH($B950,'Initial Results'!$R:$R,0)-1,0,1,1)),NA(),OFFSET('Initial Results'!$U$1,MATCH($B950,'Initial Results'!$R:$R,0)-1,0,1,1))))</f>
        <v>#N/A</v>
      </c>
      <c r="D950" s="103" t="str">
        <f t="shared" si="149"/>
        <v/>
      </c>
      <c r="E950" s="199" t="e">
        <f ca="1">IF(B950=0, NA(), (IF(ISERROR(OFFSET('Confirm Results'!$U$1,MATCH($B950,'Confirm Results'!$R:$R,0)-1,0,1,1)),NA(),OFFSET('Confirm Results'!$U$1,MATCH($B950,'Confirm Results'!$R:$R,0)-1,0,1,1))))</f>
        <v>#N/A</v>
      </c>
      <c r="F950" s="103" t="str">
        <f t="shared" si="140"/>
        <v/>
      </c>
      <c r="G950" s="103" t="str">
        <f t="shared" ca="1" si="141"/>
        <v/>
      </c>
      <c r="H950" s="300"/>
      <c r="I950" s="103" t="str">
        <f t="shared" si="142"/>
        <v/>
      </c>
      <c r="J950" s="1" t="str">
        <f t="shared" si="143"/>
        <v/>
      </c>
      <c r="K950" s="1" t="str">
        <f t="shared" si="144"/>
        <v/>
      </c>
      <c r="L950" s="177"/>
      <c r="M950" s="299" t="str">
        <f t="shared" si="145"/>
        <v/>
      </c>
      <c r="N950" s="177"/>
      <c r="O950" s="177" t="str">
        <f t="shared" si="146"/>
        <v/>
      </c>
      <c r="P950" s="1" t="str">
        <f t="shared" si="147"/>
        <v/>
      </c>
      <c r="Q950" s="199" t="str">
        <f ca="1">IF(B950=0,"",(IF(ISERROR(OFFSET('Specs and Initial PMs'!$E$1,MATCH($B950,'Specs and Initial PMs'!$D:$D,0)-1,0,1,1)),"",OFFSET('Specs and Initial PMs'!$E$1,MATCH($B950,'Specs and Initial PMs'!$D:$D,0)-1,0,1,1))))</f>
        <v/>
      </c>
      <c r="R950" s="103" t="str">
        <f t="shared" ca="1" si="148"/>
        <v/>
      </c>
      <c r="S950" s="241"/>
    </row>
    <row r="951" spans="1:19" x14ac:dyDescent="0.3">
      <c r="A951" s="1">
        <f>'Specs and Initial PMs'!A963</f>
        <v>947</v>
      </c>
      <c r="B951" s="1">
        <f>'Specs and Initial PMs'!D963</f>
        <v>0</v>
      </c>
      <c r="C951" s="103" t="e">
        <f ca="1">IF(B951=0, NA(), (IF(ISERROR(OFFSET('Initial Results'!$U$1,MATCH($B951,'Initial Results'!$R:$R,0)-1,0,1,1)),NA(),OFFSET('Initial Results'!$U$1,MATCH($B951,'Initial Results'!$R:$R,0)-1,0,1,1))))</f>
        <v>#N/A</v>
      </c>
      <c r="D951" s="103" t="str">
        <f t="shared" si="149"/>
        <v/>
      </c>
      <c r="E951" s="199" t="e">
        <f ca="1">IF(B951=0, NA(), (IF(ISERROR(OFFSET('Confirm Results'!$U$1,MATCH($B951,'Confirm Results'!$R:$R,0)-1,0,1,1)),NA(),OFFSET('Confirm Results'!$U$1,MATCH($B951,'Confirm Results'!$R:$R,0)-1,0,1,1))))</f>
        <v>#N/A</v>
      </c>
      <c r="F951" s="103" t="str">
        <f t="shared" si="140"/>
        <v/>
      </c>
      <c r="G951" s="103" t="str">
        <f t="shared" ca="1" si="141"/>
        <v/>
      </c>
      <c r="H951" s="300"/>
      <c r="I951" s="103" t="str">
        <f t="shared" si="142"/>
        <v/>
      </c>
      <c r="J951" s="1" t="str">
        <f t="shared" si="143"/>
        <v/>
      </c>
      <c r="K951" s="1" t="str">
        <f t="shared" si="144"/>
        <v/>
      </c>
      <c r="L951" s="177"/>
      <c r="M951" s="299" t="str">
        <f t="shared" si="145"/>
        <v/>
      </c>
      <c r="N951" s="177"/>
      <c r="O951" s="177" t="str">
        <f t="shared" si="146"/>
        <v/>
      </c>
      <c r="P951" s="1" t="str">
        <f t="shared" si="147"/>
        <v/>
      </c>
      <c r="Q951" s="199" t="str">
        <f ca="1">IF(B951=0,"",(IF(ISERROR(OFFSET('Specs and Initial PMs'!$E$1,MATCH($B951,'Specs and Initial PMs'!$D:$D,0)-1,0,1,1)),"",OFFSET('Specs and Initial PMs'!$E$1,MATCH($B951,'Specs and Initial PMs'!$D:$D,0)-1,0,1,1))))</f>
        <v/>
      </c>
      <c r="R951" s="103" t="str">
        <f t="shared" ca="1" si="148"/>
        <v/>
      </c>
      <c r="S951" s="241"/>
    </row>
    <row r="952" spans="1:19" x14ac:dyDescent="0.3">
      <c r="A952" s="1">
        <f>'Specs and Initial PMs'!A964</f>
        <v>948</v>
      </c>
      <c r="B952" s="1">
        <f>'Specs and Initial PMs'!D964</f>
        <v>0</v>
      </c>
      <c r="C952" s="103" t="e">
        <f ca="1">IF(B952=0, NA(), (IF(ISERROR(OFFSET('Initial Results'!$U$1,MATCH($B952,'Initial Results'!$R:$R,0)-1,0,1,1)),NA(),OFFSET('Initial Results'!$U$1,MATCH($B952,'Initial Results'!$R:$R,0)-1,0,1,1))))</f>
        <v>#N/A</v>
      </c>
      <c r="D952" s="103" t="str">
        <f t="shared" si="149"/>
        <v/>
      </c>
      <c r="E952" s="199" t="e">
        <f ca="1">IF(B952=0, NA(), (IF(ISERROR(OFFSET('Confirm Results'!$U$1,MATCH($B952,'Confirm Results'!$R:$R,0)-1,0,1,1)),NA(),OFFSET('Confirm Results'!$U$1,MATCH($B952,'Confirm Results'!$R:$R,0)-1,0,1,1))))</f>
        <v>#N/A</v>
      </c>
      <c r="F952" s="103" t="str">
        <f t="shared" si="140"/>
        <v/>
      </c>
      <c r="G952" s="103" t="str">
        <f t="shared" ca="1" si="141"/>
        <v/>
      </c>
      <c r="H952" s="300"/>
      <c r="I952" s="103" t="str">
        <f t="shared" si="142"/>
        <v/>
      </c>
      <c r="J952" s="1" t="str">
        <f t="shared" si="143"/>
        <v/>
      </c>
      <c r="K952" s="1" t="str">
        <f t="shared" si="144"/>
        <v/>
      </c>
      <c r="L952" s="177"/>
      <c r="M952" s="299" t="str">
        <f t="shared" si="145"/>
        <v/>
      </c>
      <c r="N952" s="177"/>
      <c r="O952" s="177" t="str">
        <f t="shared" si="146"/>
        <v/>
      </c>
      <c r="P952" s="1" t="str">
        <f t="shared" si="147"/>
        <v/>
      </c>
      <c r="Q952" s="199" t="str">
        <f ca="1">IF(B952=0,"",(IF(ISERROR(OFFSET('Specs and Initial PMs'!$E$1,MATCH($B952,'Specs and Initial PMs'!$D:$D,0)-1,0,1,1)),"",OFFSET('Specs and Initial PMs'!$E$1,MATCH($B952,'Specs and Initial PMs'!$D:$D,0)-1,0,1,1))))</f>
        <v/>
      </c>
      <c r="R952" s="103" t="str">
        <f t="shared" ca="1" si="148"/>
        <v/>
      </c>
      <c r="S952" s="241"/>
    </row>
    <row r="953" spans="1:19" x14ac:dyDescent="0.3">
      <c r="A953" s="1">
        <f>'Specs and Initial PMs'!A965</f>
        <v>949</v>
      </c>
      <c r="B953" s="1">
        <f>'Specs and Initial PMs'!D965</f>
        <v>0</v>
      </c>
      <c r="C953" s="103" t="e">
        <f ca="1">IF(B953=0, NA(), (IF(ISERROR(OFFSET('Initial Results'!$U$1,MATCH($B953,'Initial Results'!$R:$R,0)-1,0,1,1)),NA(),OFFSET('Initial Results'!$U$1,MATCH($B953,'Initial Results'!$R:$R,0)-1,0,1,1))))</f>
        <v>#N/A</v>
      </c>
      <c r="D953" s="103" t="str">
        <f t="shared" si="149"/>
        <v/>
      </c>
      <c r="E953" s="199" t="e">
        <f ca="1">IF(B953=0, NA(), (IF(ISERROR(OFFSET('Confirm Results'!$U$1,MATCH($B953,'Confirm Results'!$R:$R,0)-1,0,1,1)),NA(),OFFSET('Confirm Results'!$U$1,MATCH($B953,'Confirm Results'!$R:$R,0)-1,0,1,1))))</f>
        <v>#N/A</v>
      </c>
      <c r="F953" s="103" t="str">
        <f t="shared" si="140"/>
        <v/>
      </c>
      <c r="G953" s="103" t="str">
        <f t="shared" ca="1" si="141"/>
        <v/>
      </c>
      <c r="H953" s="300"/>
      <c r="I953" s="103" t="str">
        <f t="shared" si="142"/>
        <v/>
      </c>
      <c r="J953" s="1" t="str">
        <f t="shared" si="143"/>
        <v/>
      </c>
      <c r="K953" s="1" t="str">
        <f t="shared" si="144"/>
        <v/>
      </c>
      <c r="L953" s="177"/>
      <c r="M953" s="299" t="str">
        <f t="shared" si="145"/>
        <v/>
      </c>
      <c r="N953" s="177"/>
      <c r="O953" s="177" t="str">
        <f t="shared" si="146"/>
        <v/>
      </c>
      <c r="P953" s="1" t="str">
        <f t="shared" si="147"/>
        <v/>
      </c>
      <c r="Q953" s="199" t="str">
        <f ca="1">IF(B953=0,"",(IF(ISERROR(OFFSET('Specs and Initial PMs'!$E$1,MATCH($B953,'Specs and Initial PMs'!$D:$D,0)-1,0,1,1)),"",OFFSET('Specs and Initial PMs'!$E$1,MATCH($B953,'Specs and Initial PMs'!$D:$D,0)-1,0,1,1))))</f>
        <v/>
      </c>
      <c r="R953" s="103" t="str">
        <f t="shared" ca="1" si="148"/>
        <v/>
      </c>
      <c r="S953" s="241"/>
    </row>
    <row r="954" spans="1:19" x14ac:dyDescent="0.3">
      <c r="A954" s="1">
        <f>'Specs and Initial PMs'!A966</f>
        <v>950</v>
      </c>
      <c r="B954" s="1">
        <f>'Specs and Initial PMs'!D966</f>
        <v>0</v>
      </c>
      <c r="C954" s="103" t="e">
        <f ca="1">IF(B954=0, NA(), (IF(ISERROR(OFFSET('Initial Results'!$U$1,MATCH($B954,'Initial Results'!$R:$R,0)-1,0,1,1)),NA(),OFFSET('Initial Results'!$U$1,MATCH($B954,'Initial Results'!$R:$R,0)-1,0,1,1))))</f>
        <v>#N/A</v>
      </c>
      <c r="D954" s="103" t="str">
        <f t="shared" si="149"/>
        <v/>
      </c>
      <c r="E954" s="199" t="e">
        <f ca="1">IF(B954=0, NA(), (IF(ISERROR(OFFSET('Confirm Results'!$U$1,MATCH($B954,'Confirm Results'!$R:$R,0)-1,0,1,1)),NA(),OFFSET('Confirm Results'!$U$1,MATCH($B954,'Confirm Results'!$R:$R,0)-1,0,1,1))))</f>
        <v>#N/A</v>
      </c>
      <c r="F954" s="103" t="str">
        <f t="shared" si="140"/>
        <v/>
      </c>
      <c r="G954" s="103" t="str">
        <f t="shared" ca="1" si="141"/>
        <v/>
      </c>
      <c r="H954" s="300"/>
      <c r="I954" s="103" t="str">
        <f t="shared" si="142"/>
        <v/>
      </c>
      <c r="J954" s="1" t="str">
        <f t="shared" si="143"/>
        <v/>
      </c>
      <c r="K954" s="1" t="str">
        <f t="shared" si="144"/>
        <v/>
      </c>
      <c r="L954" s="177"/>
      <c r="M954" s="299" t="str">
        <f t="shared" si="145"/>
        <v/>
      </c>
      <c r="N954" s="177"/>
      <c r="O954" s="177" t="str">
        <f t="shared" si="146"/>
        <v/>
      </c>
      <c r="P954" s="1" t="str">
        <f t="shared" si="147"/>
        <v/>
      </c>
      <c r="Q954" s="199" t="str">
        <f ca="1">IF(B954=0,"",(IF(ISERROR(OFFSET('Specs and Initial PMs'!$E$1,MATCH($B954,'Specs and Initial PMs'!$D:$D,0)-1,0,1,1)),"",OFFSET('Specs and Initial PMs'!$E$1,MATCH($B954,'Specs and Initial PMs'!$D:$D,0)-1,0,1,1))))</f>
        <v/>
      </c>
      <c r="R954" s="103" t="str">
        <f t="shared" ca="1" si="148"/>
        <v/>
      </c>
      <c r="S954" s="241"/>
    </row>
    <row r="955" spans="1:19" x14ac:dyDescent="0.3">
      <c r="A955" s="1">
        <f>'Specs and Initial PMs'!A967</f>
        <v>951</v>
      </c>
      <c r="B955" s="1">
        <f>'Specs and Initial PMs'!D967</f>
        <v>0</v>
      </c>
      <c r="C955" s="103" t="e">
        <f ca="1">IF(B955=0, NA(), (IF(ISERROR(OFFSET('Initial Results'!$U$1,MATCH($B955,'Initial Results'!$R:$R,0)-1,0,1,1)),NA(),OFFSET('Initial Results'!$U$1,MATCH($B955,'Initial Results'!$R:$R,0)-1,0,1,1))))</f>
        <v>#N/A</v>
      </c>
      <c r="D955" s="103" t="str">
        <f t="shared" si="149"/>
        <v/>
      </c>
      <c r="E955" s="199" t="e">
        <f ca="1">IF(B955=0, NA(), (IF(ISERROR(OFFSET('Confirm Results'!$U$1,MATCH($B955,'Confirm Results'!$R:$R,0)-1,0,1,1)),NA(),OFFSET('Confirm Results'!$U$1,MATCH($B955,'Confirm Results'!$R:$R,0)-1,0,1,1))))</f>
        <v>#N/A</v>
      </c>
      <c r="F955" s="103" t="str">
        <f t="shared" si="140"/>
        <v/>
      </c>
      <c r="G955" s="103" t="str">
        <f t="shared" ca="1" si="141"/>
        <v/>
      </c>
      <c r="H955" s="300"/>
      <c r="I955" s="103" t="str">
        <f t="shared" si="142"/>
        <v/>
      </c>
      <c r="J955" s="1" t="str">
        <f t="shared" si="143"/>
        <v/>
      </c>
      <c r="K955" s="1" t="str">
        <f t="shared" si="144"/>
        <v/>
      </c>
      <c r="L955" s="177"/>
      <c r="M955" s="299" t="str">
        <f t="shared" si="145"/>
        <v/>
      </c>
      <c r="N955" s="177"/>
      <c r="O955" s="177" t="str">
        <f t="shared" si="146"/>
        <v/>
      </c>
      <c r="P955" s="1" t="str">
        <f t="shared" si="147"/>
        <v/>
      </c>
      <c r="Q955" s="199" t="str">
        <f ca="1">IF(B955=0,"",(IF(ISERROR(OFFSET('Specs and Initial PMs'!$E$1,MATCH($B955,'Specs and Initial PMs'!$D:$D,0)-1,0,1,1)),"",OFFSET('Specs and Initial PMs'!$E$1,MATCH($B955,'Specs and Initial PMs'!$D:$D,0)-1,0,1,1))))</f>
        <v/>
      </c>
      <c r="R955" s="103" t="str">
        <f t="shared" ca="1" si="148"/>
        <v/>
      </c>
      <c r="S955" s="241"/>
    </row>
    <row r="956" spans="1:19" x14ac:dyDescent="0.3">
      <c r="A956" s="1">
        <f>'Specs and Initial PMs'!A968</f>
        <v>952</v>
      </c>
      <c r="B956" s="1">
        <f>'Specs and Initial PMs'!D968</f>
        <v>0</v>
      </c>
      <c r="C956" s="103" t="e">
        <f ca="1">IF(B956=0, NA(), (IF(ISERROR(OFFSET('Initial Results'!$U$1,MATCH($B956,'Initial Results'!$R:$R,0)-1,0,1,1)),NA(),OFFSET('Initial Results'!$U$1,MATCH($B956,'Initial Results'!$R:$R,0)-1,0,1,1))))</f>
        <v>#N/A</v>
      </c>
      <c r="D956" s="103" t="str">
        <f t="shared" si="149"/>
        <v/>
      </c>
      <c r="E956" s="199" t="e">
        <f ca="1">IF(B956=0, NA(), (IF(ISERROR(OFFSET('Confirm Results'!$U$1,MATCH($B956,'Confirm Results'!$R:$R,0)-1,0,1,1)),NA(),OFFSET('Confirm Results'!$U$1,MATCH($B956,'Confirm Results'!$R:$R,0)-1,0,1,1))))</f>
        <v>#N/A</v>
      </c>
      <c r="F956" s="103" t="str">
        <f t="shared" si="140"/>
        <v/>
      </c>
      <c r="G956" s="103" t="str">
        <f t="shared" ca="1" si="141"/>
        <v/>
      </c>
      <c r="H956" s="300"/>
      <c r="I956" s="103" t="str">
        <f t="shared" si="142"/>
        <v/>
      </c>
      <c r="J956" s="1" t="str">
        <f t="shared" si="143"/>
        <v/>
      </c>
      <c r="K956" s="1" t="str">
        <f t="shared" si="144"/>
        <v/>
      </c>
      <c r="L956" s="177"/>
      <c r="M956" s="299" t="str">
        <f t="shared" si="145"/>
        <v/>
      </c>
      <c r="N956" s="177"/>
      <c r="O956" s="177" t="str">
        <f t="shared" si="146"/>
        <v/>
      </c>
      <c r="P956" s="1" t="str">
        <f t="shared" si="147"/>
        <v/>
      </c>
      <c r="Q956" s="199" t="str">
        <f ca="1">IF(B956=0,"",(IF(ISERROR(OFFSET('Specs and Initial PMs'!$E$1,MATCH($B956,'Specs and Initial PMs'!$D:$D,0)-1,0,1,1)),"",OFFSET('Specs and Initial PMs'!$E$1,MATCH($B956,'Specs and Initial PMs'!$D:$D,0)-1,0,1,1))))</f>
        <v/>
      </c>
      <c r="R956" s="103" t="str">
        <f t="shared" ca="1" si="148"/>
        <v/>
      </c>
      <c r="S956" s="241"/>
    </row>
    <row r="957" spans="1:19" x14ac:dyDescent="0.3">
      <c r="A957" s="1">
        <f>'Specs and Initial PMs'!A969</f>
        <v>953</v>
      </c>
      <c r="B957" s="1">
        <f>'Specs and Initial PMs'!D969</f>
        <v>0</v>
      </c>
      <c r="C957" s="103" t="e">
        <f ca="1">IF(B957=0, NA(), (IF(ISERROR(OFFSET('Initial Results'!$U$1,MATCH($B957,'Initial Results'!$R:$R,0)-1,0,1,1)),NA(),OFFSET('Initial Results'!$U$1,MATCH($B957,'Initial Results'!$R:$R,0)-1,0,1,1))))</f>
        <v>#N/A</v>
      </c>
      <c r="D957" s="103" t="str">
        <f t="shared" si="149"/>
        <v/>
      </c>
      <c r="E957" s="199" t="e">
        <f ca="1">IF(B957=0, NA(), (IF(ISERROR(OFFSET('Confirm Results'!$U$1,MATCH($B957,'Confirm Results'!$R:$R,0)-1,0,1,1)),NA(),OFFSET('Confirm Results'!$U$1,MATCH($B957,'Confirm Results'!$R:$R,0)-1,0,1,1))))</f>
        <v>#N/A</v>
      </c>
      <c r="F957" s="103" t="str">
        <f t="shared" si="140"/>
        <v/>
      </c>
      <c r="G957" s="103" t="str">
        <f t="shared" ca="1" si="141"/>
        <v/>
      </c>
      <c r="H957" s="300"/>
      <c r="I957" s="103" t="str">
        <f t="shared" si="142"/>
        <v/>
      </c>
      <c r="J957" s="1" t="str">
        <f t="shared" si="143"/>
        <v/>
      </c>
      <c r="K957" s="1" t="str">
        <f t="shared" si="144"/>
        <v/>
      </c>
      <c r="L957" s="177"/>
      <c r="M957" s="299" t="str">
        <f t="shared" si="145"/>
        <v/>
      </c>
      <c r="N957" s="177"/>
      <c r="O957" s="177" t="str">
        <f t="shared" si="146"/>
        <v/>
      </c>
      <c r="P957" s="1" t="str">
        <f t="shared" si="147"/>
        <v/>
      </c>
      <c r="Q957" s="199" t="str">
        <f ca="1">IF(B957=0,"",(IF(ISERROR(OFFSET('Specs and Initial PMs'!$E$1,MATCH($B957,'Specs and Initial PMs'!$D:$D,0)-1,0,1,1)),"",OFFSET('Specs and Initial PMs'!$E$1,MATCH($B957,'Specs and Initial PMs'!$D:$D,0)-1,0,1,1))))</f>
        <v/>
      </c>
      <c r="R957" s="103" t="str">
        <f t="shared" ca="1" si="148"/>
        <v/>
      </c>
      <c r="S957" s="241"/>
    </row>
    <row r="958" spans="1:19" x14ac:dyDescent="0.3">
      <c r="A958" s="1">
        <f>'Specs and Initial PMs'!A970</f>
        <v>954</v>
      </c>
      <c r="B958" s="1">
        <f>'Specs and Initial PMs'!D970</f>
        <v>0</v>
      </c>
      <c r="C958" s="103" t="e">
        <f ca="1">IF(B958=0, NA(), (IF(ISERROR(OFFSET('Initial Results'!$U$1,MATCH($B958,'Initial Results'!$R:$R,0)-1,0,1,1)),NA(),OFFSET('Initial Results'!$U$1,MATCH($B958,'Initial Results'!$R:$R,0)-1,0,1,1))))</f>
        <v>#N/A</v>
      </c>
      <c r="D958" s="103" t="str">
        <f t="shared" si="149"/>
        <v/>
      </c>
      <c r="E958" s="199" t="e">
        <f ca="1">IF(B958=0, NA(), (IF(ISERROR(OFFSET('Confirm Results'!$U$1,MATCH($B958,'Confirm Results'!$R:$R,0)-1,0,1,1)),NA(),OFFSET('Confirm Results'!$U$1,MATCH($B958,'Confirm Results'!$R:$R,0)-1,0,1,1))))</f>
        <v>#N/A</v>
      </c>
      <c r="F958" s="103" t="str">
        <f t="shared" si="140"/>
        <v/>
      </c>
      <c r="G958" s="103" t="str">
        <f t="shared" ca="1" si="141"/>
        <v/>
      </c>
      <c r="H958" s="300"/>
      <c r="I958" s="103" t="str">
        <f t="shared" si="142"/>
        <v/>
      </c>
      <c r="J958" s="1" t="str">
        <f t="shared" si="143"/>
        <v/>
      </c>
      <c r="K958" s="1" t="str">
        <f t="shared" si="144"/>
        <v/>
      </c>
      <c r="L958" s="177"/>
      <c r="M958" s="299" t="str">
        <f t="shared" si="145"/>
        <v/>
      </c>
      <c r="N958" s="177"/>
      <c r="O958" s="177" t="str">
        <f t="shared" si="146"/>
        <v/>
      </c>
      <c r="P958" s="1" t="str">
        <f t="shared" si="147"/>
        <v/>
      </c>
      <c r="Q958" s="199" t="str">
        <f ca="1">IF(B958=0,"",(IF(ISERROR(OFFSET('Specs and Initial PMs'!$E$1,MATCH($B958,'Specs and Initial PMs'!$D:$D,0)-1,0,1,1)),"",OFFSET('Specs and Initial PMs'!$E$1,MATCH($B958,'Specs and Initial PMs'!$D:$D,0)-1,0,1,1))))</f>
        <v/>
      </c>
      <c r="R958" s="103" t="str">
        <f t="shared" ca="1" si="148"/>
        <v/>
      </c>
      <c r="S958" s="241"/>
    </row>
    <row r="959" spans="1:19" x14ac:dyDescent="0.3">
      <c r="A959" s="1">
        <f>'Specs and Initial PMs'!A971</f>
        <v>955</v>
      </c>
      <c r="B959" s="1">
        <f>'Specs and Initial PMs'!D971</f>
        <v>0</v>
      </c>
      <c r="C959" s="103" t="e">
        <f ca="1">IF(B959=0, NA(), (IF(ISERROR(OFFSET('Initial Results'!$U$1,MATCH($B959,'Initial Results'!$R:$R,0)-1,0,1,1)),NA(),OFFSET('Initial Results'!$U$1,MATCH($B959,'Initial Results'!$R:$R,0)-1,0,1,1))))</f>
        <v>#N/A</v>
      </c>
      <c r="D959" s="103" t="str">
        <f t="shared" si="149"/>
        <v/>
      </c>
      <c r="E959" s="199" t="e">
        <f ca="1">IF(B959=0, NA(), (IF(ISERROR(OFFSET('Confirm Results'!$U$1,MATCH($B959,'Confirm Results'!$R:$R,0)-1,0,1,1)),NA(),OFFSET('Confirm Results'!$U$1,MATCH($B959,'Confirm Results'!$R:$R,0)-1,0,1,1))))</f>
        <v>#N/A</v>
      </c>
      <c r="F959" s="103" t="str">
        <f t="shared" si="140"/>
        <v/>
      </c>
      <c r="G959" s="103" t="str">
        <f t="shared" ca="1" si="141"/>
        <v/>
      </c>
      <c r="H959" s="300"/>
      <c r="I959" s="103" t="str">
        <f t="shared" si="142"/>
        <v/>
      </c>
      <c r="J959" s="1" t="str">
        <f t="shared" si="143"/>
        <v/>
      </c>
      <c r="K959" s="1" t="str">
        <f t="shared" si="144"/>
        <v/>
      </c>
      <c r="L959" s="177"/>
      <c r="M959" s="299" t="str">
        <f t="shared" si="145"/>
        <v/>
      </c>
      <c r="N959" s="177"/>
      <c r="O959" s="177" t="str">
        <f t="shared" si="146"/>
        <v/>
      </c>
      <c r="P959" s="1" t="str">
        <f t="shared" si="147"/>
        <v/>
      </c>
      <c r="Q959" s="199" t="str">
        <f ca="1">IF(B959=0,"",(IF(ISERROR(OFFSET('Specs and Initial PMs'!$E$1,MATCH($B959,'Specs and Initial PMs'!$D:$D,0)-1,0,1,1)),"",OFFSET('Specs and Initial PMs'!$E$1,MATCH($B959,'Specs and Initial PMs'!$D:$D,0)-1,0,1,1))))</f>
        <v/>
      </c>
      <c r="R959" s="103" t="str">
        <f t="shared" ca="1" si="148"/>
        <v/>
      </c>
      <c r="S959" s="241"/>
    </row>
    <row r="960" spans="1:19" x14ac:dyDescent="0.3">
      <c r="A960" s="1">
        <f>'Specs and Initial PMs'!A972</f>
        <v>956</v>
      </c>
      <c r="B960" s="1">
        <f>'Specs and Initial PMs'!D972</f>
        <v>0</v>
      </c>
      <c r="C960" s="103" t="e">
        <f ca="1">IF(B960=0, NA(), (IF(ISERROR(OFFSET('Initial Results'!$U$1,MATCH($B960,'Initial Results'!$R:$R,0)-1,0,1,1)),NA(),OFFSET('Initial Results'!$U$1,MATCH($B960,'Initial Results'!$R:$R,0)-1,0,1,1))))</f>
        <v>#N/A</v>
      </c>
      <c r="D960" s="103" t="str">
        <f t="shared" si="149"/>
        <v/>
      </c>
      <c r="E960" s="199" t="e">
        <f ca="1">IF(B960=0, NA(), (IF(ISERROR(OFFSET('Confirm Results'!$U$1,MATCH($B960,'Confirm Results'!$R:$R,0)-1,0,1,1)),NA(),OFFSET('Confirm Results'!$U$1,MATCH($B960,'Confirm Results'!$R:$R,0)-1,0,1,1))))</f>
        <v>#N/A</v>
      </c>
      <c r="F960" s="103" t="str">
        <f t="shared" si="140"/>
        <v/>
      </c>
      <c r="G960" s="103" t="str">
        <f t="shared" ca="1" si="141"/>
        <v/>
      </c>
      <c r="H960" s="300"/>
      <c r="I960" s="103" t="str">
        <f t="shared" si="142"/>
        <v/>
      </c>
      <c r="J960" s="1" t="str">
        <f t="shared" si="143"/>
        <v/>
      </c>
      <c r="K960" s="1" t="str">
        <f t="shared" si="144"/>
        <v/>
      </c>
      <c r="L960" s="177"/>
      <c r="M960" s="299" t="str">
        <f t="shared" si="145"/>
        <v/>
      </c>
      <c r="N960" s="177"/>
      <c r="O960" s="177" t="str">
        <f t="shared" si="146"/>
        <v/>
      </c>
      <c r="P960" s="1" t="str">
        <f t="shared" si="147"/>
        <v/>
      </c>
      <c r="Q960" s="199" t="str">
        <f ca="1">IF(B960=0,"",(IF(ISERROR(OFFSET('Specs and Initial PMs'!$E$1,MATCH($B960,'Specs and Initial PMs'!$D:$D,0)-1,0,1,1)),"",OFFSET('Specs and Initial PMs'!$E$1,MATCH($B960,'Specs and Initial PMs'!$D:$D,0)-1,0,1,1))))</f>
        <v/>
      </c>
      <c r="R960" s="103" t="str">
        <f t="shared" ca="1" si="148"/>
        <v/>
      </c>
      <c r="S960" s="241"/>
    </row>
    <row r="961" spans="1:19" x14ac:dyDescent="0.3">
      <c r="A961" s="1">
        <f>'Specs and Initial PMs'!A973</f>
        <v>957</v>
      </c>
      <c r="B961" s="1">
        <f>'Specs and Initial PMs'!D973</f>
        <v>0</v>
      </c>
      <c r="C961" s="103" t="e">
        <f ca="1">IF(B961=0, NA(), (IF(ISERROR(OFFSET('Initial Results'!$U$1,MATCH($B961,'Initial Results'!$R:$R,0)-1,0,1,1)),NA(),OFFSET('Initial Results'!$U$1,MATCH($B961,'Initial Results'!$R:$R,0)-1,0,1,1))))</f>
        <v>#N/A</v>
      </c>
      <c r="D961" s="103" t="str">
        <f t="shared" si="149"/>
        <v/>
      </c>
      <c r="E961" s="199" t="e">
        <f ca="1">IF(B961=0, NA(), (IF(ISERROR(OFFSET('Confirm Results'!$U$1,MATCH($B961,'Confirm Results'!$R:$R,0)-1,0,1,1)),NA(),OFFSET('Confirm Results'!$U$1,MATCH($B961,'Confirm Results'!$R:$R,0)-1,0,1,1))))</f>
        <v>#N/A</v>
      </c>
      <c r="F961" s="103" t="str">
        <f t="shared" si="140"/>
        <v/>
      </c>
      <c r="G961" s="103" t="str">
        <f t="shared" ca="1" si="141"/>
        <v/>
      </c>
      <c r="H961" s="300"/>
      <c r="I961" s="103" t="str">
        <f t="shared" si="142"/>
        <v/>
      </c>
      <c r="J961" s="1" t="str">
        <f t="shared" si="143"/>
        <v/>
      </c>
      <c r="K961" s="1" t="str">
        <f t="shared" si="144"/>
        <v/>
      </c>
      <c r="L961" s="177"/>
      <c r="M961" s="299" t="str">
        <f t="shared" si="145"/>
        <v/>
      </c>
      <c r="N961" s="177"/>
      <c r="O961" s="177" t="str">
        <f t="shared" si="146"/>
        <v/>
      </c>
      <c r="P961" s="1" t="str">
        <f t="shared" si="147"/>
        <v/>
      </c>
      <c r="Q961" s="199" t="str">
        <f ca="1">IF(B961=0,"",(IF(ISERROR(OFFSET('Specs and Initial PMs'!$E$1,MATCH($B961,'Specs and Initial PMs'!$D:$D,0)-1,0,1,1)),"",OFFSET('Specs and Initial PMs'!$E$1,MATCH($B961,'Specs and Initial PMs'!$D:$D,0)-1,0,1,1))))</f>
        <v/>
      </c>
      <c r="R961" s="103" t="str">
        <f t="shared" ca="1" si="148"/>
        <v/>
      </c>
      <c r="S961" s="241"/>
    </row>
    <row r="962" spans="1:19" x14ac:dyDescent="0.3">
      <c r="A962" s="1">
        <f>'Specs and Initial PMs'!A974</f>
        <v>958</v>
      </c>
      <c r="B962" s="1">
        <f>'Specs and Initial PMs'!D974</f>
        <v>0</v>
      </c>
      <c r="C962" s="103" t="e">
        <f ca="1">IF(B962=0, NA(), (IF(ISERROR(OFFSET('Initial Results'!$U$1,MATCH($B962,'Initial Results'!$R:$R,0)-1,0,1,1)),NA(),OFFSET('Initial Results'!$U$1,MATCH($B962,'Initial Results'!$R:$R,0)-1,0,1,1))))</f>
        <v>#N/A</v>
      </c>
      <c r="D962" s="103" t="str">
        <f t="shared" si="149"/>
        <v/>
      </c>
      <c r="E962" s="199" t="e">
        <f ca="1">IF(B962=0, NA(), (IF(ISERROR(OFFSET('Confirm Results'!$U$1,MATCH($B962,'Confirm Results'!$R:$R,0)-1,0,1,1)),NA(),OFFSET('Confirm Results'!$U$1,MATCH($B962,'Confirm Results'!$R:$R,0)-1,0,1,1))))</f>
        <v>#N/A</v>
      </c>
      <c r="F962" s="103" t="str">
        <f t="shared" si="140"/>
        <v/>
      </c>
      <c r="G962" s="103" t="str">
        <f t="shared" ca="1" si="141"/>
        <v/>
      </c>
      <c r="H962" s="300"/>
      <c r="I962" s="103" t="str">
        <f t="shared" si="142"/>
        <v/>
      </c>
      <c r="J962" s="1" t="str">
        <f t="shared" si="143"/>
        <v/>
      </c>
      <c r="K962" s="1" t="str">
        <f t="shared" si="144"/>
        <v/>
      </c>
      <c r="L962" s="177"/>
      <c r="M962" s="299" t="str">
        <f t="shared" si="145"/>
        <v/>
      </c>
      <c r="N962" s="177"/>
      <c r="O962" s="177" t="str">
        <f t="shared" si="146"/>
        <v/>
      </c>
      <c r="P962" s="1" t="str">
        <f t="shared" si="147"/>
        <v/>
      </c>
      <c r="Q962" s="199" t="str">
        <f ca="1">IF(B962=0,"",(IF(ISERROR(OFFSET('Specs and Initial PMs'!$E$1,MATCH($B962,'Specs and Initial PMs'!$D:$D,0)-1,0,1,1)),"",OFFSET('Specs and Initial PMs'!$E$1,MATCH($B962,'Specs and Initial PMs'!$D:$D,0)-1,0,1,1))))</f>
        <v/>
      </c>
      <c r="R962" s="103" t="str">
        <f t="shared" ca="1" si="148"/>
        <v/>
      </c>
      <c r="S962" s="241"/>
    </row>
    <row r="963" spans="1:19" x14ac:dyDescent="0.3">
      <c r="A963" s="1">
        <f>'Specs and Initial PMs'!A975</f>
        <v>959</v>
      </c>
      <c r="B963" s="1">
        <f>'Specs and Initial PMs'!D975</f>
        <v>0</v>
      </c>
      <c r="C963" s="103" t="e">
        <f ca="1">IF(B963=0, NA(), (IF(ISERROR(OFFSET('Initial Results'!$U$1,MATCH($B963,'Initial Results'!$R:$R,0)-1,0,1,1)),NA(),OFFSET('Initial Results'!$U$1,MATCH($B963,'Initial Results'!$R:$R,0)-1,0,1,1))))</f>
        <v>#N/A</v>
      </c>
      <c r="D963" s="103" t="str">
        <f t="shared" si="149"/>
        <v/>
      </c>
      <c r="E963" s="199" t="e">
        <f ca="1">IF(B963=0, NA(), (IF(ISERROR(OFFSET('Confirm Results'!$U$1,MATCH($B963,'Confirm Results'!$R:$R,0)-1,0,1,1)),NA(),OFFSET('Confirm Results'!$U$1,MATCH($B963,'Confirm Results'!$R:$R,0)-1,0,1,1))))</f>
        <v>#N/A</v>
      </c>
      <c r="F963" s="103" t="str">
        <f t="shared" si="140"/>
        <v/>
      </c>
      <c r="G963" s="103" t="str">
        <f t="shared" ca="1" si="141"/>
        <v/>
      </c>
      <c r="H963" s="300"/>
      <c r="I963" s="103" t="str">
        <f t="shared" si="142"/>
        <v/>
      </c>
      <c r="J963" s="1" t="str">
        <f t="shared" si="143"/>
        <v/>
      </c>
      <c r="K963" s="1" t="str">
        <f t="shared" si="144"/>
        <v/>
      </c>
      <c r="L963" s="177"/>
      <c r="M963" s="299" t="str">
        <f t="shared" si="145"/>
        <v/>
      </c>
      <c r="N963" s="177"/>
      <c r="O963" s="177" t="str">
        <f t="shared" si="146"/>
        <v/>
      </c>
      <c r="P963" s="1" t="str">
        <f t="shared" si="147"/>
        <v/>
      </c>
      <c r="Q963" s="199" t="str">
        <f ca="1">IF(B963=0,"",(IF(ISERROR(OFFSET('Specs and Initial PMs'!$E$1,MATCH($B963,'Specs and Initial PMs'!$D:$D,0)-1,0,1,1)),"",OFFSET('Specs and Initial PMs'!$E$1,MATCH($B963,'Specs and Initial PMs'!$D:$D,0)-1,0,1,1))))</f>
        <v/>
      </c>
      <c r="R963" s="103" t="str">
        <f t="shared" ca="1" si="148"/>
        <v/>
      </c>
      <c r="S963" s="241"/>
    </row>
    <row r="964" spans="1:19" x14ac:dyDescent="0.3">
      <c r="A964" s="1">
        <f>'Specs and Initial PMs'!A976</f>
        <v>960</v>
      </c>
      <c r="B964" s="1">
        <f>'Specs and Initial PMs'!D976</f>
        <v>0</v>
      </c>
      <c r="C964" s="103" t="e">
        <f ca="1">IF(B964=0, NA(), (IF(ISERROR(OFFSET('Initial Results'!$U$1,MATCH($B964,'Initial Results'!$R:$R,0)-1,0,1,1)),NA(),OFFSET('Initial Results'!$U$1,MATCH($B964,'Initial Results'!$R:$R,0)-1,0,1,1))))</f>
        <v>#N/A</v>
      </c>
      <c r="D964" s="103" t="str">
        <f t="shared" si="149"/>
        <v/>
      </c>
      <c r="E964" s="199" t="e">
        <f ca="1">IF(B964=0, NA(), (IF(ISERROR(OFFSET('Confirm Results'!$U$1,MATCH($B964,'Confirm Results'!$R:$R,0)-1,0,1,1)),NA(),OFFSET('Confirm Results'!$U$1,MATCH($B964,'Confirm Results'!$R:$R,0)-1,0,1,1))))</f>
        <v>#N/A</v>
      </c>
      <c r="F964" s="103" t="str">
        <f t="shared" si="140"/>
        <v/>
      </c>
      <c r="G964" s="103" t="str">
        <f t="shared" ca="1" si="141"/>
        <v/>
      </c>
      <c r="H964" s="300"/>
      <c r="I964" s="103" t="str">
        <f t="shared" si="142"/>
        <v/>
      </c>
      <c r="J964" s="1" t="str">
        <f t="shared" si="143"/>
        <v/>
      </c>
      <c r="K964" s="1" t="str">
        <f t="shared" si="144"/>
        <v/>
      </c>
      <c r="L964" s="177"/>
      <c r="M964" s="299" t="str">
        <f t="shared" si="145"/>
        <v/>
      </c>
      <c r="N964" s="177"/>
      <c r="O964" s="177" t="str">
        <f t="shared" si="146"/>
        <v/>
      </c>
      <c r="P964" s="1" t="str">
        <f t="shared" si="147"/>
        <v/>
      </c>
      <c r="Q964" s="199" t="str">
        <f ca="1">IF(B964=0,"",(IF(ISERROR(OFFSET('Specs and Initial PMs'!$E$1,MATCH($B964,'Specs and Initial PMs'!$D:$D,0)-1,0,1,1)),"",OFFSET('Specs and Initial PMs'!$E$1,MATCH($B964,'Specs and Initial PMs'!$D:$D,0)-1,0,1,1))))</f>
        <v/>
      </c>
      <c r="R964" s="103" t="str">
        <f t="shared" ca="1" si="148"/>
        <v/>
      </c>
      <c r="S964" s="241"/>
    </row>
    <row r="965" spans="1:19" x14ac:dyDescent="0.3">
      <c r="A965" s="1">
        <f>'Specs and Initial PMs'!A977</f>
        <v>961</v>
      </c>
      <c r="B965" s="1">
        <f>'Specs and Initial PMs'!D977</f>
        <v>0</v>
      </c>
      <c r="C965" s="103" t="e">
        <f ca="1">IF(B965=0, NA(), (IF(ISERROR(OFFSET('Initial Results'!$U$1,MATCH($B965,'Initial Results'!$R:$R,0)-1,0,1,1)),NA(),OFFSET('Initial Results'!$U$1,MATCH($B965,'Initial Results'!$R:$R,0)-1,0,1,1))))</f>
        <v>#N/A</v>
      </c>
      <c r="D965" s="103" t="str">
        <f t="shared" si="149"/>
        <v/>
      </c>
      <c r="E965" s="199" t="e">
        <f ca="1">IF(B965=0, NA(), (IF(ISERROR(OFFSET('Confirm Results'!$U$1,MATCH($B965,'Confirm Results'!$R:$R,0)-1,0,1,1)),NA(),OFFSET('Confirm Results'!$U$1,MATCH($B965,'Confirm Results'!$R:$R,0)-1,0,1,1))))</f>
        <v>#N/A</v>
      </c>
      <c r="F965" s="103" t="str">
        <f t="shared" ref="F965:F1028" si="150">IF($B965=0,"",IF(ISERROR($E965),"",$E965))</f>
        <v/>
      </c>
      <c r="G965" s="103" t="str">
        <f t="shared" ca="1" si="141"/>
        <v/>
      </c>
      <c r="H965" s="300"/>
      <c r="I965" s="103" t="str">
        <f t="shared" si="142"/>
        <v/>
      </c>
      <c r="J965" s="1" t="str">
        <f t="shared" si="143"/>
        <v/>
      </c>
      <c r="K965" s="1" t="str">
        <f t="shared" si="144"/>
        <v/>
      </c>
      <c r="L965" s="177"/>
      <c r="M965" s="299" t="str">
        <f t="shared" si="145"/>
        <v/>
      </c>
      <c r="N965" s="177"/>
      <c r="O965" s="177" t="str">
        <f t="shared" si="146"/>
        <v/>
      </c>
      <c r="P965" s="1" t="str">
        <f t="shared" si="147"/>
        <v/>
      </c>
      <c r="Q965" s="199" t="str">
        <f ca="1">IF(B965=0,"",(IF(ISERROR(OFFSET('Specs and Initial PMs'!$E$1,MATCH($B965,'Specs and Initial PMs'!$D:$D,0)-1,0,1,1)),"",OFFSET('Specs and Initial PMs'!$E$1,MATCH($B965,'Specs and Initial PMs'!$D:$D,0)-1,0,1,1))))</f>
        <v/>
      </c>
      <c r="R965" s="103" t="str">
        <f t="shared" ca="1" si="148"/>
        <v/>
      </c>
      <c r="S965" s="241"/>
    </row>
    <row r="966" spans="1:19" x14ac:dyDescent="0.3">
      <c r="A966" s="1">
        <f>'Specs and Initial PMs'!A978</f>
        <v>962</v>
      </c>
      <c r="B966" s="1">
        <f>'Specs and Initial PMs'!D978</f>
        <v>0</v>
      </c>
      <c r="C966" s="103" t="e">
        <f ca="1">IF(B966=0, NA(), (IF(ISERROR(OFFSET('Initial Results'!$U$1,MATCH($B966,'Initial Results'!$R:$R,0)-1,0,1,1)),NA(),OFFSET('Initial Results'!$U$1,MATCH($B966,'Initial Results'!$R:$R,0)-1,0,1,1))))</f>
        <v>#N/A</v>
      </c>
      <c r="D966" s="103" t="str">
        <f t="shared" si="149"/>
        <v/>
      </c>
      <c r="E966" s="199" t="e">
        <f ca="1">IF(B966=0, NA(), (IF(ISERROR(OFFSET('Confirm Results'!$U$1,MATCH($B966,'Confirm Results'!$R:$R,0)-1,0,1,1)),NA(),OFFSET('Confirm Results'!$U$1,MATCH($B966,'Confirm Results'!$R:$R,0)-1,0,1,1))))</f>
        <v>#N/A</v>
      </c>
      <c r="F966" s="103" t="str">
        <f t="shared" si="150"/>
        <v/>
      </c>
      <c r="G966" s="103" t="str">
        <f t="shared" ref="G966:G1029" ca="1" si="151">IFERROR(IF(OR(AND(C966&lt;1.5,F966&gt;1.5),AND(C966&gt;1.5,F966&lt;1.5)),IF((STDEV(C966:F966)/AVERAGE(C966:F966))*100&gt;20,"Repeat",""),""),"")</f>
        <v/>
      </c>
      <c r="H966" s="300"/>
      <c r="I966" s="103" t="str">
        <f t="shared" ref="I966:I1029" si="152">IF($B966=0,"",IF(ISERROR(IF(ISNUMBER($H966),$H966,IF(ISNUMBER($E966),$E966,$C966))),"FAILURE",IF(ISNUMBER($H966),$H966,IF(ISNUMBER($E966),$E966,$C966))))</f>
        <v/>
      </c>
      <c r="J966" s="1" t="str">
        <f t="shared" ref="J966:J1029" si="153">IF(B966=0, "", (IF(ISNUMBER($I966),IF($I966&gt;1.5,"LT","RECENT"),"FAILURE")))</f>
        <v/>
      </c>
      <c r="K966" s="1" t="str">
        <f t="shared" ref="K966:K1029" si="154">IF(I966&lt;0.4, "Perform Serology", "")</f>
        <v/>
      </c>
      <c r="L966" s="177"/>
      <c r="M966" s="299" t="str">
        <f t="shared" ref="M966:M1029" si="155">IF(AND(J966="Recent",L966="Pos"),"Perform VL","")</f>
        <v/>
      </c>
      <c r="N966" s="177"/>
      <c r="O966" s="177" t="str">
        <f t="shared" ref="O966:O1029" si="156">IF($B966=0,"",IF($I966&gt;0.4,$J966,IF($L966="Neg",$L966,IF($L966="HIV-2",$L966,IF($L966="Indeterminate", $L966,IF($L966="", "Pending Serology",$J966))))))</f>
        <v/>
      </c>
      <c r="P966" s="1" t="str">
        <f t="shared" ref="P966:P1029" si="157">IF($B966=0,"",IF(AND($O966="RECENT",$N966="≥ 1000 copies/ml"),"RECENT",IF(AND($O966="RECENT",$N966="&lt; 1000 copies/ml"),"ART/EC (LT)",IF(AND($O966="RECENT",$N966=""),"Pending VL",$O966))))</f>
        <v/>
      </c>
      <c r="Q966" s="199" t="str">
        <f ca="1">IF(B966=0,"",(IF(ISERROR(OFFSET('Specs and Initial PMs'!$E$1,MATCH($B966,'Specs and Initial PMs'!$D:$D,0)-1,0,1,1)),"",OFFSET('Specs and Initial PMs'!$E$1,MATCH($B966,'Specs and Initial PMs'!$D:$D,0)-1,0,1,1))))</f>
        <v/>
      </c>
      <c r="R966" s="103" t="str">
        <f t="shared" ref="R966:R1029" ca="1" si="158">IF($Q966=0,"",IF(ISERROR($Q966),"",$Q966))</f>
        <v/>
      </c>
      <c r="S966" s="241"/>
    </row>
    <row r="967" spans="1:19" x14ac:dyDescent="0.3">
      <c r="A967" s="1">
        <f>'Specs and Initial PMs'!A979</f>
        <v>963</v>
      </c>
      <c r="B967" s="1">
        <f>'Specs and Initial PMs'!D979</f>
        <v>0</v>
      </c>
      <c r="C967" s="103" t="e">
        <f ca="1">IF(B967=0, NA(), (IF(ISERROR(OFFSET('Initial Results'!$U$1,MATCH($B967,'Initial Results'!$R:$R,0)-1,0,1,1)),NA(),OFFSET('Initial Results'!$U$1,MATCH($B967,'Initial Results'!$R:$R,0)-1,0,1,1))))</f>
        <v>#N/A</v>
      </c>
      <c r="D967" s="103" t="str">
        <f t="shared" ref="D967:D1030" si="159">IF($B967=0,"",IF(ISERROR($C967),"",$C967))</f>
        <v/>
      </c>
      <c r="E967" s="199" t="e">
        <f ca="1">IF(B967=0, NA(), (IF(ISERROR(OFFSET('Confirm Results'!$U$1,MATCH($B967,'Confirm Results'!$R:$R,0)-1,0,1,1)),NA(),OFFSET('Confirm Results'!$U$1,MATCH($B967,'Confirm Results'!$R:$R,0)-1,0,1,1))))</f>
        <v>#N/A</v>
      </c>
      <c r="F967" s="103" t="str">
        <f t="shared" si="150"/>
        <v/>
      </c>
      <c r="G967" s="103" t="str">
        <f t="shared" ca="1" si="151"/>
        <v/>
      </c>
      <c r="H967" s="300"/>
      <c r="I967" s="103" t="str">
        <f t="shared" si="152"/>
        <v/>
      </c>
      <c r="J967" s="1" t="str">
        <f t="shared" si="153"/>
        <v/>
      </c>
      <c r="K967" s="1" t="str">
        <f t="shared" si="154"/>
        <v/>
      </c>
      <c r="L967" s="177"/>
      <c r="M967" s="299" t="str">
        <f t="shared" si="155"/>
        <v/>
      </c>
      <c r="N967" s="177"/>
      <c r="O967" s="177" t="str">
        <f t="shared" si="156"/>
        <v/>
      </c>
      <c r="P967" s="1" t="str">
        <f t="shared" si="157"/>
        <v/>
      </c>
      <c r="Q967" s="199" t="str">
        <f ca="1">IF(B967=0,"",(IF(ISERROR(OFFSET('Specs and Initial PMs'!$E$1,MATCH($B967,'Specs and Initial PMs'!$D:$D,0)-1,0,1,1)),"",OFFSET('Specs and Initial PMs'!$E$1,MATCH($B967,'Specs and Initial PMs'!$D:$D,0)-1,0,1,1))))</f>
        <v/>
      </c>
      <c r="R967" s="103" t="str">
        <f t="shared" ca="1" si="158"/>
        <v/>
      </c>
      <c r="S967" s="241"/>
    </row>
    <row r="968" spans="1:19" x14ac:dyDescent="0.3">
      <c r="A968" s="1">
        <f>'Specs and Initial PMs'!A980</f>
        <v>964</v>
      </c>
      <c r="B968" s="1">
        <f>'Specs and Initial PMs'!D980</f>
        <v>0</v>
      </c>
      <c r="C968" s="103" t="e">
        <f ca="1">IF(B968=0, NA(), (IF(ISERROR(OFFSET('Initial Results'!$U$1,MATCH($B968,'Initial Results'!$R:$R,0)-1,0,1,1)),NA(),OFFSET('Initial Results'!$U$1,MATCH($B968,'Initial Results'!$R:$R,0)-1,0,1,1))))</f>
        <v>#N/A</v>
      </c>
      <c r="D968" s="103" t="str">
        <f t="shared" si="159"/>
        <v/>
      </c>
      <c r="E968" s="199" t="e">
        <f ca="1">IF(B968=0, NA(), (IF(ISERROR(OFFSET('Confirm Results'!$U$1,MATCH($B968,'Confirm Results'!$R:$R,0)-1,0,1,1)),NA(),OFFSET('Confirm Results'!$U$1,MATCH($B968,'Confirm Results'!$R:$R,0)-1,0,1,1))))</f>
        <v>#N/A</v>
      </c>
      <c r="F968" s="103" t="str">
        <f t="shared" si="150"/>
        <v/>
      </c>
      <c r="G968" s="103" t="str">
        <f t="shared" ca="1" si="151"/>
        <v/>
      </c>
      <c r="H968" s="300"/>
      <c r="I968" s="103" t="str">
        <f t="shared" si="152"/>
        <v/>
      </c>
      <c r="J968" s="1" t="str">
        <f t="shared" si="153"/>
        <v/>
      </c>
      <c r="K968" s="1" t="str">
        <f t="shared" si="154"/>
        <v/>
      </c>
      <c r="L968" s="177"/>
      <c r="M968" s="299" t="str">
        <f t="shared" si="155"/>
        <v/>
      </c>
      <c r="N968" s="177"/>
      <c r="O968" s="177" t="str">
        <f t="shared" si="156"/>
        <v/>
      </c>
      <c r="P968" s="1" t="str">
        <f t="shared" si="157"/>
        <v/>
      </c>
      <c r="Q968" s="199" t="str">
        <f ca="1">IF(B968=0,"",(IF(ISERROR(OFFSET('Specs and Initial PMs'!$E$1,MATCH($B968,'Specs and Initial PMs'!$D:$D,0)-1,0,1,1)),"",OFFSET('Specs and Initial PMs'!$E$1,MATCH($B968,'Specs and Initial PMs'!$D:$D,0)-1,0,1,1))))</f>
        <v/>
      </c>
      <c r="R968" s="103" t="str">
        <f t="shared" ca="1" si="158"/>
        <v/>
      </c>
      <c r="S968" s="241"/>
    </row>
    <row r="969" spans="1:19" x14ac:dyDescent="0.3">
      <c r="A969" s="1">
        <f>'Specs and Initial PMs'!A981</f>
        <v>965</v>
      </c>
      <c r="B969" s="1">
        <f>'Specs and Initial PMs'!D981</f>
        <v>0</v>
      </c>
      <c r="C969" s="103" t="e">
        <f ca="1">IF(B969=0, NA(), (IF(ISERROR(OFFSET('Initial Results'!$U$1,MATCH($B969,'Initial Results'!$R:$R,0)-1,0,1,1)),NA(),OFFSET('Initial Results'!$U$1,MATCH($B969,'Initial Results'!$R:$R,0)-1,0,1,1))))</f>
        <v>#N/A</v>
      </c>
      <c r="D969" s="103" t="str">
        <f t="shared" si="159"/>
        <v/>
      </c>
      <c r="E969" s="199" t="e">
        <f ca="1">IF(B969=0, NA(), (IF(ISERROR(OFFSET('Confirm Results'!$U$1,MATCH($B969,'Confirm Results'!$R:$R,0)-1,0,1,1)),NA(),OFFSET('Confirm Results'!$U$1,MATCH($B969,'Confirm Results'!$R:$R,0)-1,0,1,1))))</f>
        <v>#N/A</v>
      </c>
      <c r="F969" s="103" t="str">
        <f t="shared" si="150"/>
        <v/>
      </c>
      <c r="G969" s="103" t="str">
        <f t="shared" ca="1" si="151"/>
        <v/>
      </c>
      <c r="H969" s="300"/>
      <c r="I969" s="103" t="str">
        <f t="shared" si="152"/>
        <v/>
      </c>
      <c r="J969" s="1" t="str">
        <f t="shared" si="153"/>
        <v/>
      </c>
      <c r="K969" s="1" t="str">
        <f t="shared" si="154"/>
        <v/>
      </c>
      <c r="L969" s="177"/>
      <c r="M969" s="299" t="str">
        <f t="shared" si="155"/>
        <v/>
      </c>
      <c r="N969" s="177"/>
      <c r="O969" s="177" t="str">
        <f t="shared" si="156"/>
        <v/>
      </c>
      <c r="P969" s="1" t="str">
        <f t="shared" si="157"/>
        <v/>
      </c>
      <c r="Q969" s="199" t="str">
        <f ca="1">IF(B969=0,"",(IF(ISERROR(OFFSET('Specs and Initial PMs'!$E$1,MATCH($B969,'Specs and Initial PMs'!$D:$D,0)-1,0,1,1)),"",OFFSET('Specs and Initial PMs'!$E$1,MATCH($B969,'Specs and Initial PMs'!$D:$D,0)-1,0,1,1))))</f>
        <v/>
      </c>
      <c r="R969" s="103" t="str">
        <f t="shared" ca="1" si="158"/>
        <v/>
      </c>
      <c r="S969" s="241"/>
    </row>
    <row r="970" spans="1:19" x14ac:dyDescent="0.3">
      <c r="A970" s="1">
        <f>'Specs and Initial PMs'!A982</f>
        <v>966</v>
      </c>
      <c r="B970" s="1">
        <f>'Specs and Initial PMs'!D982</f>
        <v>0</v>
      </c>
      <c r="C970" s="103" t="e">
        <f ca="1">IF(B970=0, NA(), (IF(ISERROR(OFFSET('Initial Results'!$U$1,MATCH($B970,'Initial Results'!$R:$R,0)-1,0,1,1)),NA(),OFFSET('Initial Results'!$U$1,MATCH($B970,'Initial Results'!$R:$R,0)-1,0,1,1))))</f>
        <v>#N/A</v>
      </c>
      <c r="D970" s="103" t="str">
        <f t="shared" si="159"/>
        <v/>
      </c>
      <c r="E970" s="199" t="e">
        <f ca="1">IF(B970=0, NA(), (IF(ISERROR(OFFSET('Confirm Results'!$U$1,MATCH($B970,'Confirm Results'!$R:$R,0)-1,0,1,1)),NA(),OFFSET('Confirm Results'!$U$1,MATCH($B970,'Confirm Results'!$R:$R,0)-1,0,1,1))))</f>
        <v>#N/A</v>
      </c>
      <c r="F970" s="103" t="str">
        <f t="shared" si="150"/>
        <v/>
      </c>
      <c r="G970" s="103" t="str">
        <f t="shared" ca="1" si="151"/>
        <v/>
      </c>
      <c r="H970" s="300"/>
      <c r="I970" s="103" t="str">
        <f t="shared" si="152"/>
        <v/>
      </c>
      <c r="J970" s="1" t="str">
        <f t="shared" si="153"/>
        <v/>
      </c>
      <c r="K970" s="1" t="str">
        <f t="shared" si="154"/>
        <v/>
      </c>
      <c r="L970" s="177"/>
      <c r="M970" s="299" t="str">
        <f t="shared" si="155"/>
        <v/>
      </c>
      <c r="N970" s="177"/>
      <c r="O970" s="177" t="str">
        <f t="shared" si="156"/>
        <v/>
      </c>
      <c r="P970" s="1" t="str">
        <f t="shared" si="157"/>
        <v/>
      </c>
      <c r="Q970" s="199" t="str">
        <f ca="1">IF(B970=0,"",(IF(ISERROR(OFFSET('Specs and Initial PMs'!$E$1,MATCH($B970,'Specs and Initial PMs'!$D:$D,0)-1,0,1,1)),"",OFFSET('Specs and Initial PMs'!$E$1,MATCH($B970,'Specs and Initial PMs'!$D:$D,0)-1,0,1,1))))</f>
        <v/>
      </c>
      <c r="R970" s="103" t="str">
        <f t="shared" ca="1" si="158"/>
        <v/>
      </c>
      <c r="S970" s="241"/>
    </row>
    <row r="971" spans="1:19" x14ac:dyDescent="0.3">
      <c r="A971" s="1">
        <f>'Specs and Initial PMs'!A983</f>
        <v>967</v>
      </c>
      <c r="B971" s="1">
        <f>'Specs and Initial PMs'!D983</f>
        <v>0</v>
      </c>
      <c r="C971" s="103" t="e">
        <f ca="1">IF(B971=0, NA(), (IF(ISERROR(OFFSET('Initial Results'!$U$1,MATCH($B971,'Initial Results'!$R:$R,0)-1,0,1,1)),NA(),OFFSET('Initial Results'!$U$1,MATCH($B971,'Initial Results'!$R:$R,0)-1,0,1,1))))</f>
        <v>#N/A</v>
      </c>
      <c r="D971" s="103" t="str">
        <f t="shared" si="159"/>
        <v/>
      </c>
      <c r="E971" s="199" t="e">
        <f ca="1">IF(B971=0, NA(), (IF(ISERROR(OFFSET('Confirm Results'!$U$1,MATCH($B971,'Confirm Results'!$R:$R,0)-1,0,1,1)),NA(),OFFSET('Confirm Results'!$U$1,MATCH($B971,'Confirm Results'!$R:$R,0)-1,0,1,1))))</f>
        <v>#N/A</v>
      </c>
      <c r="F971" s="103" t="str">
        <f t="shared" si="150"/>
        <v/>
      </c>
      <c r="G971" s="103" t="str">
        <f t="shared" ca="1" si="151"/>
        <v/>
      </c>
      <c r="H971" s="300"/>
      <c r="I971" s="103" t="str">
        <f t="shared" si="152"/>
        <v/>
      </c>
      <c r="J971" s="1" t="str">
        <f t="shared" si="153"/>
        <v/>
      </c>
      <c r="K971" s="1" t="str">
        <f t="shared" si="154"/>
        <v/>
      </c>
      <c r="L971" s="177"/>
      <c r="M971" s="299" t="str">
        <f t="shared" si="155"/>
        <v/>
      </c>
      <c r="N971" s="177"/>
      <c r="O971" s="177" t="str">
        <f t="shared" si="156"/>
        <v/>
      </c>
      <c r="P971" s="1" t="str">
        <f t="shared" si="157"/>
        <v/>
      </c>
      <c r="Q971" s="199" t="str">
        <f ca="1">IF(B971=0,"",(IF(ISERROR(OFFSET('Specs and Initial PMs'!$E$1,MATCH($B971,'Specs and Initial PMs'!$D:$D,0)-1,0,1,1)),"",OFFSET('Specs and Initial PMs'!$E$1,MATCH($B971,'Specs and Initial PMs'!$D:$D,0)-1,0,1,1))))</f>
        <v/>
      </c>
      <c r="R971" s="103" t="str">
        <f t="shared" ca="1" si="158"/>
        <v/>
      </c>
      <c r="S971" s="241"/>
    </row>
    <row r="972" spans="1:19" x14ac:dyDescent="0.3">
      <c r="A972" s="1">
        <f>'Specs and Initial PMs'!A984</f>
        <v>968</v>
      </c>
      <c r="B972" s="1">
        <f>'Specs and Initial PMs'!D984</f>
        <v>0</v>
      </c>
      <c r="C972" s="103" t="e">
        <f ca="1">IF(B972=0, NA(), (IF(ISERROR(OFFSET('Initial Results'!$U$1,MATCH($B972,'Initial Results'!$R:$R,0)-1,0,1,1)),NA(),OFFSET('Initial Results'!$U$1,MATCH($B972,'Initial Results'!$R:$R,0)-1,0,1,1))))</f>
        <v>#N/A</v>
      </c>
      <c r="D972" s="103" t="str">
        <f t="shared" si="159"/>
        <v/>
      </c>
      <c r="E972" s="199" t="e">
        <f ca="1">IF(B972=0, NA(), (IF(ISERROR(OFFSET('Confirm Results'!$U$1,MATCH($B972,'Confirm Results'!$R:$R,0)-1,0,1,1)),NA(),OFFSET('Confirm Results'!$U$1,MATCH($B972,'Confirm Results'!$R:$R,0)-1,0,1,1))))</f>
        <v>#N/A</v>
      </c>
      <c r="F972" s="103" t="str">
        <f t="shared" si="150"/>
        <v/>
      </c>
      <c r="G972" s="103" t="str">
        <f t="shared" ca="1" si="151"/>
        <v/>
      </c>
      <c r="H972" s="300"/>
      <c r="I972" s="103" t="str">
        <f t="shared" si="152"/>
        <v/>
      </c>
      <c r="J972" s="1" t="str">
        <f t="shared" si="153"/>
        <v/>
      </c>
      <c r="K972" s="1" t="str">
        <f t="shared" si="154"/>
        <v/>
      </c>
      <c r="L972" s="177"/>
      <c r="M972" s="299" t="str">
        <f t="shared" si="155"/>
        <v/>
      </c>
      <c r="N972" s="177"/>
      <c r="O972" s="177" t="str">
        <f t="shared" si="156"/>
        <v/>
      </c>
      <c r="P972" s="1" t="str">
        <f t="shared" si="157"/>
        <v/>
      </c>
      <c r="Q972" s="199" t="str">
        <f ca="1">IF(B972=0,"",(IF(ISERROR(OFFSET('Specs and Initial PMs'!$E$1,MATCH($B972,'Specs and Initial PMs'!$D:$D,0)-1,0,1,1)),"",OFFSET('Specs and Initial PMs'!$E$1,MATCH($B972,'Specs and Initial PMs'!$D:$D,0)-1,0,1,1))))</f>
        <v/>
      </c>
      <c r="R972" s="103" t="str">
        <f t="shared" ca="1" si="158"/>
        <v/>
      </c>
      <c r="S972" s="241"/>
    </row>
    <row r="973" spans="1:19" x14ac:dyDescent="0.3">
      <c r="A973" s="1">
        <f>'Specs and Initial PMs'!A985</f>
        <v>969</v>
      </c>
      <c r="B973" s="1">
        <f>'Specs and Initial PMs'!D985</f>
        <v>0</v>
      </c>
      <c r="C973" s="103" t="e">
        <f ca="1">IF(B973=0, NA(), (IF(ISERROR(OFFSET('Initial Results'!$U$1,MATCH($B973,'Initial Results'!$R:$R,0)-1,0,1,1)),NA(),OFFSET('Initial Results'!$U$1,MATCH($B973,'Initial Results'!$R:$R,0)-1,0,1,1))))</f>
        <v>#N/A</v>
      </c>
      <c r="D973" s="103" t="str">
        <f t="shared" si="159"/>
        <v/>
      </c>
      <c r="E973" s="199" t="e">
        <f ca="1">IF(B973=0, NA(), (IF(ISERROR(OFFSET('Confirm Results'!$U$1,MATCH($B973,'Confirm Results'!$R:$R,0)-1,0,1,1)),NA(),OFFSET('Confirm Results'!$U$1,MATCH($B973,'Confirm Results'!$R:$R,0)-1,0,1,1))))</f>
        <v>#N/A</v>
      </c>
      <c r="F973" s="103" t="str">
        <f t="shared" si="150"/>
        <v/>
      </c>
      <c r="G973" s="103" t="str">
        <f t="shared" ca="1" si="151"/>
        <v/>
      </c>
      <c r="H973" s="300"/>
      <c r="I973" s="103" t="str">
        <f t="shared" si="152"/>
        <v/>
      </c>
      <c r="J973" s="1" t="str">
        <f t="shared" si="153"/>
        <v/>
      </c>
      <c r="K973" s="1" t="str">
        <f t="shared" si="154"/>
        <v/>
      </c>
      <c r="L973" s="177"/>
      <c r="M973" s="299" t="str">
        <f t="shared" si="155"/>
        <v/>
      </c>
      <c r="N973" s="177"/>
      <c r="O973" s="177" t="str">
        <f t="shared" si="156"/>
        <v/>
      </c>
      <c r="P973" s="1" t="str">
        <f t="shared" si="157"/>
        <v/>
      </c>
      <c r="Q973" s="199" t="str">
        <f ca="1">IF(B973=0,"",(IF(ISERROR(OFFSET('Specs and Initial PMs'!$E$1,MATCH($B973,'Specs and Initial PMs'!$D:$D,0)-1,0,1,1)),"",OFFSET('Specs and Initial PMs'!$E$1,MATCH($B973,'Specs and Initial PMs'!$D:$D,0)-1,0,1,1))))</f>
        <v/>
      </c>
      <c r="R973" s="103" t="str">
        <f t="shared" ca="1" si="158"/>
        <v/>
      </c>
      <c r="S973" s="241"/>
    </row>
    <row r="974" spans="1:19" x14ac:dyDescent="0.3">
      <c r="A974" s="1">
        <f>'Specs and Initial PMs'!A986</f>
        <v>970</v>
      </c>
      <c r="B974" s="1">
        <f>'Specs and Initial PMs'!D986</f>
        <v>0</v>
      </c>
      <c r="C974" s="103" t="e">
        <f ca="1">IF(B974=0, NA(), (IF(ISERROR(OFFSET('Initial Results'!$U$1,MATCH($B974,'Initial Results'!$R:$R,0)-1,0,1,1)),NA(),OFFSET('Initial Results'!$U$1,MATCH($B974,'Initial Results'!$R:$R,0)-1,0,1,1))))</f>
        <v>#N/A</v>
      </c>
      <c r="D974" s="103" t="str">
        <f t="shared" si="159"/>
        <v/>
      </c>
      <c r="E974" s="199" t="e">
        <f ca="1">IF(B974=0, NA(), (IF(ISERROR(OFFSET('Confirm Results'!$U$1,MATCH($B974,'Confirm Results'!$R:$R,0)-1,0,1,1)),NA(),OFFSET('Confirm Results'!$U$1,MATCH($B974,'Confirm Results'!$R:$R,0)-1,0,1,1))))</f>
        <v>#N/A</v>
      </c>
      <c r="F974" s="103" t="str">
        <f t="shared" si="150"/>
        <v/>
      </c>
      <c r="G974" s="103" t="str">
        <f t="shared" ca="1" si="151"/>
        <v/>
      </c>
      <c r="H974" s="300"/>
      <c r="I974" s="103" t="str">
        <f t="shared" si="152"/>
        <v/>
      </c>
      <c r="J974" s="1" t="str">
        <f t="shared" si="153"/>
        <v/>
      </c>
      <c r="K974" s="1" t="str">
        <f t="shared" si="154"/>
        <v/>
      </c>
      <c r="L974" s="177"/>
      <c r="M974" s="299" t="str">
        <f t="shared" si="155"/>
        <v/>
      </c>
      <c r="N974" s="177"/>
      <c r="O974" s="177" t="str">
        <f t="shared" si="156"/>
        <v/>
      </c>
      <c r="P974" s="1" t="str">
        <f t="shared" si="157"/>
        <v/>
      </c>
      <c r="Q974" s="199" t="str">
        <f ca="1">IF(B974=0,"",(IF(ISERROR(OFFSET('Specs and Initial PMs'!$E$1,MATCH($B974,'Specs and Initial PMs'!$D:$D,0)-1,0,1,1)),"",OFFSET('Specs and Initial PMs'!$E$1,MATCH($B974,'Specs and Initial PMs'!$D:$D,0)-1,0,1,1))))</f>
        <v/>
      </c>
      <c r="R974" s="103" t="str">
        <f t="shared" ca="1" si="158"/>
        <v/>
      </c>
      <c r="S974" s="241"/>
    </row>
    <row r="975" spans="1:19" x14ac:dyDescent="0.3">
      <c r="A975" s="1">
        <f>'Specs and Initial PMs'!A987</f>
        <v>971</v>
      </c>
      <c r="B975" s="1">
        <f>'Specs and Initial PMs'!D987</f>
        <v>0</v>
      </c>
      <c r="C975" s="103" t="e">
        <f ca="1">IF(B975=0, NA(), (IF(ISERROR(OFFSET('Initial Results'!$U$1,MATCH($B975,'Initial Results'!$R:$R,0)-1,0,1,1)),NA(),OFFSET('Initial Results'!$U$1,MATCH($B975,'Initial Results'!$R:$R,0)-1,0,1,1))))</f>
        <v>#N/A</v>
      </c>
      <c r="D975" s="103" t="str">
        <f t="shared" si="159"/>
        <v/>
      </c>
      <c r="E975" s="199" t="e">
        <f ca="1">IF(B975=0, NA(), (IF(ISERROR(OFFSET('Confirm Results'!$U$1,MATCH($B975,'Confirm Results'!$R:$R,0)-1,0,1,1)),NA(),OFFSET('Confirm Results'!$U$1,MATCH($B975,'Confirm Results'!$R:$R,0)-1,0,1,1))))</f>
        <v>#N/A</v>
      </c>
      <c r="F975" s="103" t="str">
        <f t="shared" si="150"/>
        <v/>
      </c>
      <c r="G975" s="103" t="str">
        <f t="shared" ca="1" si="151"/>
        <v/>
      </c>
      <c r="H975" s="300"/>
      <c r="I975" s="103" t="str">
        <f t="shared" si="152"/>
        <v/>
      </c>
      <c r="J975" s="1" t="str">
        <f t="shared" si="153"/>
        <v/>
      </c>
      <c r="K975" s="1" t="str">
        <f t="shared" si="154"/>
        <v/>
      </c>
      <c r="L975" s="177"/>
      <c r="M975" s="299" t="str">
        <f t="shared" si="155"/>
        <v/>
      </c>
      <c r="N975" s="177"/>
      <c r="O975" s="177" t="str">
        <f t="shared" si="156"/>
        <v/>
      </c>
      <c r="P975" s="1" t="str">
        <f t="shared" si="157"/>
        <v/>
      </c>
      <c r="Q975" s="199" t="str">
        <f ca="1">IF(B975=0,"",(IF(ISERROR(OFFSET('Specs and Initial PMs'!$E$1,MATCH($B975,'Specs and Initial PMs'!$D:$D,0)-1,0,1,1)),"",OFFSET('Specs and Initial PMs'!$E$1,MATCH($B975,'Specs and Initial PMs'!$D:$D,0)-1,0,1,1))))</f>
        <v/>
      </c>
      <c r="R975" s="103" t="str">
        <f t="shared" ca="1" si="158"/>
        <v/>
      </c>
      <c r="S975" s="241"/>
    </row>
    <row r="976" spans="1:19" x14ac:dyDescent="0.3">
      <c r="A976" s="1">
        <f>'Specs and Initial PMs'!A988</f>
        <v>972</v>
      </c>
      <c r="B976" s="1">
        <f>'Specs and Initial PMs'!D988</f>
        <v>0</v>
      </c>
      <c r="C976" s="103" t="e">
        <f ca="1">IF(B976=0, NA(), (IF(ISERROR(OFFSET('Initial Results'!$U$1,MATCH($B976,'Initial Results'!$R:$R,0)-1,0,1,1)),NA(),OFFSET('Initial Results'!$U$1,MATCH($B976,'Initial Results'!$R:$R,0)-1,0,1,1))))</f>
        <v>#N/A</v>
      </c>
      <c r="D976" s="103" t="str">
        <f t="shared" si="159"/>
        <v/>
      </c>
      <c r="E976" s="199" t="e">
        <f ca="1">IF(B976=0, NA(), (IF(ISERROR(OFFSET('Confirm Results'!$U$1,MATCH($B976,'Confirm Results'!$R:$R,0)-1,0,1,1)),NA(),OFFSET('Confirm Results'!$U$1,MATCH($B976,'Confirm Results'!$R:$R,0)-1,0,1,1))))</f>
        <v>#N/A</v>
      </c>
      <c r="F976" s="103" t="str">
        <f t="shared" si="150"/>
        <v/>
      </c>
      <c r="G976" s="103" t="str">
        <f t="shared" ca="1" si="151"/>
        <v/>
      </c>
      <c r="H976" s="300"/>
      <c r="I976" s="103" t="str">
        <f t="shared" si="152"/>
        <v/>
      </c>
      <c r="J976" s="1" t="str">
        <f t="shared" si="153"/>
        <v/>
      </c>
      <c r="K976" s="1" t="str">
        <f t="shared" si="154"/>
        <v/>
      </c>
      <c r="L976" s="177"/>
      <c r="M976" s="299" t="str">
        <f t="shared" si="155"/>
        <v/>
      </c>
      <c r="N976" s="177"/>
      <c r="O976" s="177" t="str">
        <f t="shared" si="156"/>
        <v/>
      </c>
      <c r="P976" s="1" t="str">
        <f t="shared" si="157"/>
        <v/>
      </c>
      <c r="Q976" s="199" t="str">
        <f ca="1">IF(B976=0,"",(IF(ISERROR(OFFSET('Specs and Initial PMs'!$E$1,MATCH($B976,'Specs and Initial PMs'!$D:$D,0)-1,0,1,1)),"",OFFSET('Specs and Initial PMs'!$E$1,MATCH($B976,'Specs and Initial PMs'!$D:$D,0)-1,0,1,1))))</f>
        <v/>
      </c>
      <c r="R976" s="103" t="str">
        <f t="shared" ca="1" si="158"/>
        <v/>
      </c>
      <c r="S976" s="241"/>
    </row>
    <row r="977" spans="1:19" x14ac:dyDescent="0.3">
      <c r="A977" s="1">
        <f>'Specs and Initial PMs'!A989</f>
        <v>973</v>
      </c>
      <c r="B977" s="1">
        <f>'Specs and Initial PMs'!D989</f>
        <v>0</v>
      </c>
      <c r="C977" s="103" t="e">
        <f ca="1">IF(B977=0, NA(), (IF(ISERROR(OFFSET('Initial Results'!$U$1,MATCH($B977,'Initial Results'!$R:$R,0)-1,0,1,1)),NA(),OFFSET('Initial Results'!$U$1,MATCH($B977,'Initial Results'!$R:$R,0)-1,0,1,1))))</f>
        <v>#N/A</v>
      </c>
      <c r="D977" s="103" t="str">
        <f t="shared" si="159"/>
        <v/>
      </c>
      <c r="E977" s="199" t="e">
        <f ca="1">IF(B977=0, NA(), (IF(ISERROR(OFFSET('Confirm Results'!$U$1,MATCH($B977,'Confirm Results'!$R:$R,0)-1,0,1,1)),NA(),OFFSET('Confirm Results'!$U$1,MATCH($B977,'Confirm Results'!$R:$R,0)-1,0,1,1))))</f>
        <v>#N/A</v>
      </c>
      <c r="F977" s="103" t="str">
        <f t="shared" si="150"/>
        <v/>
      </c>
      <c r="G977" s="103" t="str">
        <f t="shared" ca="1" si="151"/>
        <v/>
      </c>
      <c r="H977" s="300"/>
      <c r="I977" s="103" t="str">
        <f t="shared" si="152"/>
        <v/>
      </c>
      <c r="J977" s="1" t="str">
        <f t="shared" si="153"/>
        <v/>
      </c>
      <c r="K977" s="1" t="str">
        <f t="shared" si="154"/>
        <v/>
      </c>
      <c r="L977" s="177"/>
      <c r="M977" s="299" t="str">
        <f t="shared" si="155"/>
        <v/>
      </c>
      <c r="N977" s="177"/>
      <c r="O977" s="177" t="str">
        <f t="shared" si="156"/>
        <v/>
      </c>
      <c r="P977" s="1" t="str">
        <f t="shared" si="157"/>
        <v/>
      </c>
      <c r="Q977" s="199" t="str">
        <f ca="1">IF(B977=0,"",(IF(ISERROR(OFFSET('Specs and Initial PMs'!$E$1,MATCH($B977,'Specs and Initial PMs'!$D:$D,0)-1,0,1,1)),"",OFFSET('Specs and Initial PMs'!$E$1,MATCH($B977,'Specs and Initial PMs'!$D:$D,0)-1,0,1,1))))</f>
        <v/>
      </c>
      <c r="R977" s="103" t="str">
        <f t="shared" ca="1" si="158"/>
        <v/>
      </c>
      <c r="S977" s="241"/>
    </row>
    <row r="978" spans="1:19" x14ac:dyDescent="0.3">
      <c r="A978" s="1">
        <f>'Specs and Initial PMs'!A990</f>
        <v>974</v>
      </c>
      <c r="B978" s="1">
        <f>'Specs and Initial PMs'!D990</f>
        <v>0</v>
      </c>
      <c r="C978" s="103" t="e">
        <f ca="1">IF(B978=0, NA(), (IF(ISERROR(OFFSET('Initial Results'!$U$1,MATCH($B978,'Initial Results'!$R:$R,0)-1,0,1,1)),NA(),OFFSET('Initial Results'!$U$1,MATCH($B978,'Initial Results'!$R:$R,0)-1,0,1,1))))</f>
        <v>#N/A</v>
      </c>
      <c r="D978" s="103" t="str">
        <f t="shared" si="159"/>
        <v/>
      </c>
      <c r="E978" s="199" t="e">
        <f ca="1">IF(B978=0, NA(), (IF(ISERROR(OFFSET('Confirm Results'!$U$1,MATCH($B978,'Confirm Results'!$R:$R,0)-1,0,1,1)),NA(),OFFSET('Confirm Results'!$U$1,MATCH($B978,'Confirm Results'!$R:$R,0)-1,0,1,1))))</f>
        <v>#N/A</v>
      </c>
      <c r="F978" s="103" t="str">
        <f t="shared" si="150"/>
        <v/>
      </c>
      <c r="G978" s="103" t="str">
        <f t="shared" ca="1" si="151"/>
        <v/>
      </c>
      <c r="H978" s="300"/>
      <c r="I978" s="103" t="str">
        <f t="shared" si="152"/>
        <v/>
      </c>
      <c r="J978" s="1" t="str">
        <f t="shared" si="153"/>
        <v/>
      </c>
      <c r="K978" s="1" t="str">
        <f t="shared" si="154"/>
        <v/>
      </c>
      <c r="L978" s="177"/>
      <c r="M978" s="299" t="str">
        <f t="shared" si="155"/>
        <v/>
      </c>
      <c r="N978" s="177"/>
      <c r="O978" s="177" t="str">
        <f t="shared" si="156"/>
        <v/>
      </c>
      <c r="P978" s="1" t="str">
        <f t="shared" si="157"/>
        <v/>
      </c>
      <c r="Q978" s="199" t="str">
        <f ca="1">IF(B978=0,"",(IF(ISERROR(OFFSET('Specs and Initial PMs'!$E$1,MATCH($B978,'Specs and Initial PMs'!$D:$D,0)-1,0,1,1)),"",OFFSET('Specs and Initial PMs'!$E$1,MATCH($B978,'Specs and Initial PMs'!$D:$D,0)-1,0,1,1))))</f>
        <v/>
      </c>
      <c r="R978" s="103" t="str">
        <f t="shared" ca="1" si="158"/>
        <v/>
      </c>
      <c r="S978" s="241"/>
    </row>
    <row r="979" spans="1:19" x14ac:dyDescent="0.3">
      <c r="A979" s="1">
        <f>'Specs and Initial PMs'!A991</f>
        <v>975</v>
      </c>
      <c r="B979" s="1">
        <f>'Specs and Initial PMs'!D991</f>
        <v>0</v>
      </c>
      <c r="C979" s="103" t="e">
        <f ca="1">IF(B979=0, NA(), (IF(ISERROR(OFFSET('Initial Results'!$U$1,MATCH($B979,'Initial Results'!$R:$R,0)-1,0,1,1)),NA(),OFFSET('Initial Results'!$U$1,MATCH($B979,'Initial Results'!$R:$R,0)-1,0,1,1))))</f>
        <v>#N/A</v>
      </c>
      <c r="D979" s="103" t="str">
        <f t="shared" si="159"/>
        <v/>
      </c>
      <c r="E979" s="199" t="e">
        <f ca="1">IF(B979=0, NA(), (IF(ISERROR(OFFSET('Confirm Results'!$U$1,MATCH($B979,'Confirm Results'!$R:$R,0)-1,0,1,1)),NA(),OFFSET('Confirm Results'!$U$1,MATCH($B979,'Confirm Results'!$R:$R,0)-1,0,1,1))))</f>
        <v>#N/A</v>
      </c>
      <c r="F979" s="103" t="str">
        <f t="shared" si="150"/>
        <v/>
      </c>
      <c r="G979" s="103" t="str">
        <f t="shared" ca="1" si="151"/>
        <v/>
      </c>
      <c r="H979" s="300"/>
      <c r="I979" s="103" t="str">
        <f t="shared" si="152"/>
        <v/>
      </c>
      <c r="J979" s="1" t="str">
        <f t="shared" si="153"/>
        <v/>
      </c>
      <c r="K979" s="1" t="str">
        <f t="shared" si="154"/>
        <v/>
      </c>
      <c r="L979" s="177"/>
      <c r="M979" s="299" t="str">
        <f t="shared" si="155"/>
        <v/>
      </c>
      <c r="N979" s="177"/>
      <c r="O979" s="177" t="str">
        <f t="shared" si="156"/>
        <v/>
      </c>
      <c r="P979" s="1" t="str">
        <f t="shared" si="157"/>
        <v/>
      </c>
      <c r="Q979" s="199" t="str">
        <f ca="1">IF(B979=0,"",(IF(ISERROR(OFFSET('Specs and Initial PMs'!$E$1,MATCH($B979,'Specs and Initial PMs'!$D:$D,0)-1,0,1,1)),"",OFFSET('Specs and Initial PMs'!$E$1,MATCH($B979,'Specs and Initial PMs'!$D:$D,0)-1,0,1,1))))</f>
        <v/>
      </c>
      <c r="R979" s="103" t="str">
        <f t="shared" ca="1" si="158"/>
        <v/>
      </c>
      <c r="S979" s="241"/>
    </row>
    <row r="980" spans="1:19" x14ac:dyDescent="0.3">
      <c r="A980" s="1">
        <f>'Specs and Initial PMs'!A992</f>
        <v>976</v>
      </c>
      <c r="B980" s="1">
        <f>'Specs and Initial PMs'!D992</f>
        <v>0</v>
      </c>
      <c r="C980" s="103" t="e">
        <f ca="1">IF(B980=0, NA(), (IF(ISERROR(OFFSET('Initial Results'!$U$1,MATCH($B980,'Initial Results'!$R:$R,0)-1,0,1,1)),NA(),OFFSET('Initial Results'!$U$1,MATCH($B980,'Initial Results'!$R:$R,0)-1,0,1,1))))</f>
        <v>#N/A</v>
      </c>
      <c r="D980" s="103" t="str">
        <f t="shared" si="159"/>
        <v/>
      </c>
      <c r="E980" s="199" t="e">
        <f ca="1">IF(B980=0, NA(), (IF(ISERROR(OFFSET('Confirm Results'!$U$1,MATCH($B980,'Confirm Results'!$R:$R,0)-1,0,1,1)),NA(),OFFSET('Confirm Results'!$U$1,MATCH($B980,'Confirm Results'!$R:$R,0)-1,0,1,1))))</f>
        <v>#N/A</v>
      </c>
      <c r="F980" s="103" t="str">
        <f t="shared" si="150"/>
        <v/>
      </c>
      <c r="G980" s="103" t="str">
        <f t="shared" ca="1" si="151"/>
        <v/>
      </c>
      <c r="H980" s="300"/>
      <c r="I980" s="103" t="str">
        <f t="shared" si="152"/>
        <v/>
      </c>
      <c r="J980" s="1" t="str">
        <f t="shared" si="153"/>
        <v/>
      </c>
      <c r="K980" s="1" t="str">
        <f t="shared" si="154"/>
        <v/>
      </c>
      <c r="L980" s="177"/>
      <c r="M980" s="299" t="str">
        <f t="shared" si="155"/>
        <v/>
      </c>
      <c r="N980" s="177"/>
      <c r="O980" s="177" t="str">
        <f t="shared" si="156"/>
        <v/>
      </c>
      <c r="P980" s="1" t="str">
        <f t="shared" si="157"/>
        <v/>
      </c>
      <c r="Q980" s="199" t="str">
        <f ca="1">IF(B980=0,"",(IF(ISERROR(OFFSET('Specs and Initial PMs'!$E$1,MATCH($B980,'Specs and Initial PMs'!$D:$D,0)-1,0,1,1)),"",OFFSET('Specs and Initial PMs'!$E$1,MATCH($B980,'Specs and Initial PMs'!$D:$D,0)-1,0,1,1))))</f>
        <v/>
      </c>
      <c r="R980" s="103" t="str">
        <f t="shared" ca="1" si="158"/>
        <v/>
      </c>
      <c r="S980" s="241"/>
    </row>
    <row r="981" spans="1:19" x14ac:dyDescent="0.3">
      <c r="A981" s="1">
        <f>'Specs and Initial PMs'!A993</f>
        <v>977</v>
      </c>
      <c r="B981" s="1">
        <f>'Specs and Initial PMs'!D993</f>
        <v>0</v>
      </c>
      <c r="C981" s="103" t="e">
        <f ca="1">IF(B981=0, NA(), (IF(ISERROR(OFFSET('Initial Results'!$U$1,MATCH($B981,'Initial Results'!$R:$R,0)-1,0,1,1)),NA(),OFFSET('Initial Results'!$U$1,MATCH($B981,'Initial Results'!$R:$R,0)-1,0,1,1))))</f>
        <v>#N/A</v>
      </c>
      <c r="D981" s="103" t="str">
        <f t="shared" si="159"/>
        <v/>
      </c>
      <c r="E981" s="199" t="e">
        <f ca="1">IF(B981=0, NA(), (IF(ISERROR(OFFSET('Confirm Results'!$U$1,MATCH($B981,'Confirm Results'!$R:$R,0)-1,0,1,1)),NA(),OFFSET('Confirm Results'!$U$1,MATCH($B981,'Confirm Results'!$R:$R,0)-1,0,1,1))))</f>
        <v>#N/A</v>
      </c>
      <c r="F981" s="103" t="str">
        <f t="shared" si="150"/>
        <v/>
      </c>
      <c r="G981" s="103" t="str">
        <f t="shared" ca="1" si="151"/>
        <v/>
      </c>
      <c r="H981" s="300"/>
      <c r="I981" s="103" t="str">
        <f t="shared" si="152"/>
        <v/>
      </c>
      <c r="J981" s="1" t="str">
        <f t="shared" si="153"/>
        <v/>
      </c>
      <c r="K981" s="1" t="str">
        <f t="shared" si="154"/>
        <v/>
      </c>
      <c r="L981" s="177"/>
      <c r="M981" s="299" t="str">
        <f t="shared" si="155"/>
        <v/>
      </c>
      <c r="N981" s="177"/>
      <c r="O981" s="177" t="str">
        <f t="shared" si="156"/>
        <v/>
      </c>
      <c r="P981" s="1" t="str">
        <f t="shared" si="157"/>
        <v/>
      </c>
      <c r="Q981" s="199" t="str">
        <f ca="1">IF(B981=0,"",(IF(ISERROR(OFFSET('Specs and Initial PMs'!$E$1,MATCH($B981,'Specs and Initial PMs'!$D:$D,0)-1,0,1,1)),"",OFFSET('Specs and Initial PMs'!$E$1,MATCH($B981,'Specs and Initial PMs'!$D:$D,0)-1,0,1,1))))</f>
        <v/>
      </c>
      <c r="R981" s="103" t="str">
        <f t="shared" ca="1" si="158"/>
        <v/>
      </c>
      <c r="S981" s="241"/>
    </row>
    <row r="982" spans="1:19" x14ac:dyDescent="0.3">
      <c r="A982" s="1">
        <f>'Specs and Initial PMs'!A994</f>
        <v>978</v>
      </c>
      <c r="B982" s="1">
        <f>'Specs and Initial PMs'!D994</f>
        <v>0</v>
      </c>
      <c r="C982" s="103" t="e">
        <f ca="1">IF(B982=0, NA(), (IF(ISERROR(OFFSET('Initial Results'!$U$1,MATCH($B982,'Initial Results'!$R:$R,0)-1,0,1,1)),NA(),OFFSET('Initial Results'!$U$1,MATCH($B982,'Initial Results'!$R:$R,0)-1,0,1,1))))</f>
        <v>#N/A</v>
      </c>
      <c r="D982" s="103" t="str">
        <f t="shared" si="159"/>
        <v/>
      </c>
      <c r="E982" s="199" t="e">
        <f ca="1">IF(B982=0, NA(), (IF(ISERROR(OFFSET('Confirm Results'!$U$1,MATCH($B982,'Confirm Results'!$R:$R,0)-1,0,1,1)),NA(),OFFSET('Confirm Results'!$U$1,MATCH($B982,'Confirm Results'!$R:$R,0)-1,0,1,1))))</f>
        <v>#N/A</v>
      </c>
      <c r="F982" s="103" t="str">
        <f t="shared" si="150"/>
        <v/>
      </c>
      <c r="G982" s="103" t="str">
        <f t="shared" ca="1" si="151"/>
        <v/>
      </c>
      <c r="H982" s="300"/>
      <c r="I982" s="103" t="str">
        <f t="shared" si="152"/>
        <v/>
      </c>
      <c r="J982" s="1" t="str">
        <f t="shared" si="153"/>
        <v/>
      </c>
      <c r="K982" s="1" t="str">
        <f t="shared" si="154"/>
        <v/>
      </c>
      <c r="L982" s="177"/>
      <c r="M982" s="299" t="str">
        <f t="shared" si="155"/>
        <v/>
      </c>
      <c r="N982" s="177"/>
      <c r="O982" s="177" t="str">
        <f t="shared" si="156"/>
        <v/>
      </c>
      <c r="P982" s="1" t="str">
        <f t="shared" si="157"/>
        <v/>
      </c>
      <c r="Q982" s="199" t="str">
        <f ca="1">IF(B982=0,"",(IF(ISERROR(OFFSET('Specs and Initial PMs'!$E$1,MATCH($B982,'Specs and Initial PMs'!$D:$D,0)-1,0,1,1)),"",OFFSET('Specs and Initial PMs'!$E$1,MATCH($B982,'Specs and Initial PMs'!$D:$D,0)-1,0,1,1))))</f>
        <v/>
      </c>
      <c r="R982" s="103" t="str">
        <f t="shared" ca="1" si="158"/>
        <v/>
      </c>
      <c r="S982" s="241"/>
    </row>
    <row r="983" spans="1:19" x14ac:dyDescent="0.3">
      <c r="A983" s="1">
        <f>'Specs and Initial PMs'!A995</f>
        <v>979</v>
      </c>
      <c r="B983" s="1">
        <f>'Specs and Initial PMs'!D995</f>
        <v>0</v>
      </c>
      <c r="C983" s="103" t="e">
        <f ca="1">IF(B983=0, NA(), (IF(ISERROR(OFFSET('Initial Results'!$U$1,MATCH($B983,'Initial Results'!$R:$R,0)-1,0,1,1)),NA(),OFFSET('Initial Results'!$U$1,MATCH($B983,'Initial Results'!$R:$R,0)-1,0,1,1))))</f>
        <v>#N/A</v>
      </c>
      <c r="D983" s="103" t="str">
        <f t="shared" si="159"/>
        <v/>
      </c>
      <c r="E983" s="199" t="e">
        <f ca="1">IF(B983=0, NA(), (IF(ISERROR(OFFSET('Confirm Results'!$U$1,MATCH($B983,'Confirm Results'!$R:$R,0)-1,0,1,1)),NA(),OFFSET('Confirm Results'!$U$1,MATCH($B983,'Confirm Results'!$R:$R,0)-1,0,1,1))))</f>
        <v>#N/A</v>
      </c>
      <c r="F983" s="103" t="str">
        <f t="shared" si="150"/>
        <v/>
      </c>
      <c r="G983" s="103" t="str">
        <f t="shared" ca="1" si="151"/>
        <v/>
      </c>
      <c r="H983" s="300"/>
      <c r="I983" s="103" t="str">
        <f t="shared" si="152"/>
        <v/>
      </c>
      <c r="J983" s="1" t="str">
        <f t="shared" si="153"/>
        <v/>
      </c>
      <c r="K983" s="1" t="str">
        <f t="shared" si="154"/>
        <v/>
      </c>
      <c r="L983" s="177"/>
      <c r="M983" s="299" t="str">
        <f t="shared" si="155"/>
        <v/>
      </c>
      <c r="N983" s="177"/>
      <c r="O983" s="177" t="str">
        <f t="shared" si="156"/>
        <v/>
      </c>
      <c r="P983" s="1" t="str">
        <f t="shared" si="157"/>
        <v/>
      </c>
      <c r="Q983" s="199" t="str">
        <f ca="1">IF(B983=0,"",(IF(ISERROR(OFFSET('Specs and Initial PMs'!$E$1,MATCH($B983,'Specs and Initial PMs'!$D:$D,0)-1,0,1,1)),"",OFFSET('Specs and Initial PMs'!$E$1,MATCH($B983,'Specs and Initial PMs'!$D:$D,0)-1,0,1,1))))</f>
        <v/>
      </c>
      <c r="R983" s="103" t="str">
        <f t="shared" ca="1" si="158"/>
        <v/>
      </c>
      <c r="S983" s="241"/>
    </row>
    <row r="984" spans="1:19" x14ac:dyDescent="0.3">
      <c r="A984" s="1">
        <f>'Specs and Initial PMs'!A996</f>
        <v>980</v>
      </c>
      <c r="B984" s="1">
        <f>'Specs and Initial PMs'!D996</f>
        <v>0</v>
      </c>
      <c r="C984" s="103" t="e">
        <f ca="1">IF(B984=0, NA(), (IF(ISERROR(OFFSET('Initial Results'!$U$1,MATCH($B984,'Initial Results'!$R:$R,0)-1,0,1,1)),NA(),OFFSET('Initial Results'!$U$1,MATCH($B984,'Initial Results'!$R:$R,0)-1,0,1,1))))</f>
        <v>#N/A</v>
      </c>
      <c r="D984" s="103" t="str">
        <f t="shared" si="159"/>
        <v/>
      </c>
      <c r="E984" s="199" t="e">
        <f ca="1">IF(B984=0, NA(), (IF(ISERROR(OFFSET('Confirm Results'!$U$1,MATCH($B984,'Confirm Results'!$R:$R,0)-1,0,1,1)),NA(),OFFSET('Confirm Results'!$U$1,MATCH($B984,'Confirm Results'!$R:$R,0)-1,0,1,1))))</f>
        <v>#N/A</v>
      </c>
      <c r="F984" s="103" t="str">
        <f t="shared" si="150"/>
        <v/>
      </c>
      <c r="G984" s="103" t="str">
        <f t="shared" ca="1" si="151"/>
        <v/>
      </c>
      <c r="H984" s="300"/>
      <c r="I984" s="103" t="str">
        <f t="shared" si="152"/>
        <v/>
      </c>
      <c r="J984" s="1" t="str">
        <f t="shared" si="153"/>
        <v/>
      </c>
      <c r="K984" s="1" t="str">
        <f t="shared" si="154"/>
        <v/>
      </c>
      <c r="L984" s="177"/>
      <c r="M984" s="299" t="str">
        <f t="shared" si="155"/>
        <v/>
      </c>
      <c r="N984" s="177"/>
      <c r="O984" s="177" t="str">
        <f t="shared" si="156"/>
        <v/>
      </c>
      <c r="P984" s="1" t="str">
        <f t="shared" si="157"/>
        <v/>
      </c>
      <c r="Q984" s="199" t="str">
        <f ca="1">IF(B984=0,"",(IF(ISERROR(OFFSET('Specs and Initial PMs'!$E$1,MATCH($B984,'Specs and Initial PMs'!$D:$D,0)-1,0,1,1)),"",OFFSET('Specs and Initial PMs'!$E$1,MATCH($B984,'Specs and Initial PMs'!$D:$D,0)-1,0,1,1))))</f>
        <v/>
      </c>
      <c r="R984" s="103" t="str">
        <f t="shared" ca="1" si="158"/>
        <v/>
      </c>
      <c r="S984" s="241"/>
    </row>
    <row r="985" spans="1:19" x14ac:dyDescent="0.3">
      <c r="A985" s="1">
        <f>'Specs and Initial PMs'!A997</f>
        <v>981</v>
      </c>
      <c r="B985" s="1">
        <f>'Specs and Initial PMs'!D997</f>
        <v>0</v>
      </c>
      <c r="C985" s="103" t="e">
        <f ca="1">IF(B985=0, NA(), (IF(ISERROR(OFFSET('Initial Results'!$U$1,MATCH($B985,'Initial Results'!$R:$R,0)-1,0,1,1)),NA(),OFFSET('Initial Results'!$U$1,MATCH($B985,'Initial Results'!$R:$R,0)-1,0,1,1))))</f>
        <v>#N/A</v>
      </c>
      <c r="D985" s="103" t="str">
        <f t="shared" si="159"/>
        <v/>
      </c>
      <c r="E985" s="199" t="e">
        <f ca="1">IF(B985=0, NA(), (IF(ISERROR(OFFSET('Confirm Results'!$U$1,MATCH($B985,'Confirm Results'!$R:$R,0)-1,0,1,1)),NA(),OFFSET('Confirm Results'!$U$1,MATCH($B985,'Confirm Results'!$R:$R,0)-1,0,1,1))))</f>
        <v>#N/A</v>
      </c>
      <c r="F985" s="103" t="str">
        <f t="shared" si="150"/>
        <v/>
      </c>
      <c r="G985" s="103" t="str">
        <f t="shared" ca="1" si="151"/>
        <v/>
      </c>
      <c r="H985" s="300"/>
      <c r="I985" s="103" t="str">
        <f t="shared" si="152"/>
        <v/>
      </c>
      <c r="J985" s="1" t="str">
        <f t="shared" si="153"/>
        <v/>
      </c>
      <c r="K985" s="1" t="str">
        <f t="shared" si="154"/>
        <v/>
      </c>
      <c r="L985" s="177"/>
      <c r="M985" s="299" t="str">
        <f t="shared" si="155"/>
        <v/>
      </c>
      <c r="N985" s="177"/>
      <c r="O985" s="177" t="str">
        <f t="shared" si="156"/>
        <v/>
      </c>
      <c r="P985" s="1" t="str">
        <f t="shared" si="157"/>
        <v/>
      </c>
      <c r="Q985" s="199" t="str">
        <f ca="1">IF(B985=0,"",(IF(ISERROR(OFFSET('Specs and Initial PMs'!$E$1,MATCH($B985,'Specs and Initial PMs'!$D:$D,0)-1,0,1,1)),"",OFFSET('Specs and Initial PMs'!$E$1,MATCH($B985,'Specs and Initial PMs'!$D:$D,0)-1,0,1,1))))</f>
        <v/>
      </c>
      <c r="R985" s="103" t="str">
        <f t="shared" ca="1" si="158"/>
        <v/>
      </c>
      <c r="S985" s="241"/>
    </row>
    <row r="986" spans="1:19" x14ac:dyDescent="0.3">
      <c r="A986" s="1">
        <f>'Specs and Initial PMs'!A998</f>
        <v>982</v>
      </c>
      <c r="B986" s="1">
        <f>'Specs and Initial PMs'!D998</f>
        <v>0</v>
      </c>
      <c r="C986" s="103" t="e">
        <f ca="1">IF(B986=0, NA(), (IF(ISERROR(OFFSET('Initial Results'!$U$1,MATCH($B986,'Initial Results'!$R:$R,0)-1,0,1,1)),NA(),OFFSET('Initial Results'!$U$1,MATCH($B986,'Initial Results'!$R:$R,0)-1,0,1,1))))</f>
        <v>#N/A</v>
      </c>
      <c r="D986" s="103" t="str">
        <f t="shared" si="159"/>
        <v/>
      </c>
      <c r="E986" s="199" t="e">
        <f ca="1">IF(B986=0, NA(), (IF(ISERROR(OFFSET('Confirm Results'!$U$1,MATCH($B986,'Confirm Results'!$R:$R,0)-1,0,1,1)),NA(),OFFSET('Confirm Results'!$U$1,MATCH($B986,'Confirm Results'!$R:$R,0)-1,0,1,1))))</f>
        <v>#N/A</v>
      </c>
      <c r="F986" s="103" t="str">
        <f t="shared" si="150"/>
        <v/>
      </c>
      <c r="G986" s="103" t="str">
        <f t="shared" ca="1" si="151"/>
        <v/>
      </c>
      <c r="H986" s="300"/>
      <c r="I986" s="103" t="str">
        <f t="shared" si="152"/>
        <v/>
      </c>
      <c r="J986" s="1" t="str">
        <f t="shared" si="153"/>
        <v/>
      </c>
      <c r="K986" s="1" t="str">
        <f t="shared" si="154"/>
        <v/>
      </c>
      <c r="L986" s="177"/>
      <c r="M986" s="299" t="str">
        <f t="shared" si="155"/>
        <v/>
      </c>
      <c r="N986" s="177"/>
      <c r="O986" s="177" t="str">
        <f t="shared" si="156"/>
        <v/>
      </c>
      <c r="P986" s="1" t="str">
        <f t="shared" si="157"/>
        <v/>
      </c>
      <c r="Q986" s="199" t="str">
        <f ca="1">IF(B986=0,"",(IF(ISERROR(OFFSET('Specs and Initial PMs'!$E$1,MATCH($B986,'Specs and Initial PMs'!$D:$D,0)-1,0,1,1)),"",OFFSET('Specs and Initial PMs'!$E$1,MATCH($B986,'Specs and Initial PMs'!$D:$D,0)-1,0,1,1))))</f>
        <v/>
      </c>
      <c r="R986" s="103" t="str">
        <f t="shared" ca="1" si="158"/>
        <v/>
      </c>
      <c r="S986" s="241"/>
    </row>
    <row r="987" spans="1:19" x14ac:dyDescent="0.3">
      <c r="A987" s="1">
        <f>'Specs and Initial PMs'!A999</f>
        <v>983</v>
      </c>
      <c r="B987" s="1">
        <f>'Specs and Initial PMs'!D999</f>
        <v>0</v>
      </c>
      <c r="C987" s="103" t="e">
        <f ca="1">IF(B987=0, NA(), (IF(ISERROR(OFFSET('Initial Results'!$U$1,MATCH($B987,'Initial Results'!$R:$R,0)-1,0,1,1)),NA(),OFFSET('Initial Results'!$U$1,MATCH($B987,'Initial Results'!$R:$R,0)-1,0,1,1))))</f>
        <v>#N/A</v>
      </c>
      <c r="D987" s="103" t="str">
        <f t="shared" si="159"/>
        <v/>
      </c>
      <c r="E987" s="199" t="e">
        <f ca="1">IF(B987=0, NA(), (IF(ISERROR(OFFSET('Confirm Results'!$U$1,MATCH($B987,'Confirm Results'!$R:$R,0)-1,0,1,1)),NA(),OFFSET('Confirm Results'!$U$1,MATCH($B987,'Confirm Results'!$R:$R,0)-1,0,1,1))))</f>
        <v>#N/A</v>
      </c>
      <c r="F987" s="103" t="str">
        <f t="shared" si="150"/>
        <v/>
      </c>
      <c r="G987" s="103" t="str">
        <f t="shared" ca="1" si="151"/>
        <v/>
      </c>
      <c r="H987" s="300"/>
      <c r="I987" s="103" t="str">
        <f t="shared" si="152"/>
        <v/>
      </c>
      <c r="J987" s="1" t="str">
        <f t="shared" si="153"/>
        <v/>
      </c>
      <c r="K987" s="1" t="str">
        <f t="shared" si="154"/>
        <v/>
      </c>
      <c r="L987" s="177"/>
      <c r="M987" s="299" t="str">
        <f t="shared" si="155"/>
        <v/>
      </c>
      <c r="N987" s="177"/>
      <c r="O987" s="177" t="str">
        <f t="shared" si="156"/>
        <v/>
      </c>
      <c r="P987" s="1" t="str">
        <f t="shared" si="157"/>
        <v/>
      </c>
      <c r="Q987" s="199" t="str">
        <f ca="1">IF(B987=0,"",(IF(ISERROR(OFFSET('Specs and Initial PMs'!$E$1,MATCH($B987,'Specs and Initial PMs'!$D:$D,0)-1,0,1,1)),"",OFFSET('Specs and Initial PMs'!$E$1,MATCH($B987,'Specs and Initial PMs'!$D:$D,0)-1,0,1,1))))</f>
        <v/>
      </c>
      <c r="R987" s="103" t="str">
        <f t="shared" ca="1" si="158"/>
        <v/>
      </c>
      <c r="S987" s="241"/>
    </row>
    <row r="988" spans="1:19" x14ac:dyDescent="0.3">
      <c r="A988" s="1">
        <f>'Specs and Initial PMs'!A1000</f>
        <v>984</v>
      </c>
      <c r="B988" s="1">
        <f>'Specs and Initial PMs'!D1000</f>
        <v>0</v>
      </c>
      <c r="C988" s="103" t="e">
        <f ca="1">IF(B988=0, NA(), (IF(ISERROR(OFFSET('Initial Results'!$U$1,MATCH($B988,'Initial Results'!$R:$R,0)-1,0,1,1)),NA(),OFFSET('Initial Results'!$U$1,MATCH($B988,'Initial Results'!$R:$R,0)-1,0,1,1))))</f>
        <v>#N/A</v>
      </c>
      <c r="D988" s="103" t="str">
        <f t="shared" si="159"/>
        <v/>
      </c>
      <c r="E988" s="199" t="e">
        <f ca="1">IF(B988=0, NA(), (IF(ISERROR(OFFSET('Confirm Results'!$U$1,MATCH($B988,'Confirm Results'!$R:$R,0)-1,0,1,1)),NA(),OFFSET('Confirm Results'!$U$1,MATCH($B988,'Confirm Results'!$R:$R,0)-1,0,1,1))))</f>
        <v>#N/A</v>
      </c>
      <c r="F988" s="103" t="str">
        <f t="shared" si="150"/>
        <v/>
      </c>
      <c r="G988" s="103" t="str">
        <f t="shared" ca="1" si="151"/>
        <v/>
      </c>
      <c r="H988" s="300"/>
      <c r="I988" s="103" t="str">
        <f t="shared" si="152"/>
        <v/>
      </c>
      <c r="J988" s="1" t="str">
        <f t="shared" si="153"/>
        <v/>
      </c>
      <c r="K988" s="1" t="str">
        <f t="shared" si="154"/>
        <v/>
      </c>
      <c r="L988" s="177"/>
      <c r="M988" s="299" t="str">
        <f t="shared" si="155"/>
        <v/>
      </c>
      <c r="N988" s="177"/>
      <c r="O988" s="177" t="str">
        <f t="shared" si="156"/>
        <v/>
      </c>
      <c r="P988" s="1" t="str">
        <f t="shared" si="157"/>
        <v/>
      </c>
      <c r="Q988" s="199" t="str">
        <f ca="1">IF(B988=0,"",(IF(ISERROR(OFFSET('Specs and Initial PMs'!$E$1,MATCH($B988,'Specs and Initial PMs'!$D:$D,0)-1,0,1,1)),"",OFFSET('Specs and Initial PMs'!$E$1,MATCH($B988,'Specs and Initial PMs'!$D:$D,0)-1,0,1,1))))</f>
        <v/>
      </c>
      <c r="R988" s="103" t="str">
        <f t="shared" ca="1" si="158"/>
        <v/>
      </c>
      <c r="S988" s="241"/>
    </row>
    <row r="989" spans="1:19" x14ac:dyDescent="0.3">
      <c r="A989" s="1">
        <f>'Specs and Initial PMs'!A1001</f>
        <v>985</v>
      </c>
      <c r="B989" s="1">
        <f>'Specs and Initial PMs'!D1001</f>
        <v>0</v>
      </c>
      <c r="C989" s="103" t="e">
        <f ca="1">IF(B989=0, NA(), (IF(ISERROR(OFFSET('Initial Results'!$U$1,MATCH($B989,'Initial Results'!$R:$R,0)-1,0,1,1)),NA(),OFFSET('Initial Results'!$U$1,MATCH($B989,'Initial Results'!$R:$R,0)-1,0,1,1))))</f>
        <v>#N/A</v>
      </c>
      <c r="D989" s="103" t="str">
        <f t="shared" si="159"/>
        <v/>
      </c>
      <c r="E989" s="199" t="e">
        <f ca="1">IF(B989=0, NA(), (IF(ISERROR(OFFSET('Confirm Results'!$U$1,MATCH($B989,'Confirm Results'!$R:$R,0)-1,0,1,1)),NA(),OFFSET('Confirm Results'!$U$1,MATCH($B989,'Confirm Results'!$R:$R,0)-1,0,1,1))))</f>
        <v>#N/A</v>
      </c>
      <c r="F989" s="103" t="str">
        <f t="shared" si="150"/>
        <v/>
      </c>
      <c r="G989" s="103" t="str">
        <f t="shared" ca="1" si="151"/>
        <v/>
      </c>
      <c r="H989" s="300"/>
      <c r="I989" s="103" t="str">
        <f t="shared" si="152"/>
        <v/>
      </c>
      <c r="J989" s="1" t="str">
        <f t="shared" si="153"/>
        <v/>
      </c>
      <c r="K989" s="1" t="str">
        <f t="shared" si="154"/>
        <v/>
      </c>
      <c r="L989" s="177"/>
      <c r="M989" s="299" t="str">
        <f t="shared" si="155"/>
        <v/>
      </c>
      <c r="N989" s="177"/>
      <c r="O989" s="177" t="str">
        <f t="shared" si="156"/>
        <v/>
      </c>
      <c r="P989" s="1" t="str">
        <f t="shared" si="157"/>
        <v/>
      </c>
      <c r="Q989" s="199" t="str">
        <f ca="1">IF(B989=0,"",(IF(ISERROR(OFFSET('Specs and Initial PMs'!$E$1,MATCH($B989,'Specs and Initial PMs'!$D:$D,0)-1,0,1,1)),"",OFFSET('Specs and Initial PMs'!$E$1,MATCH($B989,'Specs and Initial PMs'!$D:$D,0)-1,0,1,1))))</f>
        <v/>
      </c>
      <c r="R989" s="103" t="str">
        <f t="shared" ca="1" si="158"/>
        <v/>
      </c>
      <c r="S989" s="241"/>
    </row>
    <row r="990" spans="1:19" x14ac:dyDescent="0.3">
      <c r="A990" s="1">
        <f>'Specs and Initial PMs'!A1002</f>
        <v>986</v>
      </c>
      <c r="B990" s="1">
        <f>'Specs and Initial PMs'!D1002</f>
        <v>0</v>
      </c>
      <c r="C990" s="103" t="e">
        <f ca="1">IF(B990=0, NA(), (IF(ISERROR(OFFSET('Initial Results'!$U$1,MATCH($B990,'Initial Results'!$R:$R,0)-1,0,1,1)),NA(),OFFSET('Initial Results'!$U$1,MATCH($B990,'Initial Results'!$R:$R,0)-1,0,1,1))))</f>
        <v>#N/A</v>
      </c>
      <c r="D990" s="103" t="str">
        <f t="shared" si="159"/>
        <v/>
      </c>
      <c r="E990" s="199" t="e">
        <f ca="1">IF(B990=0, NA(), (IF(ISERROR(OFFSET('Confirm Results'!$U$1,MATCH($B990,'Confirm Results'!$R:$R,0)-1,0,1,1)),NA(),OFFSET('Confirm Results'!$U$1,MATCH($B990,'Confirm Results'!$R:$R,0)-1,0,1,1))))</f>
        <v>#N/A</v>
      </c>
      <c r="F990" s="103" t="str">
        <f t="shared" si="150"/>
        <v/>
      </c>
      <c r="G990" s="103" t="str">
        <f t="shared" ca="1" si="151"/>
        <v/>
      </c>
      <c r="H990" s="300"/>
      <c r="I990" s="103" t="str">
        <f t="shared" si="152"/>
        <v/>
      </c>
      <c r="J990" s="1" t="str">
        <f t="shared" si="153"/>
        <v/>
      </c>
      <c r="K990" s="1" t="str">
        <f t="shared" si="154"/>
        <v/>
      </c>
      <c r="L990" s="177"/>
      <c r="M990" s="299" t="str">
        <f t="shared" si="155"/>
        <v/>
      </c>
      <c r="N990" s="177"/>
      <c r="O990" s="177" t="str">
        <f t="shared" si="156"/>
        <v/>
      </c>
      <c r="P990" s="1" t="str">
        <f t="shared" si="157"/>
        <v/>
      </c>
      <c r="Q990" s="199" t="str">
        <f ca="1">IF(B990=0,"",(IF(ISERROR(OFFSET('Specs and Initial PMs'!$E$1,MATCH($B990,'Specs and Initial PMs'!$D:$D,0)-1,0,1,1)),"",OFFSET('Specs and Initial PMs'!$E$1,MATCH($B990,'Specs and Initial PMs'!$D:$D,0)-1,0,1,1))))</f>
        <v/>
      </c>
      <c r="R990" s="103" t="str">
        <f t="shared" ca="1" si="158"/>
        <v/>
      </c>
      <c r="S990" s="241"/>
    </row>
    <row r="991" spans="1:19" x14ac:dyDescent="0.3">
      <c r="A991" s="1">
        <f>'Specs and Initial PMs'!A1003</f>
        <v>987</v>
      </c>
      <c r="B991" s="1">
        <f>'Specs and Initial PMs'!D1003</f>
        <v>0</v>
      </c>
      <c r="C991" s="103" t="e">
        <f ca="1">IF(B991=0, NA(), (IF(ISERROR(OFFSET('Initial Results'!$U$1,MATCH($B991,'Initial Results'!$R:$R,0)-1,0,1,1)),NA(),OFFSET('Initial Results'!$U$1,MATCH($B991,'Initial Results'!$R:$R,0)-1,0,1,1))))</f>
        <v>#N/A</v>
      </c>
      <c r="D991" s="103" t="str">
        <f t="shared" si="159"/>
        <v/>
      </c>
      <c r="E991" s="199" t="e">
        <f ca="1">IF(B991=0, NA(), (IF(ISERROR(OFFSET('Confirm Results'!$U$1,MATCH($B991,'Confirm Results'!$R:$R,0)-1,0,1,1)),NA(),OFFSET('Confirm Results'!$U$1,MATCH($B991,'Confirm Results'!$R:$R,0)-1,0,1,1))))</f>
        <v>#N/A</v>
      </c>
      <c r="F991" s="103" t="str">
        <f t="shared" si="150"/>
        <v/>
      </c>
      <c r="G991" s="103" t="str">
        <f t="shared" ca="1" si="151"/>
        <v/>
      </c>
      <c r="H991" s="300"/>
      <c r="I991" s="103" t="str">
        <f t="shared" si="152"/>
        <v/>
      </c>
      <c r="J991" s="1" t="str">
        <f t="shared" si="153"/>
        <v/>
      </c>
      <c r="K991" s="1" t="str">
        <f t="shared" si="154"/>
        <v/>
      </c>
      <c r="L991" s="177"/>
      <c r="M991" s="299" t="str">
        <f t="shared" si="155"/>
        <v/>
      </c>
      <c r="N991" s="177"/>
      <c r="O991" s="177" t="str">
        <f t="shared" si="156"/>
        <v/>
      </c>
      <c r="P991" s="1" t="str">
        <f t="shared" si="157"/>
        <v/>
      </c>
      <c r="Q991" s="199" t="str">
        <f ca="1">IF(B991=0,"",(IF(ISERROR(OFFSET('Specs and Initial PMs'!$E$1,MATCH($B991,'Specs and Initial PMs'!$D:$D,0)-1,0,1,1)),"",OFFSET('Specs and Initial PMs'!$E$1,MATCH($B991,'Specs and Initial PMs'!$D:$D,0)-1,0,1,1))))</f>
        <v/>
      </c>
      <c r="R991" s="103" t="str">
        <f t="shared" ca="1" si="158"/>
        <v/>
      </c>
      <c r="S991" s="241"/>
    </row>
    <row r="992" spans="1:19" x14ac:dyDescent="0.3">
      <c r="A992" s="1">
        <f>'Specs and Initial PMs'!A1004</f>
        <v>988</v>
      </c>
      <c r="B992" s="1">
        <f>'Specs and Initial PMs'!D1004</f>
        <v>0</v>
      </c>
      <c r="C992" s="103" t="e">
        <f ca="1">IF(B992=0, NA(), (IF(ISERROR(OFFSET('Initial Results'!$U$1,MATCH($B992,'Initial Results'!$R:$R,0)-1,0,1,1)),NA(),OFFSET('Initial Results'!$U$1,MATCH($B992,'Initial Results'!$R:$R,0)-1,0,1,1))))</f>
        <v>#N/A</v>
      </c>
      <c r="D992" s="103" t="str">
        <f t="shared" si="159"/>
        <v/>
      </c>
      <c r="E992" s="199" t="e">
        <f ca="1">IF(B992=0, NA(), (IF(ISERROR(OFFSET('Confirm Results'!$U$1,MATCH($B992,'Confirm Results'!$R:$R,0)-1,0,1,1)),NA(),OFFSET('Confirm Results'!$U$1,MATCH($B992,'Confirm Results'!$R:$R,0)-1,0,1,1))))</f>
        <v>#N/A</v>
      </c>
      <c r="F992" s="103" t="str">
        <f t="shared" si="150"/>
        <v/>
      </c>
      <c r="G992" s="103" t="str">
        <f t="shared" ca="1" si="151"/>
        <v/>
      </c>
      <c r="H992" s="300"/>
      <c r="I992" s="103" t="str">
        <f t="shared" si="152"/>
        <v/>
      </c>
      <c r="J992" s="1" t="str">
        <f t="shared" si="153"/>
        <v/>
      </c>
      <c r="K992" s="1" t="str">
        <f t="shared" si="154"/>
        <v/>
      </c>
      <c r="L992" s="177"/>
      <c r="M992" s="299" t="str">
        <f t="shared" si="155"/>
        <v/>
      </c>
      <c r="N992" s="177"/>
      <c r="O992" s="177" t="str">
        <f t="shared" si="156"/>
        <v/>
      </c>
      <c r="P992" s="1" t="str">
        <f t="shared" si="157"/>
        <v/>
      </c>
      <c r="Q992" s="199" t="str">
        <f ca="1">IF(B992=0,"",(IF(ISERROR(OFFSET('Specs and Initial PMs'!$E$1,MATCH($B992,'Specs and Initial PMs'!$D:$D,0)-1,0,1,1)),"",OFFSET('Specs and Initial PMs'!$E$1,MATCH($B992,'Specs and Initial PMs'!$D:$D,0)-1,0,1,1))))</f>
        <v/>
      </c>
      <c r="R992" s="103" t="str">
        <f t="shared" ca="1" si="158"/>
        <v/>
      </c>
      <c r="S992" s="241"/>
    </row>
    <row r="993" spans="1:19" x14ac:dyDescent="0.3">
      <c r="A993" s="1">
        <f>'Specs and Initial PMs'!A1005</f>
        <v>989</v>
      </c>
      <c r="B993" s="1">
        <f>'Specs and Initial PMs'!D1005</f>
        <v>0</v>
      </c>
      <c r="C993" s="103" t="e">
        <f ca="1">IF(B993=0, NA(), (IF(ISERROR(OFFSET('Initial Results'!$U$1,MATCH($B993,'Initial Results'!$R:$R,0)-1,0,1,1)),NA(),OFFSET('Initial Results'!$U$1,MATCH($B993,'Initial Results'!$R:$R,0)-1,0,1,1))))</f>
        <v>#N/A</v>
      </c>
      <c r="D993" s="103" t="str">
        <f t="shared" si="159"/>
        <v/>
      </c>
      <c r="E993" s="199" t="e">
        <f ca="1">IF(B993=0, NA(), (IF(ISERROR(OFFSET('Confirm Results'!$U$1,MATCH($B993,'Confirm Results'!$R:$R,0)-1,0,1,1)),NA(),OFFSET('Confirm Results'!$U$1,MATCH($B993,'Confirm Results'!$R:$R,0)-1,0,1,1))))</f>
        <v>#N/A</v>
      </c>
      <c r="F993" s="103" t="str">
        <f t="shared" si="150"/>
        <v/>
      </c>
      <c r="G993" s="103" t="str">
        <f t="shared" ca="1" si="151"/>
        <v/>
      </c>
      <c r="H993" s="300"/>
      <c r="I993" s="103" t="str">
        <f t="shared" si="152"/>
        <v/>
      </c>
      <c r="J993" s="1" t="str">
        <f t="shared" si="153"/>
        <v/>
      </c>
      <c r="K993" s="1" t="str">
        <f t="shared" si="154"/>
        <v/>
      </c>
      <c r="L993" s="177"/>
      <c r="M993" s="299" t="str">
        <f t="shared" si="155"/>
        <v/>
      </c>
      <c r="N993" s="177"/>
      <c r="O993" s="177" t="str">
        <f t="shared" si="156"/>
        <v/>
      </c>
      <c r="P993" s="1" t="str">
        <f t="shared" si="157"/>
        <v/>
      </c>
      <c r="Q993" s="199" t="str">
        <f ca="1">IF(B993=0,"",(IF(ISERROR(OFFSET('Specs and Initial PMs'!$E$1,MATCH($B993,'Specs and Initial PMs'!$D:$D,0)-1,0,1,1)),"",OFFSET('Specs and Initial PMs'!$E$1,MATCH($B993,'Specs and Initial PMs'!$D:$D,0)-1,0,1,1))))</f>
        <v/>
      </c>
      <c r="R993" s="103" t="str">
        <f t="shared" ca="1" si="158"/>
        <v/>
      </c>
      <c r="S993" s="241"/>
    </row>
    <row r="994" spans="1:19" x14ac:dyDescent="0.3">
      <c r="A994" s="1">
        <f>'Specs and Initial PMs'!A1006</f>
        <v>990</v>
      </c>
      <c r="B994" s="1">
        <f>'Specs and Initial PMs'!D1006</f>
        <v>0</v>
      </c>
      <c r="C994" s="103" t="e">
        <f ca="1">IF(B994=0, NA(), (IF(ISERROR(OFFSET('Initial Results'!$U$1,MATCH($B994,'Initial Results'!$R:$R,0)-1,0,1,1)),NA(),OFFSET('Initial Results'!$U$1,MATCH($B994,'Initial Results'!$R:$R,0)-1,0,1,1))))</f>
        <v>#N/A</v>
      </c>
      <c r="D994" s="103" t="str">
        <f t="shared" si="159"/>
        <v/>
      </c>
      <c r="E994" s="199" t="e">
        <f ca="1">IF(B994=0, NA(), (IF(ISERROR(OFFSET('Confirm Results'!$U$1,MATCH($B994,'Confirm Results'!$R:$R,0)-1,0,1,1)),NA(),OFFSET('Confirm Results'!$U$1,MATCH($B994,'Confirm Results'!$R:$R,0)-1,0,1,1))))</f>
        <v>#N/A</v>
      </c>
      <c r="F994" s="103" t="str">
        <f t="shared" si="150"/>
        <v/>
      </c>
      <c r="G994" s="103" t="str">
        <f t="shared" ca="1" si="151"/>
        <v/>
      </c>
      <c r="H994" s="300"/>
      <c r="I994" s="103" t="str">
        <f t="shared" si="152"/>
        <v/>
      </c>
      <c r="J994" s="1" t="str">
        <f t="shared" si="153"/>
        <v/>
      </c>
      <c r="K994" s="1" t="str">
        <f t="shared" si="154"/>
        <v/>
      </c>
      <c r="L994" s="177"/>
      <c r="M994" s="299" t="str">
        <f t="shared" si="155"/>
        <v/>
      </c>
      <c r="N994" s="177"/>
      <c r="O994" s="177" t="str">
        <f t="shared" si="156"/>
        <v/>
      </c>
      <c r="P994" s="1" t="str">
        <f t="shared" si="157"/>
        <v/>
      </c>
      <c r="Q994" s="199" t="str">
        <f ca="1">IF(B994=0,"",(IF(ISERROR(OFFSET('Specs and Initial PMs'!$E$1,MATCH($B994,'Specs and Initial PMs'!$D:$D,0)-1,0,1,1)),"",OFFSET('Specs and Initial PMs'!$E$1,MATCH($B994,'Specs and Initial PMs'!$D:$D,0)-1,0,1,1))))</f>
        <v/>
      </c>
      <c r="R994" s="103" t="str">
        <f t="shared" ca="1" si="158"/>
        <v/>
      </c>
      <c r="S994" s="241"/>
    </row>
    <row r="995" spans="1:19" x14ac:dyDescent="0.3">
      <c r="A995" s="1">
        <f>'Specs and Initial PMs'!A1007</f>
        <v>991</v>
      </c>
      <c r="B995" s="1">
        <f>'Specs and Initial PMs'!D1007</f>
        <v>0</v>
      </c>
      <c r="C995" s="103" t="e">
        <f ca="1">IF(B995=0, NA(), (IF(ISERROR(OFFSET('Initial Results'!$U$1,MATCH($B995,'Initial Results'!$R:$R,0)-1,0,1,1)),NA(),OFFSET('Initial Results'!$U$1,MATCH($B995,'Initial Results'!$R:$R,0)-1,0,1,1))))</f>
        <v>#N/A</v>
      </c>
      <c r="D995" s="103" t="str">
        <f t="shared" si="159"/>
        <v/>
      </c>
      <c r="E995" s="199" t="e">
        <f ca="1">IF(B995=0, NA(), (IF(ISERROR(OFFSET('Confirm Results'!$U$1,MATCH($B995,'Confirm Results'!$R:$R,0)-1,0,1,1)),NA(),OFFSET('Confirm Results'!$U$1,MATCH($B995,'Confirm Results'!$R:$R,0)-1,0,1,1))))</f>
        <v>#N/A</v>
      </c>
      <c r="F995" s="103" t="str">
        <f t="shared" si="150"/>
        <v/>
      </c>
      <c r="G995" s="103" t="str">
        <f t="shared" ca="1" si="151"/>
        <v/>
      </c>
      <c r="H995" s="300"/>
      <c r="I995" s="103" t="str">
        <f t="shared" si="152"/>
        <v/>
      </c>
      <c r="J995" s="1" t="str">
        <f t="shared" si="153"/>
        <v/>
      </c>
      <c r="K995" s="1" t="str">
        <f t="shared" si="154"/>
        <v/>
      </c>
      <c r="L995" s="177"/>
      <c r="M995" s="299" t="str">
        <f t="shared" si="155"/>
        <v/>
      </c>
      <c r="N995" s="177"/>
      <c r="O995" s="177" t="str">
        <f t="shared" si="156"/>
        <v/>
      </c>
      <c r="P995" s="1" t="str">
        <f t="shared" si="157"/>
        <v/>
      </c>
      <c r="Q995" s="199" t="str">
        <f ca="1">IF(B995=0,"",(IF(ISERROR(OFFSET('Specs and Initial PMs'!$E$1,MATCH($B995,'Specs and Initial PMs'!$D:$D,0)-1,0,1,1)),"",OFFSET('Specs and Initial PMs'!$E$1,MATCH($B995,'Specs and Initial PMs'!$D:$D,0)-1,0,1,1))))</f>
        <v/>
      </c>
      <c r="R995" s="103" t="str">
        <f t="shared" ca="1" si="158"/>
        <v/>
      </c>
      <c r="S995" s="241"/>
    </row>
    <row r="996" spans="1:19" x14ac:dyDescent="0.3">
      <c r="A996" s="1">
        <f>'Specs and Initial PMs'!A1008</f>
        <v>992</v>
      </c>
      <c r="B996" s="1">
        <f>'Specs and Initial PMs'!D1008</f>
        <v>0</v>
      </c>
      <c r="C996" s="103" t="e">
        <f ca="1">IF(B996=0, NA(), (IF(ISERROR(OFFSET('Initial Results'!$U$1,MATCH($B996,'Initial Results'!$R:$R,0)-1,0,1,1)),NA(),OFFSET('Initial Results'!$U$1,MATCH($B996,'Initial Results'!$R:$R,0)-1,0,1,1))))</f>
        <v>#N/A</v>
      </c>
      <c r="D996" s="103" t="str">
        <f t="shared" si="159"/>
        <v/>
      </c>
      <c r="E996" s="199" t="e">
        <f ca="1">IF(B996=0, NA(), (IF(ISERROR(OFFSET('Confirm Results'!$U$1,MATCH($B996,'Confirm Results'!$R:$R,0)-1,0,1,1)),NA(),OFFSET('Confirm Results'!$U$1,MATCH($B996,'Confirm Results'!$R:$R,0)-1,0,1,1))))</f>
        <v>#N/A</v>
      </c>
      <c r="F996" s="103" t="str">
        <f t="shared" si="150"/>
        <v/>
      </c>
      <c r="G996" s="103" t="str">
        <f t="shared" ca="1" si="151"/>
        <v/>
      </c>
      <c r="H996" s="300"/>
      <c r="I996" s="103" t="str">
        <f t="shared" si="152"/>
        <v/>
      </c>
      <c r="J996" s="1" t="str">
        <f t="shared" si="153"/>
        <v/>
      </c>
      <c r="K996" s="1" t="str">
        <f t="shared" si="154"/>
        <v/>
      </c>
      <c r="L996" s="177"/>
      <c r="M996" s="299" t="str">
        <f t="shared" si="155"/>
        <v/>
      </c>
      <c r="N996" s="177"/>
      <c r="O996" s="177" t="str">
        <f t="shared" si="156"/>
        <v/>
      </c>
      <c r="P996" s="1" t="str">
        <f t="shared" si="157"/>
        <v/>
      </c>
      <c r="Q996" s="199" t="str">
        <f ca="1">IF(B996=0,"",(IF(ISERROR(OFFSET('Specs and Initial PMs'!$E$1,MATCH($B996,'Specs and Initial PMs'!$D:$D,0)-1,0,1,1)),"",OFFSET('Specs and Initial PMs'!$E$1,MATCH($B996,'Specs and Initial PMs'!$D:$D,0)-1,0,1,1))))</f>
        <v/>
      </c>
      <c r="R996" s="103" t="str">
        <f t="shared" ca="1" si="158"/>
        <v/>
      </c>
      <c r="S996" s="241"/>
    </row>
    <row r="997" spans="1:19" x14ac:dyDescent="0.3">
      <c r="A997" s="1">
        <f>'Specs and Initial PMs'!A1009</f>
        <v>993</v>
      </c>
      <c r="B997" s="1">
        <f>'Specs and Initial PMs'!D1009</f>
        <v>0</v>
      </c>
      <c r="C997" s="103" t="e">
        <f ca="1">IF(B997=0, NA(), (IF(ISERROR(OFFSET('Initial Results'!$U$1,MATCH($B997,'Initial Results'!$R:$R,0)-1,0,1,1)),NA(),OFFSET('Initial Results'!$U$1,MATCH($B997,'Initial Results'!$R:$R,0)-1,0,1,1))))</f>
        <v>#N/A</v>
      </c>
      <c r="D997" s="103" t="str">
        <f t="shared" si="159"/>
        <v/>
      </c>
      <c r="E997" s="199" t="e">
        <f ca="1">IF(B997=0, NA(), (IF(ISERROR(OFFSET('Confirm Results'!$U$1,MATCH($B997,'Confirm Results'!$R:$R,0)-1,0,1,1)),NA(),OFFSET('Confirm Results'!$U$1,MATCH($B997,'Confirm Results'!$R:$R,0)-1,0,1,1))))</f>
        <v>#N/A</v>
      </c>
      <c r="F997" s="103" t="str">
        <f t="shared" si="150"/>
        <v/>
      </c>
      <c r="G997" s="103" t="str">
        <f t="shared" ca="1" si="151"/>
        <v/>
      </c>
      <c r="H997" s="300"/>
      <c r="I997" s="103" t="str">
        <f t="shared" si="152"/>
        <v/>
      </c>
      <c r="J997" s="1" t="str">
        <f t="shared" si="153"/>
        <v/>
      </c>
      <c r="K997" s="1" t="str">
        <f t="shared" si="154"/>
        <v/>
      </c>
      <c r="L997" s="177"/>
      <c r="M997" s="299" t="str">
        <f t="shared" si="155"/>
        <v/>
      </c>
      <c r="N997" s="177"/>
      <c r="O997" s="177" t="str">
        <f t="shared" si="156"/>
        <v/>
      </c>
      <c r="P997" s="1" t="str">
        <f t="shared" si="157"/>
        <v/>
      </c>
      <c r="Q997" s="199" t="str">
        <f ca="1">IF(B997=0,"",(IF(ISERROR(OFFSET('Specs and Initial PMs'!$E$1,MATCH($B997,'Specs and Initial PMs'!$D:$D,0)-1,0,1,1)),"",OFFSET('Specs and Initial PMs'!$E$1,MATCH($B997,'Specs and Initial PMs'!$D:$D,0)-1,0,1,1))))</f>
        <v/>
      </c>
      <c r="R997" s="103" t="str">
        <f t="shared" ca="1" si="158"/>
        <v/>
      </c>
      <c r="S997" s="241"/>
    </row>
    <row r="998" spans="1:19" x14ac:dyDescent="0.3">
      <c r="A998" s="1">
        <f>'Specs and Initial PMs'!A1010</f>
        <v>994</v>
      </c>
      <c r="B998" s="1">
        <f>'Specs and Initial PMs'!D1010</f>
        <v>0</v>
      </c>
      <c r="C998" s="103" t="e">
        <f ca="1">IF(B998=0, NA(), (IF(ISERROR(OFFSET('Initial Results'!$U$1,MATCH($B998,'Initial Results'!$R:$R,0)-1,0,1,1)),NA(),OFFSET('Initial Results'!$U$1,MATCH($B998,'Initial Results'!$R:$R,0)-1,0,1,1))))</f>
        <v>#N/A</v>
      </c>
      <c r="D998" s="103" t="str">
        <f t="shared" si="159"/>
        <v/>
      </c>
      <c r="E998" s="199" t="e">
        <f ca="1">IF(B998=0, NA(), (IF(ISERROR(OFFSET('Confirm Results'!$U$1,MATCH($B998,'Confirm Results'!$R:$R,0)-1,0,1,1)),NA(),OFFSET('Confirm Results'!$U$1,MATCH($B998,'Confirm Results'!$R:$R,0)-1,0,1,1))))</f>
        <v>#N/A</v>
      </c>
      <c r="F998" s="103" t="str">
        <f t="shared" si="150"/>
        <v/>
      </c>
      <c r="G998" s="103" t="str">
        <f t="shared" ca="1" si="151"/>
        <v/>
      </c>
      <c r="H998" s="300"/>
      <c r="I998" s="103" t="str">
        <f t="shared" si="152"/>
        <v/>
      </c>
      <c r="J998" s="1" t="str">
        <f t="shared" si="153"/>
        <v/>
      </c>
      <c r="K998" s="1" t="str">
        <f t="shared" si="154"/>
        <v/>
      </c>
      <c r="L998" s="177"/>
      <c r="M998" s="299" t="str">
        <f t="shared" si="155"/>
        <v/>
      </c>
      <c r="N998" s="177"/>
      <c r="O998" s="177" t="str">
        <f t="shared" si="156"/>
        <v/>
      </c>
      <c r="P998" s="1" t="str">
        <f t="shared" si="157"/>
        <v/>
      </c>
      <c r="Q998" s="199" t="str">
        <f ca="1">IF(B998=0,"",(IF(ISERROR(OFFSET('Specs and Initial PMs'!$E$1,MATCH($B998,'Specs and Initial PMs'!$D:$D,0)-1,0,1,1)),"",OFFSET('Specs and Initial PMs'!$E$1,MATCH($B998,'Specs and Initial PMs'!$D:$D,0)-1,0,1,1))))</f>
        <v/>
      </c>
      <c r="R998" s="103" t="str">
        <f t="shared" ca="1" si="158"/>
        <v/>
      </c>
      <c r="S998" s="241"/>
    </row>
    <row r="999" spans="1:19" x14ac:dyDescent="0.3">
      <c r="A999" s="1">
        <f>'Specs and Initial PMs'!A1011</f>
        <v>995</v>
      </c>
      <c r="B999" s="1">
        <f>'Specs and Initial PMs'!D1011</f>
        <v>0</v>
      </c>
      <c r="C999" s="103" t="e">
        <f ca="1">IF(B999=0, NA(), (IF(ISERROR(OFFSET('Initial Results'!$U$1,MATCH($B999,'Initial Results'!$R:$R,0)-1,0,1,1)),NA(),OFFSET('Initial Results'!$U$1,MATCH($B999,'Initial Results'!$R:$R,0)-1,0,1,1))))</f>
        <v>#N/A</v>
      </c>
      <c r="D999" s="103" t="str">
        <f t="shared" si="159"/>
        <v/>
      </c>
      <c r="E999" s="199" t="e">
        <f ca="1">IF(B999=0, NA(), (IF(ISERROR(OFFSET('Confirm Results'!$U$1,MATCH($B999,'Confirm Results'!$R:$R,0)-1,0,1,1)),NA(),OFFSET('Confirm Results'!$U$1,MATCH($B999,'Confirm Results'!$R:$R,0)-1,0,1,1))))</f>
        <v>#N/A</v>
      </c>
      <c r="F999" s="103" t="str">
        <f t="shared" si="150"/>
        <v/>
      </c>
      <c r="G999" s="103" t="str">
        <f t="shared" ca="1" si="151"/>
        <v/>
      </c>
      <c r="H999" s="300"/>
      <c r="I999" s="103" t="str">
        <f t="shared" si="152"/>
        <v/>
      </c>
      <c r="J999" s="1" t="str">
        <f t="shared" si="153"/>
        <v/>
      </c>
      <c r="K999" s="1" t="str">
        <f t="shared" si="154"/>
        <v/>
      </c>
      <c r="L999" s="177"/>
      <c r="M999" s="299" t="str">
        <f t="shared" si="155"/>
        <v/>
      </c>
      <c r="N999" s="177"/>
      <c r="O999" s="177" t="str">
        <f t="shared" si="156"/>
        <v/>
      </c>
      <c r="P999" s="1" t="str">
        <f t="shared" si="157"/>
        <v/>
      </c>
      <c r="Q999" s="199" t="str">
        <f ca="1">IF(B999=0,"",(IF(ISERROR(OFFSET('Specs and Initial PMs'!$E$1,MATCH($B999,'Specs and Initial PMs'!$D:$D,0)-1,0,1,1)),"",OFFSET('Specs and Initial PMs'!$E$1,MATCH($B999,'Specs and Initial PMs'!$D:$D,0)-1,0,1,1))))</f>
        <v/>
      </c>
      <c r="R999" s="103" t="str">
        <f t="shared" ca="1" si="158"/>
        <v/>
      </c>
      <c r="S999" s="241"/>
    </row>
    <row r="1000" spans="1:19" x14ac:dyDescent="0.3">
      <c r="A1000" s="1">
        <f>'Specs and Initial PMs'!A1012</f>
        <v>996</v>
      </c>
      <c r="B1000" s="1">
        <f>'Specs and Initial PMs'!D1012</f>
        <v>0</v>
      </c>
      <c r="C1000" s="103" t="e">
        <f ca="1">IF(B1000=0, NA(), (IF(ISERROR(OFFSET('Initial Results'!$U$1,MATCH($B1000,'Initial Results'!$R:$R,0)-1,0,1,1)),NA(),OFFSET('Initial Results'!$U$1,MATCH($B1000,'Initial Results'!$R:$R,0)-1,0,1,1))))</f>
        <v>#N/A</v>
      </c>
      <c r="D1000" s="103" t="str">
        <f t="shared" si="159"/>
        <v/>
      </c>
      <c r="E1000" s="199" t="e">
        <f ca="1">IF(B1000=0, NA(), (IF(ISERROR(OFFSET('Confirm Results'!$U$1,MATCH($B1000,'Confirm Results'!$R:$R,0)-1,0,1,1)),NA(),OFFSET('Confirm Results'!$U$1,MATCH($B1000,'Confirm Results'!$R:$R,0)-1,0,1,1))))</f>
        <v>#N/A</v>
      </c>
      <c r="F1000" s="103" t="str">
        <f t="shared" si="150"/>
        <v/>
      </c>
      <c r="G1000" s="103" t="str">
        <f t="shared" ca="1" si="151"/>
        <v/>
      </c>
      <c r="H1000" s="300"/>
      <c r="I1000" s="103" t="str">
        <f t="shared" si="152"/>
        <v/>
      </c>
      <c r="J1000" s="1" t="str">
        <f t="shared" si="153"/>
        <v/>
      </c>
      <c r="K1000" s="1" t="str">
        <f t="shared" si="154"/>
        <v/>
      </c>
      <c r="L1000" s="177"/>
      <c r="M1000" s="299" t="str">
        <f t="shared" si="155"/>
        <v/>
      </c>
      <c r="N1000" s="177"/>
      <c r="O1000" s="177" t="str">
        <f t="shared" si="156"/>
        <v/>
      </c>
      <c r="P1000" s="1" t="str">
        <f t="shared" si="157"/>
        <v/>
      </c>
      <c r="Q1000" s="199" t="str">
        <f ca="1">IF(B1000=0,"",(IF(ISERROR(OFFSET('Specs and Initial PMs'!$E$1,MATCH($B1000,'Specs and Initial PMs'!$D:$D,0)-1,0,1,1)),"",OFFSET('Specs and Initial PMs'!$E$1,MATCH($B1000,'Specs and Initial PMs'!$D:$D,0)-1,0,1,1))))</f>
        <v/>
      </c>
      <c r="R1000" s="103" t="str">
        <f t="shared" ca="1" si="158"/>
        <v/>
      </c>
      <c r="S1000" s="241"/>
    </row>
    <row r="1001" spans="1:19" x14ac:dyDescent="0.3">
      <c r="A1001" s="1">
        <f>'Specs and Initial PMs'!A1013</f>
        <v>997</v>
      </c>
      <c r="B1001" s="1">
        <f>'Specs and Initial PMs'!D1013</f>
        <v>0</v>
      </c>
      <c r="C1001" s="103" t="e">
        <f ca="1">IF(B1001=0, NA(), (IF(ISERROR(OFFSET('Initial Results'!$U$1,MATCH($B1001,'Initial Results'!$R:$R,0)-1,0,1,1)),NA(),OFFSET('Initial Results'!$U$1,MATCH($B1001,'Initial Results'!$R:$R,0)-1,0,1,1))))</f>
        <v>#N/A</v>
      </c>
      <c r="D1001" s="103" t="str">
        <f t="shared" si="159"/>
        <v/>
      </c>
      <c r="E1001" s="199" t="e">
        <f ca="1">IF(B1001=0, NA(), (IF(ISERROR(OFFSET('Confirm Results'!$U$1,MATCH($B1001,'Confirm Results'!$R:$R,0)-1,0,1,1)),NA(),OFFSET('Confirm Results'!$U$1,MATCH($B1001,'Confirm Results'!$R:$R,0)-1,0,1,1))))</f>
        <v>#N/A</v>
      </c>
      <c r="F1001" s="103" t="str">
        <f t="shared" si="150"/>
        <v/>
      </c>
      <c r="G1001" s="103" t="str">
        <f t="shared" ca="1" si="151"/>
        <v/>
      </c>
      <c r="H1001" s="300"/>
      <c r="I1001" s="103" t="str">
        <f t="shared" si="152"/>
        <v/>
      </c>
      <c r="J1001" s="1" t="str">
        <f t="shared" si="153"/>
        <v/>
      </c>
      <c r="K1001" s="1" t="str">
        <f t="shared" si="154"/>
        <v/>
      </c>
      <c r="L1001" s="177"/>
      <c r="M1001" s="299" t="str">
        <f t="shared" si="155"/>
        <v/>
      </c>
      <c r="N1001" s="177"/>
      <c r="O1001" s="177" t="str">
        <f t="shared" si="156"/>
        <v/>
      </c>
      <c r="P1001" s="1" t="str">
        <f t="shared" si="157"/>
        <v/>
      </c>
      <c r="Q1001" s="199" t="str">
        <f ca="1">IF(B1001=0,"",(IF(ISERROR(OFFSET('Specs and Initial PMs'!$E$1,MATCH($B1001,'Specs and Initial PMs'!$D:$D,0)-1,0,1,1)),"",OFFSET('Specs and Initial PMs'!$E$1,MATCH($B1001,'Specs and Initial PMs'!$D:$D,0)-1,0,1,1))))</f>
        <v/>
      </c>
      <c r="R1001" s="103" t="str">
        <f t="shared" ca="1" si="158"/>
        <v/>
      </c>
      <c r="S1001" s="241"/>
    </row>
    <row r="1002" spans="1:19" x14ac:dyDescent="0.3">
      <c r="A1002" s="1">
        <f>'Specs and Initial PMs'!A1014</f>
        <v>998</v>
      </c>
      <c r="B1002" s="1">
        <f>'Specs and Initial PMs'!D1014</f>
        <v>0</v>
      </c>
      <c r="C1002" s="103" t="e">
        <f ca="1">IF(B1002=0, NA(), (IF(ISERROR(OFFSET('Initial Results'!$U$1,MATCH($B1002,'Initial Results'!$R:$R,0)-1,0,1,1)),NA(),OFFSET('Initial Results'!$U$1,MATCH($B1002,'Initial Results'!$R:$R,0)-1,0,1,1))))</f>
        <v>#N/A</v>
      </c>
      <c r="D1002" s="103" t="str">
        <f t="shared" si="159"/>
        <v/>
      </c>
      <c r="E1002" s="199" t="e">
        <f ca="1">IF(B1002=0, NA(), (IF(ISERROR(OFFSET('Confirm Results'!$U$1,MATCH($B1002,'Confirm Results'!$R:$R,0)-1,0,1,1)),NA(),OFFSET('Confirm Results'!$U$1,MATCH($B1002,'Confirm Results'!$R:$R,0)-1,0,1,1))))</f>
        <v>#N/A</v>
      </c>
      <c r="F1002" s="103" t="str">
        <f t="shared" si="150"/>
        <v/>
      </c>
      <c r="G1002" s="103" t="str">
        <f t="shared" ca="1" si="151"/>
        <v/>
      </c>
      <c r="H1002" s="300"/>
      <c r="I1002" s="103" t="str">
        <f t="shared" si="152"/>
        <v/>
      </c>
      <c r="J1002" s="1" t="str">
        <f t="shared" si="153"/>
        <v/>
      </c>
      <c r="K1002" s="1" t="str">
        <f t="shared" si="154"/>
        <v/>
      </c>
      <c r="L1002" s="177"/>
      <c r="M1002" s="299" t="str">
        <f t="shared" si="155"/>
        <v/>
      </c>
      <c r="N1002" s="177"/>
      <c r="O1002" s="177" t="str">
        <f t="shared" si="156"/>
        <v/>
      </c>
      <c r="P1002" s="1" t="str">
        <f t="shared" si="157"/>
        <v/>
      </c>
      <c r="Q1002" s="199" t="str">
        <f ca="1">IF(B1002=0,"",(IF(ISERROR(OFFSET('Specs and Initial PMs'!$E$1,MATCH($B1002,'Specs and Initial PMs'!$D:$D,0)-1,0,1,1)),"",OFFSET('Specs and Initial PMs'!$E$1,MATCH($B1002,'Specs and Initial PMs'!$D:$D,0)-1,0,1,1))))</f>
        <v/>
      </c>
      <c r="R1002" s="103" t="str">
        <f t="shared" ca="1" si="158"/>
        <v/>
      </c>
      <c r="S1002" s="241"/>
    </row>
    <row r="1003" spans="1:19" x14ac:dyDescent="0.3">
      <c r="A1003" s="1">
        <f>'Specs and Initial PMs'!A1015</f>
        <v>999</v>
      </c>
      <c r="B1003" s="1">
        <f>'Specs and Initial PMs'!D1015</f>
        <v>0</v>
      </c>
      <c r="C1003" s="103" t="e">
        <f ca="1">IF(B1003=0, NA(), (IF(ISERROR(OFFSET('Initial Results'!$U$1,MATCH($B1003,'Initial Results'!$R:$R,0)-1,0,1,1)),NA(),OFFSET('Initial Results'!$U$1,MATCH($B1003,'Initial Results'!$R:$R,0)-1,0,1,1))))</f>
        <v>#N/A</v>
      </c>
      <c r="D1003" s="103" t="str">
        <f t="shared" si="159"/>
        <v/>
      </c>
      <c r="E1003" s="199" t="e">
        <f ca="1">IF(B1003=0, NA(), (IF(ISERROR(OFFSET('Confirm Results'!$U$1,MATCH($B1003,'Confirm Results'!$R:$R,0)-1,0,1,1)),NA(),OFFSET('Confirm Results'!$U$1,MATCH($B1003,'Confirm Results'!$R:$R,0)-1,0,1,1))))</f>
        <v>#N/A</v>
      </c>
      <c r="F1003" s="103" t="str">
        <f t="shared" si="150"/>
        <v/>
      </c>
      <c r="G1003" s="103" t="str">
        <f t="shared" ca="1" si="151"/>
        <v/>
      </c>
      <c r="H1003" s="300"/>
      <c r="I1003" s="103" t="str">
        <f t="shared" si="152"/>
        <v/>
      </c>
      <c r="J1003" s="1" t="str">
        <f t="shared" si="153"/>
        <v/>
      </c>
      <c r="K1003" s="1" t="str">
        <f t="shared" si="154"/>
        <v/>
      </c>
      <c r="L1003" s="177"/>
      <c r="M1003" s="299" t="str">
        <f t="shared" si="155"/>
        <v/>
      </c>
      <c r="N1003" s="177"/>
      <c r="O1003" s="177" t="str">
        <f t="shared" si="156"/>
        <v/>
      </c>
      <c r="P1003" s="1" t="str">
        <f t="shared" si="157"/>
        <v/>
      </c>
      <c r="Q1003" s="199" t="str">
        <f ca="1">IF(B1003=0,"",(IF(ISERROR(OFFSET('Specs and Initial PMs'!$E$1,MATCH($B1003,'Specs and Initial PMs'!$D:$D,0)-1,0,1,1)),"",OFFSET('Specs and Initial PMs'!$E$1,MATCH($B1003,'Specs and Initial PMs'!$D:$D,0)-1,0,1,1))))</f>
        <v/>
      </c>
      <c r="R1003" s="103" t="str">
        <f t="shared" ca="1" si="158"/>
        <v/>
      </c>
      <c r="S1003" s="241"/>
    </row>
    <row r="1004" spans="1:19" x14ac:dyDescent="0.3">
      <c r="A1004" s="1">
        <f>'Specs and Initial PMs'!A1016</f>
        <v>1000</v>
      </c>
      <c r="B1004" s="1">
        <f>'Specs and Initial PMs'!D1016</f>
        <v>0</v>
      </c>
      <c r="C1004" s="103" t="e">
        <f ca="1">IF(B1004=0, NA(), (IF(ISERROR(OFFSET('Initial Results'!$U$1,MATCH($B1004,'Initial Results'!$R:$R,0)-1,0,1,1)),NA(),OFFSET('Initial Results'!$U$1,MATCH($B1004,'Initial Results'!$R:$R,0)-1,0,1,1))))</f>
        <v>#N/A</v>
      </c>
      <c r="D1004" s="103" t="str">
        <f t="shared" si="159"/>
        <v/>
      </c>
      <c r="E1004" s="199" t="e">
        <f ca="1">IF(B1004=0, NA(), (IF(ISERROR(OFFSET('Confirm Results'!$U$1,MATCH($B1004,'Confirm Results'!$R:$R,0)-1,0,1,1)),NA(),OFFSET('Confirm Results'!$U$1,MATCH($B1004,'Confirm Results'!$R:$R,0)-1,0,1,1))))</f>
        <v>#N/A</v>
      </c>
      <c r="F1004" s="103" t="str">
        <f t="shared" si="150"/>
        <v/>
      </c>
      <c r="G1004" s="103" t="str">
        <f t="shared" ca="1" si="151"/>
        <v/>
      </c>
      <c r="H1004" s="300"/>
      <c r="I1004" s="103" t="str">
        <f t="shared" si="152"/>
        <v/>
      </c>
      <c r="J1004" s="1" t="str">
        <f t="shared" si="153"/>
        <v/>
      </c>
      <c r="K1004" s="1" t="str">
        <f t="shared" si="154"/>
        <v/>
      </c>
      <c r="L1004" s="177"/>
      <c r="M1004" s="299" t="str">
        <f t="shared" si="155"/>
        <v/>
      </c>
      <c r="N1004" s="177"/>
      <c r="O1004" s="177" t="str">
        <f t="shared" si="156"/>
        <v/>
      </c>
      <c r="P1004" s="1" t="str">
        <f t="shared" si="157"/>
        <v/>
      </c>
      <c r="Q1004" s="199" t="str">
        <f ca="1">IF(B1004=0,"",(IF(ISERROR(OFFSET('Specs and Initial PMs'!$E$1,MATCH($B1004,'Specs and Initial PMs'!$D:$D,0)-1,0,1,1)),"",OFFSET('Specs and Initial PMs'!$E$1,MATCH($B1004,'Specs and Initial PMs'!$D:$D,0)-1,0,1,1))))</f>
        <v/>
      </c>
      <c r="R1004" s="103" t="str">
        <f t="shared" ca="1" si="158"/>
        <v/>
      </c>
      <c r="S1004" s="241"/>
    </row>
    <row r="1005" spans="1:19" x14ac:dyDescent="0.3">
      <c r="A1005" s="1">
        <f>'Specs and Initial PMs'!A1017</f>
        <v>1001</v>
      </c>
      <c r="B1005" s="1">
        <f>'Specs and Initial PMs'!D1017</f>
        <v>0</v>
      </c>
      <c r="C1005" s="103" t="e">
        <f ca="1">IF(B1005=0, NA(), (IF(ISERROR(OFFSET('Initial Results'!$U$1,MATCH($B1005,'Initial Results'!$R:$R,0)-1,0,1,1)),NA(),OFFSET('Initial Results'!$U$1,MATCH($B1005,'Initial Results'!$R:$R,0)-1,0,1,1))))</f>
        <v>#N/A</v>
      </c>
      <c r="D1005" s="103" t="str">
        <f t="shared" si="159"/>
        <v/>
      </c>
      <c r="E1005" s="199" t="e">
        <f ca="1">IF(B1005=0, NA(), (IF(ISERROR(OFFSET('Confirm Results'!$U$1,MATCH($B1005,'Confirm Results'!$R:$R,0)-1,0,1,1)),NA(),OFFSET('Confirm Results'!$U$1,MATCH($B1005,'Confirm Results'!$R:$R,0)-1,0,1,1))))</f>
        <v>#N/A</v>
      </c>
      <c r="F1005" s="103" t="str">
        <f t="shared" si="150"/>
        <v/>
      </c>
      <c r="G1005" s="103" t="str">
        <f t="shared" ca="1" si="151"/>
        <v/>
      </c>
      <c r="H1005" s="300"/>
      <c r="I1005" s="103" t="str">
        <f t="shared" si="152"/>
        <v/>
      </c>
      <c r="J1005" s="1" t="str">
        <f t="shared" si="153"/>
        <v/>
      </c>
      <c r="K1005" s="1" t="str">
        <f t="shared" si="154"/>
        <v/>
      </c>
      <c r="L1005" s="177"/>
      <c r="M1005" s="299" t="str">
        <f t="shared" si="155"/>
        <v/>
      </c>
      <c r="N1005" s="177"/>
      <c r="O1005" s="177" t="str">
        <f t="shared" si="156"/>
        <v/>
      </c>
      <c r="P1005" s="1" t="str">
        <f t="shared" si="157"/>
        <v/>
      </c>
      <c r="Q1005" s="199" t="str">
        <f ca="1">IF(B1005=0,"",(IF(ISERROR(OFFSET('Specs and Initial PMs'!$E$1,MATCH($B1005,'Specs and Initial PMs'!$D:$D,0)-1,0,1,1)),"",OFFSET('Specs and Initial PMs'!$E$1,MATCH($B1005,'Specs and Initial PMs'!$D:$D,0)-1,0,1,1))))</f>
        <v/>
      </c>
      <c r="R1005" s="103" t="str">
        <f t="shared" ca="1" si="158"/>
        <v/>
      </c>
      <c r="S1005" s="241"/>
    </row>
    <row r="1006" spans="1:19" x14ac:dyDescent="0.3">
      <c r="A1006" s="1">
        <f>'Specs and Initial PMs'!A1018</f>
        <v>1002</v>
      </c>
      <c r="B1006" s="1">
        <f>'Specs and Initial PMs'!D1018</f>
        <v>0</v>
      </c>
      <c r="C1006" s="103" t="e">
        <f ca="1">IF(B1006=0, NA(), (IF(ISERROR(OFFSET('Initial Results'!$U$1,MATCH($B1006,'Initial Results'!$R:$R,0)-1,0,1,1)),NA(),OFFSET('Initial Results'!$U$1,MATCH($B1006,'Initial Results'!$R:$R,0)-1,0,1,1))))</f>
        <v>#N/A</v>
      </c>
      <c r="D1006" s="103" t="str">
        <f t="shared" si="159"/>
        <v/>
      </c>
      <c r="E1006" s="199" t="e">
        <f ca="1">IF(B1006=0, NA(), (IF(ISERROR(OFFSET('Confirm Results'!$U$1,MATCH($B1006,'Confirm Results'!$R:$R,0)-1,0,1,1)),NA(),OFFSET('Confirm Results'!$U$1,MATCH($B1006,'Confirm Results'!$R:$R,0)-1,0,1,1))))</f>
        <v>#N/A</v>
      </c>
      <c r="F1006" s="103" t="str">
        <f t="shared" si="150"/>
        <v/>
      </c>
      <c r="G1006" s="103" t="str">
        <f t="shared" ca="1" si="151"/>
        <v/>
      </c>
      <c r="H1006" s="300"/>
      <c r="I1006" s="103" t="str">
        <f t="shared" si="152"/>
        <v/>
      </c>
      <c r="J1006" s="1" t="str">
        <f t="shared" si="153"/>
        <v/>
      </c>
      <c r="K1006" s="1" t="str">
        <f t="shared" si="154"/>
        <v/>
      </c>
      <c r="L1006" s="177"/>
      <c r="M1006" s="299" t="str">
        <f t="shared" si="155"/>
        <v/>
      </c>
      <c r="N1006" s="177"/>
      <c r="O1006" s="177" t="str">
        <f t="shared" si="156"/>
        <v/>
      </c>
      <c r="P1006" s="1" t="str">
        <f t="shared" si="157"/>
        <v/>
      </c>
      <c r="Q1006" s="199" t="str">
        <f ca="1">IF(B1006=0,"",(IF(ISERROR(OFFSET('Specs and Initial PMs'!$E$1,MATCH($B1006,'Specs and Initial PMs'!$D:$D,0)-1,0,1,1)),"",OFFSET('Specs and Initial PMs'!$E$1,MATCH($B1006,'Specs and Initial PMs'!$D:$D,0)-1,0,1,1))))</f>
        <v/>
      </c>
      <c r="R1006" s="103" t="str">
        <f t="shared" ca="1" si="158"/>
        <v/>
      </c>
      <c r="S1006" s="241"/>
    </row>
    <row r="1007" spans="1:19" x14ac:dyDescent="0.3">
      <c r="A1007" s="1">
        <f>'Specs and Initial PMs'!A1019</f>
        <v>1003</v>
      </c>
      <c r="B1007" s="1">
        <f>'Specs and Initial PMs'!D1019</f>
        <v>0</v>
      </c>
      <c r="C1007" s="103" t="e">
        <f ca="1">IF(B1007=0, NA(), (IF(ISERROR(OFFSET('Initial Results'!$U$1,MATCH($B1007,'Initial Results'!$R:$R,0)-1,0,1,1)),NA(),OFFSET('Initial Results'!$U$1,MATCH($B1007,'Initial Results'!$R:$R,0)-1,0,1,1))))</f>
        <v>#N/A</v>
      </c>
      <c r="D1007" s="103" t="str">
        <f t="shared" si="159"/>
        <v/>
      </c>
      <c r="E1007" s="199" t="e">
        <f ca="1">IF(B1007=0, NA(), (IF(ISERROR(OFFSET('Confirm Results'!$U$1,MATCH($B1007,'Confirm Results'!$R:$R,0)-1,0,1,1)),NA(),OFFSET('Confirm Results'!$U$1,MATCH($B1007,'Confirm Results'!$R:$R,0)-1,0,1,1))))</f>
        <v>#N/A</v>
      </c>
      <c r="F1007" s="103" t="str">
        <f t="shared" si="150"/>
        <v/>
      </c>
      <c r="G1007" s="103" t="str">
        <f t="shared" ca="1" si="151"/>
        <v/>
      </c>
      <c r="H1007" s="300"/>
      <c r="I1007" s="103" t="str">
        <f t="shared" si="152"/>
        <v/>
      </c>
      <c r="J1007" s="1" t="str">
        <f t="shared" si="153"/>
        <v/>
      </c>
      <c r="K1007" s="1" t="str">
        <f t="shared" si="154"/>
        <v/>
      </c>
      <c r="L1007" s="177"/>
      <c r="M1007" s="299" t="str">
        <f t="shared" si="155"/>
        <v/>
      </c>
      <c r="N1007" s="177"/>
      <c r="O1007" s="177" t="str">
        <f t="shared" si="156"/>
        <v/>
      </c>
      <c r="P1007" s="1" t="str">
        <f t="shared" si="157"/>
        <v/>
      </c>
      <c r="Q1007" s="199" t="str">
        <f ca="1">IF(B1007=0,"",(IF(ISERROR(OFFSET('Specs and Initial PMs'!$E$1,MATCH($B1007,'Specs and Initial PMs'!$D:$D,0)-1,0,1,1)),"",OFFSET('Specs and Initial PMs'!$E$1,MATCH($B1007,'Specs and Initial PMs'!$D:$D,0)-1,0,1,1))))</f>
        <v/>
      </c>
      <c r="R1007" s="103" t="str">
        <f t="shared" ca="1" si="158"/>
        <v/>
      </c>
      <c r="S1007" s="241"/>
    </row>
    <row r="1008" spans="1:19" x14ac:dyDescent="0.3">
      <c r="A1008" s="1">
        <f>'Specs and Initial PMs'!A1020</f>
        <v>1004</v>
      </c>
      <c r="B1008" s="1">
        <f>'Specs and Initial PMs'!D1020</f>
        <v>0</v>
      </c>
      <c r="C1008" s="103" t="e">
        <f ca="1">IF(B1008=0, NA(), (IF(ISERROR(OFFSET('Initial Results'!$U$1,MATCH($B1008,'Initial Results'!$R:$R,0)-1,0,1,1)),NA(),OFFSET('Initial Results'!$U$1,MATCH($B1008,'Initial Results'!$R:$R,0)-1,0,1,1))))</f>
        <v>#N/A</v>
      </c>
      <c r="D1008" s="103" t="str">
        <f t="shared" si="159"/>
        <v/>
      </c>
      <c r="E1008" s="199" t="e">
        <f ca="1">IF(B1008=0, NA(), (IF(ISERROR(OFFSET('Confirm Results'!$U$1,MATCH($B1008,'Confirm Results'!$R:$R,0)-1,0,1,1)),NA(),OFFSET('Confirm Results'!$U$1,MATCH($B1008,'Confirm Results'!$R:$R,0)-1,0,1,1))))</f>
        <v>#N/A</v>
      </c>
      <c r="F1008" s="103" t="str">
        <f t="shared" si="150"/>
        <v/>
      </c>
      <c r="G1008" s="103" t="str">
        <f t="shared" ca="1" si="151"/>
        <v/>
      </c>
      <c r="H1008" s="300"/>
      <c r="I1008" s="103" t="str">
        <f t="shared" si="152"/>
        <v/>
      </c>
      <c r="J1008" s="1" t="str">
        <f t="shared" si="153"/>
        <v/>
      </c>
      <c r="K1008" s="1" t="str">
        <f t="shared" si="154"/>
        <v/>
      </c>
      <c r="L1008" s="177"/>
      <c r="M1008" s="299" t="str">
        <f t="shared" si="155"/>
        <v/>
      </c>
      <c r="N1008" s="177"/>
      <c r="O1008" s="177" t="str">
        <f t="shared" si="156"/>
        <v/>
      </c>
      <c r="P1008" s="1" t="str">
        <f t="shared" si="157"/>
        <v/>
      </c>
      <c r="Q1008" s="199" t="str">
        <f ca="1">IF(B1008=0,"",(IF(ISERROR(OFFSET('Specs and Initial PMs'!$E$1,MATCH($B1008,'Specs and Initial PMs'!$D:$D,0)-1,0,1,1)),"",OFFSET('Specs and Initial PMs'!$E$1,MATCH($B1008,'Specs and Initial PMs'!$D:$D,0)-1,0,1,1))))</f>
        <v/>
      </c>
      <c r="R1008" s="103" t="str">
        <f t="shared" ca="1" si="158"/>
        <v/>
      </c>
      <c r="S1008" s="241"/>
    </row>
    <row r="1009" spans="1:19" x14ac:dyDescent="0.3">
      <c r="A1009" s="1">
        <f>'Specs and Initial PMs'!A1021</f>
        <v>1005</v>
      </c>
      <c r="B1009" s="1">
        <f>'Specs and Initial PMs'!D1021</f>
        <v>0</v>
      </c>
      <c r="C1009" s="103" t="e">
        <f ca="1">IF(B1009=0, NA(), (IF(ISERROR(OFFSET('Initial Results'!$U$1,MATCH($B1009,'Initial Results'!$R:$R,0)-1,0,1,1)),NA(),OFFSET('Initial Results'!$U$1,MATCH($B1009,'Initial Results'!$R:$R,0)-1,0,1,1))))</f>
        <v>#N/A</v>
      </c>
      <c r="D1009" s="103" t="str">
        <f t="shared" si="159"/>
        <v/>
      </c>
      <c r="E1009" s="199" t="e">
        <f ca="1">IF(B1009=0, NA(), (IF(ISERROR(OFFSET('Confirm Results'!$U$1,MATCH($B1009,'Confirm Results'!$R:$R,0)-1,0,1,1)),NA(),OFFSET('Confirm Results'!$U$1,MATCH($B1009,'Confirm Results'!$R:$R,0)-1,0,1,1))))</f>
        <v>#N/A</v>
      </c>
      <c r="F1009" s="103" t="str">
        <f t="shared" si="150"/>
        <v/>
      </c>
      <c r="G1009" s="103" t="str">
        <f t="shared" ca="1" si="151"/>
        <v/>
      </c>
      <c r="H1009" s="300"/>
      <c r="I1009" s="103" t="str">
        <f t="shared" si="152"/>
        <v/>
      </c>
      <c r="J1009" s="1" t="str">
        <f t="shared" si="153"/>
        <v/>
      </c>
      <c r="K1009" s="1" t="str">
        <f t="shared" si="154"/>
        <v/>
      </c>
      <c r="L1009" s="177"/>
      <c r="M1009" s="299" t="str">
        <f t="shared" si="155"/>
        <v/>
      </c>
      <c r="N1009" s="177"/>
      <c r="O1009" s="177" t="str">
        <f t="shared" si="156"/>
        <v/>
      </c>
      <c r="P1009" s="1" t="str">
        <f t="shared" si="157"/>
        <v/>
      </c>
      <c r="Q1009" s="199" t="str">
        <f ca="1">IF(B1009=0,"",(IF(ISERROR(OFFSET('Specs and Initial PMs'!$E$1,MATCH($B1009,'Specs and Initial PMs'!$D:$D,0)-1,0,1,1)),"",OFFSET('Specs and Initial PMs'!$E$1,MATCH($B1009,'Specs and Initial PMs'!$D:$D,0)-1,0,1,1))))</f>
        <v/>
      </c>
      <c r="R1009" s="103" t="str">
        <f t="shared" ca="1" si="158"/>
        <v/>
      </c>
      <c r="S1009" s="241"/>
    </row>
    <row r="1010" spans="1:19" x14ac:dyDescent="0.3">
      <c r="A1010" s="1">
        <f>'Specs and Initial PMs'!A1022</f>
        <v>1006</v>
      </c>
      <c r="B1010" s="1">
        <f>'Specs and Initial PMs'!D1022</f>
        <v>0</v>
      </c>
      <c r="C1010" s="103" t="e">
        <f ca="1">IF(B1010=0, NA(), (IF(ISERROR(OFFSET('Initial Results'!$U$1,MATCH($B1010,'Initial Results'!$R:$R,0)-1,0,1,1)),NA(),OFFSET('Initial Results'!$U$1,MATCH($B1010,'Initial Results'!$R:$R,0)-1,0,1,1))))</f>
        <v>#N/A</v>
      </c>
      <c r="D1010" s="103" t="str">
        <f t="shared" si="159"/>
        <v/>
      </c>
      <c r="E1010" s="199" t="e">
        <f ca="1">IF(B1010=0, NA(), (IF(ISERROR(OFFSET('Confirm Results'!$U$1,MATCH($B1010,'Confirm Results'!$R:$R,0)-1,0,1,1)),NA(),OFFSET('Confirm Results'!$U$1,MATCH($B1010,'Confirm Results'!$R:$R,0)-1,0,1,1))))</f>
        <v>#N/A</v>
      </c>
      <c r="F1010" s="103" t="str">
        <f t="shared" si="150"/>
        <v/>
      </c>
      <c r="G1010" s="103" t="str">
        <f t="shared" ca="1" si="151"/>
        <v/>
      </c>
      <c r="H1010" s="300"/>
      <c r="I1010" s="103" t="str">
        <f t="shared" si="152"/>
        <v/>
      </c>
      <c r="J1010" s="1" t="str">
        <f t="shared" si="153"/>
        <v/>
      </c>
      <c r="K1010" s="1" t="str">
        <f t="shared" si="154"/>
        <v/>
      </c>
      <c r="L1010" s="177"/>
      <c r="M1010" s="299" t="str">
        <f t="shared" si="155"/>
        <v/>
      </c>
      <c r="N1010" s="177"/>
      <c r="O1010" s="177" t="str">
        <f t="shared" si="156"/>
        <v/>
      </c>
      <c r="P1010" s="1" t="str">
        <f t="shared" si="157"/>
        <v/>
      </c>
      <c r="Q1010" s="199" t="str">
        <f ca="1">IF(B1010=0,"",(IF(ISERROR(OFFSET('Specs and Initial PMs'!$E$1,MATCH($B1010,'Specs and Initial PMs'!$D:$D,0)-1,0,1,1)),"",OFFSET('Specs and Initial PMs'!$E$1,MATCH($B1010,'Specs and Initial PMs'!$D:$D,0)-1,0,1,1))))</f>
        <v/>
      </c>
      <c r="R1010" s="103" t="str">
        <f t="shared" ca="1" si="158"/>
        <v/>
      </c>
      <c r="S1010" s="241"/>
    </row>
    <row r="1011" spans="1:19" x14ac:dyDescent="0.3">
      <c r="A1011" s="1">
        <f>'Specs and Initial PMs'!A1023</f>
        <v>1007</v>
      </c>
      <c r="B1011" s="1">
        <f>'Specs and Initial PMs'!D1023</f>
        <v>0</v>
      </c>
      <c r="C1011" s="103" t="e">
        <f ca="1">IF(B1011=0, NA(), (IF(ISERROR(OFFSET('Initial Results'!$U$1,MATCH($B1011,'Initial Results'!$R:$R,0)-1,0,1,1)),NA(),OFFSET('Initial Results'!$U$1,MATCH($B1011,'Initial Results'!$R:$R,0)-1,0,1,1))))</f>
        <v>#N/A</v>
      </c>
      <c r="D1011" s="103" t="str">
        <f t="shared" si="159"/>
        <v/>
      </c>
      <c r="E1011" s="199" t="e">
        <f ca="1">IF(B1011=0, NA(), (IF(ISERROR(OFFSET('Confirm Results'!$U$1,MATCH($B1011,'Confirm Results'!$R:$R,0)-1,0,1,1)),NA(),OFFSET('Confirm Results'!$U$1,MATCH($B1011,'Confirm Results'!$R:$R,0)-1,0,1,1))))</f>
        <v>#N/A</v>
      </c>
      <c r="F1011" s="103" t="str">
        <f t="shared" si="150"/>
        <v/>
      </c>
      <c r="G1011" s="103" t="str">
        <f t="shared" ca="1" si="151"/>
        <v/>
      </c>
      <c r="H1011" s="300"/>
      <c r="I1011" s="103" t="str">
        <f t="shared" si="152"/>
        <v/>
      </c>
      <c r="J1011" s="1" t="str">
        <f t="shared" si="153"/>
        <v/>
      </c>
      <c r="K1011" s="1" t="str">
        <f t="shared" si="154"/>
        <v/>
      </c>
      <c r="L1011" s="177"/>
      <c r="M1011" s="299" t="str">
        <f t="shared" si="155"/>
        <v/>
      </c>
      <c r="N1011" s="177"/>
      <c r="O1011" s="177" t="str">
        <f t="shared" si="156"/>
        <v/>
      </c>
      <c r="P1011" s="1" t="str">
        <f t="shared" si="157"/>
        <v/>
      </c>
      <c r="Q1011" s="199" t="str">
        <f ca="1">IF(B1011=0,"",(IF(ISERROR(OFFSET('Specs and Initial PMs'!$E$1,MATCH($B1011,'Specs and Initial PMs'!$D:$D,0)-1,0,1,1)),"",OFFSET('Specs and Initial PMs'!$E$1,MATCH($B1011,'Specs and Initial PMs'!$D:$D,0)-1,0,1,1))))</f>
        <v/>
      </c>
      <c r="R1011" s="103" t="str">
        <f t="shared" ca="1" si="158"/>
        <v/>
      </c>
      <c r="S1011" s="241"/>
    </row>
    <row r="1012" spans="1:19" x14ac:dyDescent="0.3">
      <c r="A1012" s="1">
        <f>'Specs and Initial PMs'!A1024</f>
        <v>1008</v>
      </c>
      <c r="B1012" s="1">
        <f>'Specs and Initial PMs'!D1024</f>
        <v>0</v>
      </c>
      <c r="C1012" s="103" t="e">
        <f ca="1">IF(B1012=0, NA(), (IF(ISERROR(OFFSET('Initial Results'!$U$1,MATCH($B1012,'Initial Results'!$R:$R,0)-1,0,1,1)),NA(),OFFSET('Initial Results'!$U$1,MATCH($B1012,'Initial Results'!$R:$R,0)-1,0,1,1))))</f>
        <v>#N/A</v>
      </c>
      <c r="D1012" s="103" t="str">
        <f t="shared" si="159"/>
        <v/>
      </c>
      <c r="E1012" s="199" t="e">
        <f ca="1">IF(B1012=0, NA(), (IF(ISERROR(OFFSET('Confirm Results'!$U$1,MATCH($B1012,'Confirm Results'!$R:$R,0)-1,0,1,1)),NA(),OFFSET('Confirm Results'!$U$1,MATCH($B1012,'Confirm Results'!$R:$R,0)-1,0,1,1))))</f>
        <v>#N/A</v>
      </c>
      <c r="F1012" s="103" t="str">
        <f t="shared" si="150"/>
        <v/>
      </c>
      <c r="G1012" s="103" t="str">
        <f t="shared" ca="1" si="151"/>
        <v/>
      </c>
      <c r="H1012" s="300"/>
      <c r="I1012" s="103" t="str">
        <f t="shared" si="152"/>
        <v/>
      </c>
      <c r="J1012" s="1" t="str">
        <f t="shared" si="153"/>
        <v/>
      </c>
      <c r="K1012" s="1" t="str">
        <f t="shared" si="154"/>
        <v/>
      </c>
      <c r="L1012" s="177"/>
      <c r="M1012" s="299" t="str">
        <f t="shared" si="155"/>
        <v/>
      </c>
      <c r="N1012" s="177"/>
      <c r="O1012" s="177" t="str">
        <f t="shared" si="156"/>
        <v/>
      </c>
      <c r="P1012" s="1" t="str">
        <f t="shared" si="157"/>
        <v/>
      </c>
      <c r="Q1012" s="199" t="str">
        <f ca="1">IF(B1012=0,"",(IF(ISERROR(OFFSET('Specs and Initial PMs'!$E$1,MATCH($B1012,'Specs and Initial PMs'!$D:$D,0)-1,0,1,1)),"",OFFSET('Specs and Initial PMs'!$E$1,MATCH($B1012,'Specs and Initial PMs'!$D:$D,0)-1,0,1,1))))</f>
        <v/>
      </c>
      <c r="R1012" s="103" t="str">
        <f t="shared" ca="1" si="158"/>
        <v/>
      </c>
      <c r="S1012" s="241"/>
    </row>
    <row r="1013" spans="1:19" x14ac:dyDescent="0.3">
      <c r="A1013" s="1">
        <f>'Specs and Initial PMs'!A1025</f>
        <v>1009</v>
      </c>
      <c r="B1013" s="1">
        <f>'Specs and Initial PMs'!D1025</f>
        <v>0</v>
      </c>
      <c r="C1013" s="103" t="e">
        <f ca="1">IF(B1013=0, NA(), (IF(ISERROR(OFFSET('Initial Results'!$U$1,MATCH($B1013,'Initial Results'!$R:$R,0)-1,0,1,1)),NA(),OFFSET('Initial Results'!$U$1,MATCH($B1013,'Initial Results'!$R:$R,0)-1,0,1,1))))</f>
        <v>#N/A</v>
      </c>
      <c r="D1013" s="103" t="str">
        <f t="shared" si="159"/>
        <v/>
      </c>
      <c r="E1013" s="199" t="e">
        <f ca="1">IF(B1013=0, NA(), (IF(ISERROR(OFFSET('Confirm Results'!$U$1,MATCH($B1013,'Confirm Results'!$R:$R,0)-1,0,1,1)),NA(),OFFSET('Confirm Results'!$U$1,MATCH($B1013,'Confirm Results'!$R:$R,0)-1,0,1,1))))</f>
        <v>#N/A</v>
      </c>
      <c r="F1013" s="103" t="str">
        <f t="shared" si="150"/>
        <v/>
      </c>
      <c r="G1013" s="103" t="str">
        <f t="shared" ca="1" si="151"/>
        <v/>
      </c>
      <c r="H1013" s="300"/>
      <c r="I1013" s="103" t="str">
        <f t="shared" si="152"/>
        <v/>
      </c>
      <c r="J1013" s="1" t="str">
        <f t="shared" si="153"/>
        <v/>
      </c>
      <c r="K1013" s="1" t="str">
        <f t="shared" si="154"/>
        <v/>
      </c>
      <c r="L1013" s="177"/>
      <c r="M1013" s="299" t="str">
        <f t="shared" si="155"/>
        <v/>
      </c>
      <c r="N1013" s="177"/>
      <c r="O1013" s="177" t="str">
        <f t="shared" si="156"/>
        <v/>
      </c>
      <c r="P1013" s="1" t="str">
        <f t="shared" si="157"/>
        <v/>
      </c>
      <c r="Q1013" s="199" t="str">
        <f ca="1">IF(B1013=0,"",(IF(ISERROR(OFFSET('Specs and Initial PMs'!$E$1,MATCH($B1013,'Specs and Initial PMs'!$D:$D,0)-1,0,1,1)),"",OFFSET('Specs and Initial PMs'!$E$1,MATCH($B1013,'Specs and Initial PMs'!$D:$D,0)-1,0,1,1))))</f>
        <v/>
      </c>
      <c r="R1013" s="103" t="str">
        <f t="shared" ca="1" si="158"/>
        <v/>
      </c>
      <c r="S1013" s="241"/>
    </row>
    <row r="1014" spans="1:19" x14ac:dyDescent="0.3">
      <c r="A1014" s="1">
        <f>'Specs and Initial PMs'!A1026</f>
        <v>1010</v>
      </c>
      <c r="B1014" s="1">
        <f>'Specs and Initial PMs'!D1026</f>
        <v>0</v>
      </c>
      <c r="C1014" s="103" t="e">
        <f ca="1">IF(B1014=0, NA(), (IF(ISERROR(OFFSET('Initial Results'!$U$1,MATCH($B1014,'Initial Results'!$R:$R,0)-1,0,1,1)),NA(),OFFSET('Initial Results'!$U$1,MATCH($B1014,'Initial Results'!$R:$R,0)-1,0,1,1))))</f>
        <v>#N/A</v>
      </c>
      <c r="D1014" s="103" t="str">
        <f t="shared" si="159"/>
        <v/>
      </c>
      <c r="E1014" s="199" t="e">
        <f ca="1">IF(B1014=0, NA(), (IF(ISERROR(OFFSET('Confirm Results'!$U$1,MATCH($B1014,'Confirm Results'!$R:$R,0)-1,0,1,1)),NA(),OFFSET('Confirm Results'!$U$1,MATCH($B1014,'Confirm Results'!$R:$R,0)-1,0,1,1))))</f>
        <v>#N/A</v>
      </c>
      <c r="F1014" s="103" t="str">
        <f t="shared" si="150"/>
        <v/>
      </c>
      <c r="G1014" s="103" t="str">
        <f t="shared" ca="1" si="151"/>
        <v/>
      </c>
      <c r="H1014" s="300"/>
      <c r="I1014" s="103" t="str">
        <f t="shared" si="152"/>
        <v/>
      </c>
      <c r="J1014" s="1" t="str">
        <f t="shared" si="153"/>
        <v/>
      </c>
      <c r="K1014" s="1" t="str">
        <f t="shared" si="154"/>
        <v/>
      </c>
      <c r="L1014" s="177"/>
      <c r="M1014" s="299" t="str">
        <f t="shared" si="155"/>
        <v/>
      </c>
      <c r="N1014" s="177"/>
      <c r="O1014" s="177" t="str">
        <f t="shared" si="156"/>
        <v/>
      </c>
      <c r="P1014" s="1" t="str">
        <f t="shared" si="157"/>
        <v/>
      </c>
      <c r="Q1014" s="199" t="str">
        <f ca="1">IF(B1014=0,"",(IF(ISERROR(OFFSET('Specs and Initial PMs'!$E$1,MATCH($B1014,'Specs and Initial PMs'!$D:$D,0)-1,0,1,1)),"",OFFSET('Specs and Initial PMs'!$E$1,MATCH($B1014,'Specs and Initial PMs'!$D:$D,0)-1,0,1,1))))</f>
        <v/>
      </c>
      <c r="R1014" s="103" t="str">
        <f t="shared" ca="1" si="158"/>
        <v/>
      </c>
      <c r="S1014" s="241"/>
    </row>
    <row r="1015" spans="1:19" x14ac:dyDescent="0.3">
      <c r="A1015" s="1">
        <f>'Specs and Initial PMs'!A1027</f>
        <v>1011</v>
      </c>
      <c r="B1015" s="1">
        <f>'Specs and Initial PMs'!D1027</f>
        <v>0</v>
      </c>
      <c r="C1015" s="103" t="e">
        <f ca="1">IF(B1015=0, NA(), (IF(ISERROR(OFFSET('Initial Results'!$U$1,MATCH($B1015,'Initial Results'!$R:$R,0)-1,0,1,1)),NA(),OFFSET('Initial Results'!$U$1,MATCH($B1015,'Initial Results'!$R:$R,0)-1,0,1,1))))</f>
        <v>#N/A</v>
      </c>
      <c r="D1015" s="103" t="str">
        <f t="shared" si="159"/>
        <v/>
      </c>
      <c r="E1015" s="199" t="e">
        <f ca="1">IF(B1015=0, NA(), (IF(ISERROR(OFFSET('Confirm Results'!$U$1,MATCH($B1015,'Confirm Results'!$R:$R,0)-1,0,1,1)),NA(),OFFSET('Confirm Results'!$U$1,MATCH($B1015,'Confirm Results'!$R:$R,0)-1,0,1,1))))</f>
        <v>#N/A</v>
      </c>
      <c r="F1015" s="103" t="str">
        <f t="shared" si="150"/>
        <v/>
      </c>
      <c r="G1015" s="103" t="str">
        <f t="shared" ca="1" si="151"/>
        <v/>
      </c>
      <c r="H1015" s="300"/>
      <c r="I1015" s="103" t="str">
        <f t="shared" si="152"/>
        <v/>
      </c>
      <c r="J1015" s="1" t="str">
        <f t="shared" si="153"/>
        <v/>
      </c>
      <c r="K1015" s="1" t="str">
        <f t="shared" si="154"/>
        <v/>
      </c>
      <c r="L1015" s="177"/>
      <c r="M1015" s="299" t="str">
        <f t="shared" si="155"/>
        <v/>
      </c>
      <c r="N1015" s="177"/>
      <c r="O1015" s="177" t="str">
        <f t="shared" si="156"/>
        <v/>
      </c>
      <c r="P1015" s="1" t="str">
        <f t="shared" si="157"/>
        <v/>
      </c>
      <c r="Q1015" s="199" t="str">
        <f ca="1">IF(B1015=0,"",(IF(ISERROR(OFFSET('Specs and Initial PMs'!$E$1,MATCH($B1015,'Specs and Initial PMs'!$D:$D,0)-1,0,1,1)),"",OFFSET('Specs and Initial PMs'!$E$1,MATCH($B1015,'Specs and Initial PMs'!$D:$D,0)-1,0,1,1))))</f>
        <v/>
      </c>
      <c r="R1015" s="103" t="str">
        <f t="shared" ca="1" si="158"/>
        <v/>
      </c>
      <c r="S1015" s="241"/>
    </row>
    <row r="1016" spans="1:19" x14ac:dyDescent="0.3">
      <c r="A1016" s="1">
        <f>'Specs and Initial PMs'!A1028</f>
        <v>1012</v>
      </c>
      <c r="B1016" s="1">
        <f>'Specs and Initial PMs'!D1028</f>
        <v>0</v>
      </c>
      <c r="C1016" s="103" t="e">
        <f ca="1">IF(B1016=0, NA(), (IF(ISERROR(OFFSET('Initial Results'!$U$1,MATCH($B1016,'Initial Results'!$R:$R,0)-1,0,1,1)),NA(),OFFSET('Initial Results'!$U$1,MATCH($B1016,'Initial Results'!$R:$R,0)-1,0,1,1))))</f>
        <v>#N/A</v>
      </c>
      <c r="D1016" s="103" t="str">
        <f t="shared" si="159"/>
        <v/>
      </c>
      <c r="E1016" s="199" t="e">
        <f ca="1">IF(B1016=0, NA(), (IF(ISERROR(OFFSET('Confirm Results'!$U$1,MATCH($B1016,'Confirm Results'!$R:$R,0)-1,0,1,1)),NA(),OFFSET('Confirm Results'!$U$1,MATCH($B1016,'Confirm Results'!$R:$R,0)-1,0,1,1))))</f>
        <v>#N/A</v>
      </c>
      <c r="F1016" s="103" t="str">
        <f t="shared" si="150"/>
        <v/>
      </c>
      <c r="G1016" s="103" t="str">
        <f t="shared" ca="1" si="151"/>
        <v/>
      </c>
      <c r="H1016" s="300"/>
      <c r="I1016" s="103" t="str">
        <f t="shared" si="152"/>
        <v/>
      </c>
      <c r="J1016" s="1" t="str">
        <f t="shared" si="153"/>
        <v/>
      </c>
      <c r="K1016" s="1" t="str">
        <f t="shared" si="154"/>
        <v/>
      </c>
      <c r="L1016" s="177"/>
      <c r="M1016" s="299" t="str">
        <f t="shared" si="155"/>
        <v/>
      </c>
      <c r="N1016" s="177"/>
      <c r="O1016" s="177" t="str">
        <f t="shared" si="156"/>
        <v/>
      </c>
      <c r="P1016" s="1" t="str">
        <f t="shared" si="157"/>
        <v/>
      </c>
      <c r="Q1016" s="199" t="str">
        <f ca="1">IF(B1016=0,"",(IF(ISERROR(OFFSET('Specs and Initial PMs'!$E$1,MATCH($B1016,'Specs and Initial PMs'!$D:$D,0)-1,0,1,1)),"",OFFSET('Specs and Initial PMs'!$E$1,MATCH($B1016,'Specs and Initial PMs'!$D:$D,0)-1,0,1,1))))</f>
        <v/>
      </c>
      <c r="R1016" s="103" t="str">
        <f t="shared" ca="1" si="158"/>
        <v/>
      </c>
      <c r="S1016" s="241"/>
    </row>
    <row r="1017" spans="1:19" x14ac:dyDescent="0.3">
      <c r="A1017" s="1">
        <f>'Specs and Initial PMs'!A1029</f>
        <v>1013</v>
      </c>
      <c r="B1017" s="1">
        <f>'Specs and Initial PMs'!D1029</f>
        <v>0</v>
      </c>
      <c r="C1017" s="103" t="e">
        <f ca="1">IF(B1017=0, NA(), (IF(ISERROR(OFFSET('Initial Results'!$U$1,MATCH($B1017,'Initial Results'!$R:$R,0)-1,0,1,1)),NA(),OFFSET('Initial Results'!$U$1,MATCH($B1017,'Initial Results'!$R:$R,0)-1,0,1,1))))</f>
        <v>#N/A</v>
      </c>
      <c r="D1017" s="103" t="str">
        <f t="shared" si="159"/>
        <v/>
      </c>
      <c r="E1017" s="199" t="e">
        <f ca="1">IF(B1017=0, NA(), (IF(ISERROR(OFFSET('Confirm Results'!$U$1,MATCH($B1017,'Confirm Results'!$R:$R,0)-1,0,1,1)),NA(),OFFSET('Confirm Results'!$U$1,MATCH($B1017,'Confirm Results'!$R:$R,0)-1,0,1,1))))</f>
        <v>#N/A</v>
      </c>
      <c r="F1017" s="103" t="str">
        <f t="shared" si="150"/>
        <v/>
      </c>
      <c r="G1017" s="103" t="str">
        <f t="shared" ca="1" si="151"/>
        <v/>
      </c>
      <c r="H1017" s="300"/>
      <c r="I1017" s="103" t="str">
        <f t="shared" si="152"/>
        <v/>
      </c>
      <c r="J1017" s="1" t="str">
        <f t="shared" si="153"/>
        <v/>
      </c>
      <c r="K1017" s="1" t="str">
        <f t="shared" si="154"/>
        <v/>
      </c>
      <c r="L1017" s="177"/>
      <c r="M1017" s="299" t="str">
        <f t="shared" si="155"/>
        <v/>
      </c>
      <c r="N1017" s="177"/>
      <c r="O1017" s="177" t="str">
        <f t="shared" si="156"/>
        <v/>
      </c>
      <c r="P1017" s="1" t="str">
        <f t="shared" si="157"/>
        <v/>
      </c>
      <c r="Q1017" s="199" t="str">
        <f ca="1">IF(B1017=0,"",(IF(ISERROR(OFFSET('Specs and Initial PMs'!$E$1,MATCH($B1017,'Specs and Initial PMs'!$D:$D,0)-1,0,1,1)),"",OFFSET('Specs and Initial PMs'!$E$1,MATCH($B1017,'Specs and Initial PMs'!$D:$D,0)-1,0,1,1))))</f>
        <v/>
      </c>
      <c r="R1017" s="103" t="str">
        <f t="shared" ca="1" si="158"/>
        <v/>
      </c>
      <c r="S1017" s="241"/>
    </row>
    <row r="1018" spans="1:19" x14ac:dyDescent="0.3">
      <c r="A1018" s="1">
        <f>'Specs and Initial PMs'!A1030</f>
        <v>1014</v>
      </c>
      <c r="B1018" s="1">
        <f>'Specs and Initial PMs'!D1030</f>
        <v>0</v>
      </c>
      <c r="C1018" s="103" t="e">
        <f ca="1">IF(B1018=0, NA(), (IF(ISERROR(OFFSET('Initial Results'!$U$1,MATCH($B1018,'Initial Results'!$R:$R,0)-1,0,1,1)),NA(),OFFSET('Initial Results'!$U$1,MATCH($B1018,'Initial Results'!$R:$R,0)-1,0,1,1))))</f>
        <v>#N/A</v>
      </c>
      <c r="D1018" s="103" t="str">
        <f t="shared" si="159"/>
        <v/>
      </c>
      <c r="E1018" s="199" t="e">
        <f ca="1">IF(B1018=0, NA(), (IF(ISERROR(OFFSET('Confirm Results'!$U$1,MATCH($B1018,'Confirm Results'!$R:$R,0)-1,0,1,1)),NA(),OFFSET('Confirm Results'!$U$1,MATCH($B1018,'Confirm Results'!$R:$R,0)-1,0,1,1))))</f>
        <v>#N/A</v>
      </c>
      <c r="F1018" s="103" t="str">
        <f t="shared" si="150"/>
        <v/>
      </c>
      <c r="G1018" s="103" t="str">
        <f t="shared" ca="1" si="151"/>
        <v/>
      </c>
      <c r="H1018" s="300"/>
      <c r="I1018" s="103" t="str">
        <f t="shared" si="152"/>
        <v/>
      </c>
      <c r="J1018" s="1" t="str">
        <f t="shared" si="153"/>
        <v/>
      </c>
      <c r="K1018" s="1" t="str">
        <f t="shared" si="154"/>
        <v/>
      </c>
      <c r="L1018" s="177"/>
      <c r="M1018" s="299" t="str">
        <f t="shared" si="155"/>
        <v/>
      </c>
      <c r="N1018" s="177"/>
      <c r="O1018" s="177" t="str">
        <f t="shared" si="156"/>
        <v/>
      </c>
      <c r="P1018" s="1" t="str">
        <f t="shared" si="157"/>
        <v/>
      </c>
      <c r="Q1018" s="199" t="str">
        <f ca="1">IF(B1018=0,"",(IF(ISERROR(OFFSET('Specs and Initial PMs'!$E$1,MATCH($B1018,'Specs and Initial PMs'!$D:$D,0)-1,0,1,1)),"",OFFSET('Specs and Initial PMs'!$E$1,MATCH($B1018,'Specs and Initial PMs'!$D:$D,0)-1,0,1,1))))</f>
        <v/>
      </c>
      <c r="R1018" s="103" t="str">
        <f t="shared" ca="1" si="158"/>
        <v/>
      </c>
      <c r="S1018" s="241"/>
    </row>
    <row r="1019" spans="1:19" x14ac:dyDescent="0.3">
      <c r="A1019" s="1">
        <f>'Specs and Initial PMs'!A1031</f>
        <v>1015</v>
      </c>
      <c r="B1019" s="1">
        <f>'Specs and Initial PMs'!D1031</f>
        <v>0</v>
      </c>
      <c r="C1019" s="103" t="e">
        <f ca="1">IF(B1019=0, NA(), (IF(ISERROR(OFFSET('Initial Results'!$U$1,MATCH($B1019,'Initial Results'!$R:$R,0)-1,0,1,1)),NA(),OFFSET('Initial Results'!$U$1,MATCH($B1019,'Initial Results'!$R:$R,0)-1,0,1,1))))</f>
        <v>#N/A</v>
      </c>
      <c r="D1019" s="103" t="str">
        <f t="shared" si="159"/>
        <v/>
      </c>
      <c r="E1019" s="199" t="e">
        <f ca="1">IF(B1019=0, NA(), (IF(ISERROR(OFFSET('Confirm Results'!$U$1,MATCH($B1019,'Confirm Results'!$R:$R,0)-1,0,1,1)),NA(),OFFSET('Confirm Results'!$U$1,MATCH($B1019,'Confirm Results'!$R:$R,0)-1,0,1,1))))</f>
        <v>#N/A</v>
      </c>
      <c r="F1019" s="103" t="str">
        <f t="shared" si="150"/>
        <v/>
      </c>
      <c r="G1019" s="103" t="str">
        <f t="shared" ca="1" si="151"/>
        <v/>
      </c>
      <c r="H1019" s="300"/>
      <c r="I1019" s="103" t="str">
        <f t="shared" si="152"/>
        <v/>
      </c>
      <c r="J1019" s="1" t="str">
        <f t="shared" si="153"/>
        <v/>
      </c>
      <c r="K1019" s="1" t="str">
        <f t="shared" si="154"/>
        <v/>
      </c>
      <c r="L1019" s="177"/>
      <c r="M1019" s="299" t="str">
        <f t="shared" si="155"/>
        <v/>
      </c>
      <c r="N1019" s="177"/>
      <c r="O1019" s="177" t="str">
        <f t="shared" si="156"/>
        <v/>
      </c>
      <c r="P1019" s="1" t="str">
        <f t="shared" si="157"/>
        <v/>
      </c>
      <c r="Q1019" s="199" t="str">
        <f ca="1">IF(B1019=0,"",(IF(ISERROR(OFFSET('Specs and Initial PMs'!$E$1,MATCH($B1019,'Specs and Initial PMs'!$D:$D,0)-1,0,1,1)),"",OFFSET('Specs and Initial PMs'!$E$1,MATCH($B1019,'Specs and Initial PMs'!$D:$D,0)-1,0,1,1))))</f>
        <v/>
      </c>
      <c r="R1019" s="103" t="str">
        <f t="shared" ca="1" si="158"/>
        <v/>
      </c>
      <c r="S1019" s="241"/>
    </row>
    <row r="1020" spans="1:19" x14ac:dyDescent="0.3">
      <c r="A1020" s="1">
        <f>'Specs and Initial PMs'!A1032</f>
        <v>1016</v>
      </c>
      <c r="B1020" s="1">
        <f>'Specs and Initial PMs'!D1032</f>
        <v>0</v>
      </c>
      <c r="C1020" s="103" t="e">
        <f ca="1">IF(B1020=0, NA(), (IF(ISERROR(OFFSET('Initial Results'!$U$1,MATCH($B1020,'Initial Results'!$R:$R,0)-1,0,1,1)),NA(),OFFSET('Initial Results'!$U$1,MATCH($B1020,'Initial Results'!$R:$R,0)-1,0,1,1))))</f>
        <v>#N/A</v>
      </c>
      <c r="D1020" s="103" t="str">
        <f t="shared" si="159"/>
        <v/>
      </c>
      <c r="E1020" s="199" t="e">
        <f ca="1">IF(B1020=0, NA(), (IF(ISERROR(OFFSET('Confirm Results'!$U$1,MATCH($B1020,'Confirm Results'!$R:$R,0)-1,0,1,1)),NA(),OFFSET('Confirm Results'!$U$1,MATCH($B1020,'Confirm Results'!$R:$R,0)-1,0,1,1))))</f>
        <v>#N/A</v>
      </c>
      <c r="F1020" s="103" t="str">
        <f t="shared" si="150"/>
        <v/>
      </c>
      <c r="G1020" s="103" t="str">
        <f t="shared" ca="1" si="151"/>
        <v/>
      </c>
      <c r="H1020" s="300"/>
      <c r="I1020" s="103" t="str">
        <f t="shared" si="152"/>
        <v/>
      </c>
      <c r="J1020" s="1" t="str">
        <f t="shared" si="153"/>
        <v/>
      </c>
      <c r="K1020" s="1" t="str">
        <f t="shared" si="154"/>
        <v/>
      </c>
      <c r="L1020" s="177"/>
      <c r="M1020" s="299" t="str">
        <f t="shared" si="155"/>
        <v/>
      </c>
      <c r="N1020" s="177"/>
      <c r="O1020" s="177" t="str">
        <f t="shared" si="156"/>
        <v/>
      </c>
      <c r="P1020" s="1" t="str">
        <f t="shared" si="157"/>
        <v/>
      </c>
      <c r="Q1020" s="199" t="str">
        <f ca="1">IF(B1020=0,"",(IF(ISERROR(OFFSET('Specs and Initial PMs'!$E$1,MATCH($B1020,'Specs and Initial PMs'!$D:$D,0)-1,0,1,1)),"",OFFSET('Specs and Initial PMs'!$E$1,MATCH($B1020,'Specs and Initial PMs'!$D:$D,0)-1,0,1,1))))</f>
        <v/>
      </c>
      <c r="R1020" s="103" t="str">
        <f t="shared" ca="1" si="158"/>
        <v/>
      </c>
      <c r="S1020" s="241"/>
    </row>
    <row r="1021" spans="1:19" x14ac:dyDescent="0.3">
      <c r="A1021" s="1">
        <f>'Specs and Initial PMs'!A1033</f>
        <v>1017</v>
      </c>
      <c r="B1021" s="1">
        <f>'Specs and Initial PMs'!D1033</f>
        <v>0</v>
      </c>
      <c r="C1021" s="103" t="e">
        <f ca="1">IF(B1021=0, NA(), (IF(ISERROR(OFFSET('Initial Results'!$U$1,MATCH($B1021,'Initial Results'!$R:$R,0)-1,0,1,1)),NA(),OFFSET('Initial Results'!$U$1,MATCH($B1021,'Initial Results'!$R:$R,0)-1,0,1,1))))</f>
        <v>#N/A</v>
      </c>
      <c r="D1021" s="103" t="str">
        <f t="shared" si="159"/>
        <v/>
      </c>
      <c r="E1021" s="199" t="e">
        <f ca="1">IF(B1021=0, NA(), (IF(ISERROR(OFFSET('Confirm Results'!$U$1,MATCH($B1021,'Confirm Results'!$R:$R,0)-1,0,1,1)),NA(),OFFSET('Confirm Results'!$U$1,MATCH($B1021,'Confirm Results'!$R:$R,0)-1,0,1,1))))</f>
        <v>#N/A</v>
      </c>
      <c r="F1021" s="103" t="str">
        <f t="shared" si="150"/>
        <v/>
      </c>
      <c r="G1021" s="103" t="str">
        <f t="shared" ca="1" si="151"/>
        <v/>
      </c>
      <c r="H1021" s="300"/>
      <c r="I1021" s="103" t="str">
        <f t="shared" si="152"/>
        <v/>
      </c>
      <c r="J1021" s="1" t="str">
        <f t="shared" si="153"/>
        <v/>
      </c>
      <c r="K1021" s="1" t="str">
        <f t="shared" si="154"/>
        <v/>
      </c>
      <c r="L1021" s="177"/>
      <c r="M1021" s="299" t="str">
        <f t="shared" si="155"/>
        <v/>
      </c>
      <c r="N1021" s="177"/>
      <c r="O1021" s="177" t="str">
        <f t="shared" si="156"/>
        <v/>
      </c>
      <c r="P1021" s="1" t="str">
        <f t="shared" si="157"/>
        <v/>
      </c>
      <c r="Q1021" s="199" t="str">
        <f ca="1">IF(B1021=0,"",(IF(ISERROR(OFFSET('Specs and Initial PMs'!$E$1,MATCH($B1021,'Specs and Initial PMs'!$D:$D,0)-1,0,1,1)),"",OFFSET('Specs and Initial PMs'!$E$1,MATCH($B1021,'Specs and Initial PMs'!$D:$D,0)-1,0,1,1))))</f>
        <v/>
      </c>
      <c r="R1021" s="103" t="str">
        <f t="shared" ca="1" si="158"/>
        <v/>
      </c>
      <c r="S1021" s="241"/>
    </row>
    <row r="1022" spans="1:19" x14ac:dyDescent="0.3">
      <c r="A1022" s="1">
        <f>'Specs and Initial PMs'!A1034</f>
        <v>1018</v>
      </c>
      <c r="B1022" s="1">
        <f>'Specs and Initial PMs'!D1034</f>
        <v>0</v>
      </c>
      <c r="C1022" s="103" t="e">
        <f ca="1">IF(B1022=0, NA(), (IF(ISERROR(OFFSET('Initial Results'!$U$1,MATCH($B1022,'Initial Results'!$R:$R,0)-1,0,1,1)),NA(),OFFSET('Initial Results'!$U$1,MATCH($B1022,'Initial Results'!$R:$R,0)-1,0,1,1))))</f>
        <v>#N/A</v>
      </c>
      <c r="D1022" s="103" t="str">
        <f t="shared" si="159"/>
        <v/>
      </c>
      <c r="E1022" s="199" t="e">
        <f ca="1">IF(B1022=0, NA(), (IF(ISERROR(OFFSET('Confirm Results'!$U$1,MATCH($B1022,'Confirm Results'!$R:$R,0)-1,0,1,1)),NA(),OFFSET('Confirm Results'!$U$1,MATCH($B1022,'Confirm Results'!$R:$R,0)-1,0,1,1))))</f>
        <v>#N/A</v>
      </c>
      <c r="F1022" s="103" t="str">
        <f t="shared" si="150"/>
        <v/>
      </c>
      <c r="G1022" s="103" t="str">
        <f t="shared" ca="1" si="151"/>
        <v/>
      </c>
      <c r="H1022" s="300"/>
      <c r="I1022" s="103" t="str">
        <f t="shared" si="152"/>
        <v/>
      </c>
      <c r="J1022" s="1" t="str">
        <f t="shared" si="153"/>
        <v/>
      </c>
      <c r="K1022" s="1" t="str">
        <f t="shared" si="154"/>
        <v/>
      </c>
      <c r="L1022" s="177"/>
      <c r="M1022" s="299" t="str">
        <f t="shared" si="155"/>
        <v/>
      </c>
      <c r="N1022" s="177"/>
      <c r="O1022" s="177" t="str">
        <f t="shared" si="156"/>
        <v/>
      </c>
      <c r="P1022" s="1" t="str">
        <f t="shared" si="157"/>
        <v/>
      </c>
      <c r="Q1022" s="199" t="str">
        <f ca="1">IF(B1022=0,"",(IF(ISERROR(OFFSET('Specs and Initial PMs'!$E$1,MATCH($B1022,'Specs and Initial PMs'!$D:$D,0)-1,0,1,1)),"",OFFSET('Specs and Initial PMs'!$E$1,MATCH($B1022,'Specs and Initial PMs'!$D:$D,0)-1,0,1,1))))</f>
        <v/>
      </c>
      <c r="R1022" s="103" t="str">
        <f t="shared" ca="1" si="158"/>
        <v/>
      </c>
      <c r="S1022" s="241"/>
    </row>
    <row r="1023" spans="1:19" x14ac:dyDescent="0.3">
      <c r="A1023" s="1">
        <f>'Specs and Initial PMs'!A1035</f>
        <v>1019</v>
      </c>
      <c r="B1023" s="1">
        <f>'Specs and Initial PMs'!D1035</f>
        <v>0</v>
      </c>
      <c r="C1023" s="103" t="e">
        <f ca="1">IF(B1023=0, NA(), (IF(ISERROR(OFFSET('Initial Results'!$U$1,MATCH($B1023,'Initial Results'!$R:$R,0)-1,0,1,1)),NA(),OFFSET('Initial Results'!$U$1,MATCH($B1023,'Initial Results'!$R:$R,0)-1,0,1,1))))</f>
        <v>#N/A</v>
      </c>
      <c r="D1023" s="103" t="str">
        <f t="shared" si="159"/>
        <v/>
      </c>
      <c r="E1023" s="199" t="e">
        <f ca="1">IF(B1023=0, NA(), (IF(ISERROR(OFFSET('Confirm Results'!$U$1,MATCH($B1023,'Confirm Results'!$R:$R,0)-1,0,1,1)),NA(),OFFSET('Confirm Results'!$U$1,MATCH($B1023,'Confirm Results'!$R:$R,0)-1,0,1,1))))</f>
        <v>#N/A</v>
      </c>
      <c r="F1023" s="103" t="str">
        <f t="shared" si="150"/>
        <v/>
      </c>
      <c r="G1023" s="103" t="str">
        <f t="shared" ca="1" si="151"/>
        <v/>
      </c>
      <c r="H1023" s="300"/>
      <c r="I1023" s="103" t="str">
        <f t="shared" si="152"/>
        <v/>
      </c>
      <c r="J1023" s="1" t="str">
        <f t="shared" si="153"/>
        <v/>
      </c>
      <c r="K1023" s="1" t="str">
        <f t="shared" si="154"/>
        <v/>
      </c>
      <c r="L1023" s="177"/>
      <c r="M1023" s="299" t="str">
        <f t="shared" si="155"/>
        <v/>
      </c>
      <c r="N1023" s="177"/>
      <c r="O1023" s="177" t="str">
        <f t="shared" si="156"/>
        <v/>
      </c>
      <c r="P1023" s="1" t="str">
        <f t="shared" si="157"/>
        <v/>
      </c>
      <c r="Q1023" s="199" t="str">
        <f ca="1">IF(B1023=0,"",(IF(ISERROR(OFFSET('Specs and Initial PMs'!$E$1,MATCH($B1023,'Specs and Initial PMs'!$D:$D,0)-1,0,1,1)),"",OFFSET('Specs and Initial PMs'!$E$1,MATCH($B1023,'Specs and Initial PMs'!$D:$D,0)-1,0,1,1))))</f>
        <v/>
      </c>
      <c r="R1023" s="103" t="str">
        <f t="shared" ca="1" si="158"/>
        <v/>
      </c>
      <c r="S1023" s="241"/>
    </row>
    <row r="1024" spans="1:19" x14ac:dyDescent="0.3">
      <c r="A1024" s="1">
        <f>'Specs and Initial PMs'!A1036</f>
        <v>1020</v>
      </c>
      <c r="B1024" s="1">
        <f>'Specs and Initial PMs'!D1036</f>
        <v>0</v>
      </c>
      <c r="C1024" s="103" t="e">
        <f ca="1">IF(B1024=0, NA(), (IF(ISERROR(OFFSET('Initial Results'!$U$1,MATCH($B1024,'Initial Results'!$R:$R,0)-1,0,1,1)),NA(),OFFSET('Initial Results'!$U$1,MATCH($B1024,'Initial Results'!$R:$R,0)-1,0,1,1))))</f>
        <v>#N/A</v>
      </c>
      <c r="D1024" s="103" t="str">
        <f t="shared" si="159"/>
        <v/>
      </c>
      <c r="E1024" s="199" t="e">
        <f ca="1">IF(B1024=0, NA(), (IF(ISERROR(OFFSET('Confirm Results'!$U$1,MATCH($B1024,'Confirm Results'!$R:$R,0)-1,0,1,1)),NA(),OFFSET('Confirm Results'!$U$1,MATCH($B1024,'Confirm Results'!$R:$R,0)-1,0,1,1))))</f>
        <v>#N/A</v>
      </c>
      <c r="F1024" s="103" t="str">
        <f t="shared" si="150"/>
        <v/>
      </c>
      <c r="G1024" s="103" t="str">
        <f t="shared" ca="1" si="151"/>
        <v/>
      </c>
      <c r="H1024" s="300"/>
      <c r="I1024" s="103" t="str">
        <f t="shared" si="152"/>
        <v/>
      </c>
      <c r="J1024" s="1" t="str">
        <f t="shared" si="153"/>
        <v/>
      </c>
      <c r="K1024" s="1" t="str">
        <f t="shared" si="154"/>
        <v/>
      </c>
      <c r="L1024" s="177"/>
      <c r="M1024" s="299" t="str">
        <f t="shared" si="155"/>
        <v/>
      </c>
      <c r="N1024" s="177"/>
      <c r="O1024" s="177" t="str">
        <f t="shared" si="156"/>
        <v/>
      </c>
      <c r="P1024" s="1" t="str">
        <f t="shared" si="157"/>
        <v/>
      </c>
      <c r="Q1024" s="199" t="str">
        <f ca="1">IF(B1024=0,"",(IF(ISERROR(OFFSET('Specs and Initial PMs'!$E$1,MATCH($B1024,'Specs and Initial PMs'!$D:$D,0)-1,0,1,1)),"",OFFSET('Specs and Initial PMs'!$E$1,MATCH($B1024,'Specs and Initial PMs'!$D:$D,0)-1,0,1,1))))</f>
        <v/>
      </c>
      <c r="R1024" s="103" t="str">
        <f t="shared" ca="1" si="158"/>
        <v/>
      </c>
      <c r="S1024" s="241"/>
    </row>
    <row r="1025" spans="1:19" x14ac:dyDescent="0.3">
      <c r="A1025" s="1">
        <f>'Specs and Initial PMs'!A1037</f>
        <v>1021</v>
      </c>
      <c r="B1025" s="1">
        <f>'Specs and Initial PMs'!D1037</f>
        <v>0</v>
      </c>
      <c r="C1025" s="103" t="e">
        <f ca="1">IF(B1025=0, NA(), (IF(ISERROR(OFFSET('Initial Results'!$U$1,MATCH($B1025,'Initial Results'!$R:$R,0)-1,0,1,1)),NA(),OFFSET('Initial Results'!$U$1,MATCH($B1025,'Initial Results'!$R:$R,0)-1,0,1,1))))</f>
        <v>#N/A</v>
      </c>
      <c r="D1025" s="103" t="str">
        <f t="shared" si="159"/>
        <v/>
      </c>
      <c r="E1025" s="199" t="e">
        <f ca="1">IF(B1025=0, NA(), (IF(ISERROR(OFFSET('Confirm Results'!$U$1,MATCH($B1025,'Confirm Results'!$R:$R,0)-1,0,1,1)),NA(),OFFSET('Confirm Results'!$U$1,MATCH($B1025,'Confirm Results'!$R:$R,0)-1,0,1,1))))</f>
        <v>#N/A</v>
      </c>
      <c r="F1025" s="103" t="str">
        <f t="shared" si="150"/>
        <v/>
      </c>
      <c r="G1025" s="103" t="str">
        <f t="shared" ca="1" si="151"/>
        <v/>
      </c>
      <c r="H1025" s="300"/>
      <c r="I1025" s="103" t="str">
        <f t="shared" si="152"/>
        <v/>
      </c>
      <c r="J1025" s="1" t="str">
        <f t="shared" si="153"/>
        <v/>
      </c>
      <c r="K1025" s="1" t="str">
        <f t="shared" si="154"/>
        <v/>
      </c>
      <c r="L1025" s="177"/>
      <c r="M1025" s="299" t="str">
        <f t="shared" si="155"/>
        <v/>
      </c>
      <c r="N1025" s="177"/>
      <c r="O1025" s="177" t="str">
        <f t="shared" si="156"/>
        <v/>
      </c>
      <c r="P1025" s="1" t="str">
        <f t="shared" si="157"/>
        <v/>
      </c>
      <c r="Q1025" s="199" t="str">
        <f ca="1">IF(B1025=0,"",(IF(ISERROR(OFFSET('Specs and Initial PMs'!$E$1,MATCH($B1025,'Specs and Initial PMs'!$D:$D,0)-1,0,1,1)),"",OFFSET('Specs and Initial PMs'!$E$1,MATCH($B1025,'Specs and Initial PMs'!$D:$D,0)-1,0,1,1))))</f>
        <v/>
      </c>
      <c r="R1025" s="103" t="str">
        <f t="shared" ca="1" si="158"/>
        <v/>
      </c>
      <c r="S1025" s="241"/>
    </row>
    <row r="1026" spans="1:19" x14ac:dyDescent="0.3">
      <c r="A1026" s="1">
        <f>'Specs and Initial PMs'!A1038</f>
        <v>1022</v>
      </c>
      <c r="B1026" s="1">
        <f>'Specs and Initial PMs'!D1038</f>
        <v>0</v>
      </c>
      <c r="C1026" s="103" t="e">
        <f ca="1">IF(B1026=0, NA(), (IF(ISERROR(OFFSET('Initial Results'!$U$1,MATCH($B1026,'Initial Results'!$R:$R,0)-1,0,1,1)),NA(),OFFSET('Initial Results'!$U$1,MATCH($B1026,'Initial Results'!$R:$R,0)-1,0,1,1))))</f>
        <v>#N/A</v>
      </c>
      <c r="D1026" s="103" t="str">
        <f t="shared" si="159"/>
        <v/>
      </c>
      <c r="E1026" s="199" t="e">
        <f ca="1">IF(B1026=0, NA(), (IF(ISERROR(OFFSET('Confirm Results'!$U$1,MATCH($B1026,'Confirm Results'!$R:$R,0)-1,0,1,1)),NA(),OFFSET('Confirm Results'!$U$1,MATCH($B1026,'Confirm Results'!$R:$R,0)-1,0,1,1))))</f>
        <v>#N/A</v>
      </c>
      <c r="F1026" s="103" t="str">
        <f t="shared" si="150"/>
        <v/>
      </c>
      <c r="G1026" s="103" t="str">
        <f t="shared" ca="1" si="151"/>
        <v/>
      </c>
      <c r="H1026" s="300"/>
      <c r="I1026" s="103" t="str">
        <f t="shared" si="152"/>
        <v/>
      </c>
      <c r="J1026" s="1" t="str">
        <f t="shared" si="153"/>
        <v/>
      </c>
      <c r="K1026" s="1" t="str">
        <f t="shared" si="154"/>
        <v/>
      </c>
      <c r="L1026" s="177"/>
      <c r="M1026" s="299" t="str">
        <f t="shared" si="155"/>
        <v/>
      </c>
      <c r="N1026" s="177"/>
      <c r="O1026" s="177" t="str">
        <f t="shared" si="156"/>
        <v/>
      </c>
      <c r="P1026" s="1" t="str">
        <f t="shared" si="157"/>
        <v/>
      </c>
      <c r="Q1026" s="199" t="str">
        <f ca="1">IF(B1026=0,"",(IF(ISERROR(OFFSET('Specs and Initial PMs'!$E$1,MATCH($B1026,'Specs and Initial PMs'!$D:$D,0)-1,0,1,1)),"",OFFSET('Specs and Initial PMs'!$E$1,MATCH($B1026,'Specs and Initial PMs'!$D:$D,0)-1,0,1,1))))</f>
        <v/>
      </c>
      <c r="R1026" s="103" t="str">
        <f t="shared" ca="1" si="158"/>
        <v/>
      </c>
      <c r="S1026" s="241"/>
    </row>
    <row r="1027" spans="1:19" x14ac:dyDescent="0.3">
      <c r="A1027" s="1">
        <f>'Specs and Initial PMs'!A1039</f>
        <v>1023</v>
      </c>
      <c r="B1027" s="1">
        <f>'Specs and Initial PMs'!D1039</f>
        <v>0</v>
      </c>
      <c r="C1027" s="103" t="e">
        <f ca="1">IF(B1027=0, NA(), (IF(ISERROR(OFFSET('Initial Results'!$U$1,MATCH($B1027,'Initial Results'!$R:$R,0)-1,0,1,1)),NA(),OFFSET('Initial Results'!$U$1,MATCH($B1027,'Initial Results'!$R:$R,0)-1,0,1,1))))</f>
        <v>#N/A</v>
      </c>
      <c r="D1027" s="103" t="str">
        <f t="shared" si="159"/>
        <v/>
      </c>
      <c r="E1027" s="199" t="e">
        <f ca="1">IF(B1027=0, NA(), (IF(ISERROR(OFFSET('Confirm Results'!$U$1,MATCH($B1027,'Confirm Results'!$R:$R,0)-1,0,1,1)),NA(),OFFSET('Confirm Results'!$U$1,MATCH($B1027,'Confirm Results'!$R:$R,0)-1,0,1,1))))</f>
        <v>#N/A</v>
      </c>
      <c r="F1027" s="103" t="str">
        <f t="shared" si="150"/>
        <v/>
      </c>
      <c r="G1027" s="103" t="str">
        <f t="shared" ca="1" si="151"/>
        <v/>
      </c>
      <c r="H1027" s="300"/>
      <c r="I1027" s="103" t="str">
        <f t="shared" si="152"/>
        <v/>
      </c>
      <c r="J1027" s="1" t="str">
        <f t="shared" si="153"/>
        <v/>
      </c>
      <c r="K1027" s="1" t="str">
        <f t="shared" si="154"/>
        <v/>
      </c>
      <c r="L1027" s="177"/>
      <c r="M1027" s="299" t="str">
        <f t="shared" si="155"/>
        <v/>
      </c>
      <c r="N1027" s="177"/>
      <c r="O1027" s="177" t="str">
        <f t="shared" si="156"/>
        <v/>
      </c>
      <c r="P1027" s="1" t="str">
        <f t="shared" si="157"/>
        <v/>
      </c>
      <c r="Q1027" s="199" t="str">
        <f ca="1">IF(B1027=0,"",(IF(ISERROR(OFFSET('Specs and Initial PMs'!$E$1,MATCH($B1027,'Specs and Initial PMs'!$D:$D,0)-1,0,1,1)),"",OFFSET('Specs and Initial PMs'!$E$1,MATCH($B1027,'Specs and Initial PMs'!$D:$D,0)-1,0,1,1))))</f>
        <v/>
      </c>
      <c r="R1027" s="103" t="str">
        <f t="shared" ca="1" si="158"/>
        <v/>
      </c>
      <c r="S1027" s="241"/>
    </row>
    <row r="1028" spans="1:19" x14ac:dyDescent="0.3">
      <c r="A1028" s="1">
        <f>'Specs and Initial PMs'!A1040</f>
        <v>1024</v>
      </c>
      <c r="B1028" s="1">
        <f>'Specs and Initial PMs'!D1040</f>
        <v>0</v>
      </c>
      <c r="C1028" s="103" t="e">
        <f ca="1">IF(B1028=0, NA(), (IF(ISERROR(OFFSET('Initial Results'!$U$1,MATCH($B1028,'Initial Results'!$R:$R,0)-1,0,1,1)),NA(),OFFSET('Initial Results'!$U$1,MATCH($B1028,'Initial Results'!$R:$R,0)-1,0,1,1))))</f>
        <v>#N/A</v>
      </c>
      <c r="D1028" s="103" t="str">
        <f t="shared" si="159"/>
        <v/>
      </c>
      <c r="E1028" s="199" t="e">
        <f ca="1">IF(B1028=0, NA(), (IF(ISERROR(OFFSET('Confirm Results'!$U$1,MATCH($B1028,'Confirm Results'!$R:$R,0)-1,0,1,1)),NA(),OFFSET('Confirm Results'!$U$1,MATCH($B1028,'Confirm Results'!$R:$R,0)-1,0,1,1))))</f>
        <v>#N/A</v>
      </c>
      <c r="F1028" s="103" t="str">
        <f t="shared" si="150"/>
        <v/>
      </c>
      <c r="G1028" s="103" t="str">
        <f t="shared" ca="1" si="151"/>
        <v/>
      </c>
      <c r="H1028" s="300"/>
      <c r="I1028" s="103" t="str">
        <f t="shared" si="152"/>
        <v/>
      </c>
      <c r="J1028" s="1" t="str">
        <f t="shared" si="153"/>
        <v/>
      </c>
      <c r="K1028" s="1" t="str">
        <f t="shared" si="154"/>
        <v/>
      </c>
      <c r="L1028" s="177"/>
      <c r="M1028" s="299" t="str">
        <f t="shared" si="155"/>
        <v/>
      </c>
      <c r="N1028" s="177"/>
      <c r="O1028" s="177" t="str">
        <f t="shared" si="156"/>
        <v/>
      </c>
      <c r="P1028" s="1" t="str">
        <f t="shared" si="157"/>
        <v/>
      </c>
      <c r="Q1028" s="199" t="str">
        <f ca="1">IF(B1028=0,"",(IF(ISERROR(OFFSET('Specs and Initial PMs'!$E$1,MATCH($B1028,'Specs and Initial PMs'!$D:$D,0)-1,0,1,1)),"",OFFSET('Specs and Initial PMs'!$E$1,MATCH($B1028,'Specs and Initial PMs'!$D:$D,0)-1,0,1,1))))</f>
        <v/>
      </c>
      <c r="R1028" s="103" t="str">
        <f t="shared" ca="1" si="158"/>
        <v/>
      </c>
      <c r="S1028" s="241"/>
    </row>
    <row r="1029" spans="1:19" x14ac:dyDescent="0.3">
      <c r="A1029" s="1">
        <f>'Specs and Initial PMs'!A1041</f>
        <v>1025</v>
      </c>
      <c r="B1029" s="1">
        <f>'Specs and Initial PMs'!D1041</f>
        <v>0</v>
      </c>
      <c r="C1029" s="103" t="e">
        <f ca="1">IF(B1029=0, NA(), (IF(ISERROR(OFFSET('Initial Results'!$U$1,MATCH($B1029,'Initial Results'!$R:$R,0)-1,0,1,1)),NA(),OFFSET('Initial Results'!$U$1,MATCH($B1029,'Initial Results'!$R:$R,0)-1,0,1,1))))</f>
        <v>#N/A</v>
      </c>
      <c r="D1029" s="103" t="str">
        <f t="shared" si="159"/>
        <v/>
      </c>
      <c r="E1029" s="199" t="e">
        <f ca="1">IF(B1029=0, NA(), (IF(ISERROR(OFFSET('Confirm Results'!$U$1,MATCH($B1029,'Confirm Results'!$R:$R,0)-1,0,1,1)),NA(),OFFSET('Confirm Results'!$U$1,MATCH($B1029,'Confirm Results'!$R:$R,0)-1,0,1,1))))</f>
        <v>#N/A</v>
      </c>
      <c r="F1029" s="103" t="str">
        <f t="shared" ref="F1029:F1092" si="160">IF($B1029=0,"",IF(ISERROR($E1029),"",$E1029))</f>
        <v/>
      </c>
      <c r="G1029" s="103" t="str">
        <f t="shared" ca="1" si="151"/>
        <v/>
      </c>
      <c r="H1029" s="300"/>
      <c r="I1029" s="103" t="str">
        <f t="shared" si="152"/>
        <v/>
      </c>
      <c r="J1029" s="1" t="str">
        <f t="shared" si="153"/>
        <v/>
      </c>
      <c r="K1029" s="1" t="str">
        <f t="shared" si="154"/>
        <v/>
      </c>
      <c r="L1029" s="177"/>
      <c r="M1029" s="299" t="str">
        <f t="shared" si="155"/>
        <v/>
      </c>
      <c r="N1029" s="177"/>
      <c r="O1029" s="177" t="str">
        <f t="shared" si="156"/>
        <v/>
      </c>
      <c r="P1029" s="1" t="str">
        <f t="shared" si="157"/>
        <v/>
      </c>
      <c r="Q1029" s="199" t="str">
        <f ca="1">IF(B1029=0,"",(IF(ISERROR(OFFSET('Specs and Initial PMs'!$E$1,MATCH($B1029,'Specs and Initial PMs'!$D:$D,0)-1,0,1,1)),"",OFFSET('Specs and Initial PMs'!$E$1,MATCH($B1029,'Specs and Initial PMs'!$D:$D,0)-1,0,1,1))))</f>
        <v/>
      </c>
      <c r="R1029" s="103" t="str">
        <f t="shared" ca="1" si="158"/>
        <v/>
      </c>
      <c r="S1029" s="241"/>
    </row>
    <row r="1030" spans="1:19" x14ac:dyDescent="0.3">
      <c r="A1030" s="1">
        <f>'Specs and Initial PMs'!A1042</f>
        <v>1026</v>
      </c>
      <c r="B1030" s="1">
        <f>'Specs and Initial PMs'!D1042</f>
        <v>0</v>
      </c>
      <c r="C1030" s="103" t="e">
        <f ca="1">IF(B1030=0, NA(), (IF(ISERROR(OFFSET('Initial Results'!$U$1,MATCH($B1030,'Initial Results'!$R:$R,0)-1,0,1,1)),NA(),OFFSET('Initial Results'!$U$1,MATCH($B1030,'Initial Results'!$R:$R,0)-1,0,1,1))))</f>
        <v>#N/A</v>
      </c>
      <c r="D1030" s="103" t="str">
        <f t="shared" si="159"/>
        <v/>
      </c>
      <c r="E1030" s="199" t="e">
        <f ca="1">IF(B1030=0, NA(), (IF(ISERROR(OFFSET('Confirm Results'!$U$1,MATCH($B1030,'Confirm Results'!$R:$R,0)-1,0,1,1)),NA(),OFFSET('Confirm Results'!$U$1,MATCH($B1030,'Confirm Results'!$R:$R,0)-1,0,1,1))))</f>
        <v>#N/A</v>
      </c>
      <c r="F1030" s="103" t="str">
        <f t="shared" si="160"/>
        <v/>
      </c>
      <c r="G1030" s="103" t="str">
        <f t="shared" ref="G1030:G1093" ca="1" si="161">IFERROR(IF(OR(AND(C1030&lt;1.5,F1030&gt;1.5),AND(C1030&gt;1.5,F1030&lt;1.5)),IF((STDEV(C1030:F1030)/AVERAGE(C1030:F1030))*100&gt;20,"Repeat",""),""),"")</f>
        <v/>
      </c>
      <c r="H1030" s="300"/>
      <c r="I1030" s="103" t="str">
        <f t="shared" ref="I1030:I1093" si="162">IF($B1030=0,"",IF(ISERROR(IF(ISNUMBER($H1030),$H1030,IF(ISNUMBER($E1030),$E1030,$C1030))),"FAILURE",IF(ISNUMBER($H1030),$H1030,IF(ISNUMBER($E1030),$E1030,$C1030))))</f>
        <v/>
      </c>
      <c r="J1030" s="1" t="str">
        <f t="shared" ref="J1030:J1093" si="163">IF(B1030=0, "", (IF(ISNUMBER($I1030),IF($I1030&gt;1.5,"LT","RECENT"),"FAILURE")))</f>
        <v/>
      </c>
      <c r="K1030" s="1" t="str">
        <f t="shared" ref="K1030:K1093" si="164">IF(I1030&lt;0.4, "Perform Serology", "")</f>
        <v/>
      </c>
      <c r="L1030" s="177"/>
      <c r="M1030" s="299" t="str">
        <f t="shared" ref="M1030:M1093" si="165">IF(AND(J1030="Recent",L1030="Pos"),"Perform VL","")</f>
        <v/>
      </c>
      <c r="N1030" s="177"/>
      <c r="O1030" s="177" t="str">
        <f t="shared" ref="O1030:O1093" si="166">IF($B1030=0,"",IF($I1030&gt;0.4,$J1030,IF($L1030="Neg",$L1030,IF($L1030="HIV-2",$L1030,IF($L1030="Indeterminate", $L1030,IF($L1030="", "Pending Serology",$J1030))))))</f>
        <v/>
      </c>
      <c r="P1030" s="1" t="str">
        <f t="shared" ref="P1030:P1093" si="167">IF($B1030=0,"",IF(AND($O1030="RECENT",$N1030="≥ 1000 copies/ml"),"RECENT",IF(AND($O1030="RECENT",$N1030="&lt; 1000 copies/ml"),"ART/EC (LT)",IF(AND($O1030="RECENT",$N1030=""),"Pending VL",$O1030))))</f>
        <v/>
      </c>
      <c r="Q1030" s="199" t="str">
        <f ca="1">IF(B1030=0,"",(IF(ISERROR(OFFSET('Specs and Initial PMs'!$E$1,MATCH($B1030,'Specs and Initial PMs'!$D:$D,0)-1,0,1,1)),"",OFFSET('Specs and Initial PMs'!$E$1,MATCH($B1030,'Specs and Initial PMs'!$D:$D,0)-1,0,1,1))))</f>
        <v/>
      </c>
      <c r="R1030" s="103" t="str">
        <f t="shared" ref="R1030:R1093" ca="1" si="168">IF($Q1030=0,"",IF(ISERROR($Q1030),"",$Q1030))</f>
        <v/>
      </c>
      <c r="S1030" s="241"/>
    </row>
    <row r="1031" spans="1:19" x14ac:dyDescent="0.3">
      <c r="A1031" s="1">
        <f>'Specs and Initial PMs'!A1043</f>
        <v>1027</v>
      </c>
      <c r="B1031" s="1">
        <f>'Specs and Initial PMs'!D1043</f>
        <v>0</v>
      </c>
      <c r="C1031" s="103" t="e">
        <f ca="1">IF(B1031=0, NA(), (IF(ISERROR(OFFSET('Initial Results'!$U$1,MATCH($B1031,'Initial Results'!$R:$R,0)-1,0,1,1)),NA(),OFFSET('Initial Results'!$U$1,MATCH($B1031,'Initial Results'!$R:$R,0)-1,0,1,1))))</f>
        <v>#N/A</v>
      </c>
      <c r="D1031" s="103" t="str">
        <f t="shared" ref="D1031:D1094" si="169">IF($B1031=0,"",IF(ISERROR($C1031),"",$C1031))</f>
        <v/>
      </c>
      <c r="E1031" s="199" t="e">
        <f ca="1">IF(B1031=0, NA(), (IF(ISERROR(OFFSET('Confirm Results'!$U$1,MATCH($B1031,'Confirm Results'!$R:$R,0)-1,0,1,1)),NA(),OFFSET('Confirm Results'!$U$1,MATCH($B1031,'Confirm Results'!$R:$R,0)-1,0,1,1))))</f>
        <v>#N/A</v>
      </c>
      <c r="F1031" s="103" t="str">
        <f t="shared" si="160"/>
        <v/>
      </c>
      <c r="G1031" s="103" t="str">
        <f t="shared" ca="1" si="161"/>
        <v/>
      </c>
      <c r="H1031" s="300"/>
      <c r="I1031" s="103" t="str">
        <f t="shared" si="162"/>
        <v/>
      </c>
      <c r="J1031" s="1" t="str">
        <f t="shared" si="163"/>
        <v/>
      </c>
      <c r="K1031" s="1" t="str">
        <f t="shared" si="164"/>
        <v/>
      </c>
      <c r="L1031" s="177"/>
      <c r="M1031" s="299" t="str">
        <f t="shared" si="165"/>
        <v/>
      </c>
      <c r="N1031" s="177"/>
      <c r="O1031" s="177" t="str">
        <f t="shared" si="166"/>
        <v/>
      </c>
      <c r="P1031" s="1" t="str">
        <f t="shared" si="167"/>
        <v/>
      </c>
      <c r="Q1031" s="199" t="str">
        <f ca="1">IF(B1031=0,"",(IF(ISERROR(OFFSET('Specs and Initial PMs'!$E$1,MATCH($B1031,'Specs and Initial PMs'!$D:$D,0)-1,0,1,1)),"",OFFSET('Specs and Initial PMs'!$E$1,MATCH($B1031,'Specs and Initial PMs'!$D:$D,0)-1,0,1,1))))</f>
        <v/>
      </c>
      <c r="R1031" s="103" t="str">
        <f t="shared" ca="1" si="168"/>
        <v/>
      </c>
      <c r="S1031" s="241"/>
    </row>
    <row r="1032" spans="1:19" x14ac:dyDescent="0.3">
      <c r="A1032" s="1">
        <f>'Specs and Initial PMs'!A1044</f>
        <v>1028</v>
      </c>
      <c r="B1032" s="1">
        <f>'Specs and Initial PMs'!D1044</f>
        <v>0</v>
      </c>
      <c r="C1032" s="103" t="e">
        <f ca="1">IF(B1032=0, NA(), (IF(ISERROR(OFFSET('Initial Results'!$U$1,MATCH($B1032,'Initial Results'!$R:$R,0)-1,0,1,1)),NA(),OFFSET('Initial Results'!$U$1,MATCH($B1032,'Initial Results'!$R:$R,0)-1,0,1,1))))</f>
        <v>#N/A</v>
      </c>
      <c r="D1032" s="103" t="str">
        <f t="shared" si="169"/>
        <v/>
      </c>
      <c r="E1032" s="199" t="e">
        <f ca="1">IF(B1032=0, NA(), (IF(ISERROR(OFFSET('Confirm Results'!$U$1,MATCH($B1032,'Confirm Results'!$R:$R,0)-1,0,1,1)),NA(),OFFSET('Confirm Results'!$U$1,MATCH($B1032,'Confirm Results'!$R:$R,0)-1,0,1,1))))</f>
        <v>#N/A</v>
      </c>
      <c r="F1032" s="103" t="str">
        <f t="shared" si="160"/>
        <v/>
      </c>
      <c r="G1032" s="103" t="str">
        <f t="shared" ca="1" si="161"/>
        <v/>
      </c>
      <c r="H1032" s="300"/>
      <c r="I1032" s="103" t="str">
        <f t="shared" si="162"/>
        <v/>
      </c>
      <c r="J1032" s="1" t="str">
        <f t="shared" si="163"/>
        <v/>
      </c>
      <c r="K1032" s="1" t="str">
        <f t="shared" si="164"/>
        <v/>
      </c>
      <c r="L1032" s="177"/>
      <c r="M1032" s="299" t="str">
        <f t="shared" si="165"/>
        <v/>
      </c>
      <c r="N1032" s="177"/>
      <c r="O1032" s="177" t="str">
        <f t="shared" si="166"/>
        <v/>
      </c>
      <c r="P1032" s="1" t="str">
        <f t="shared" si="167"/>
        <v/>
      </c>
      <c r="Q1032" s="199" t="str">
        <f ca="1">IF(B1032=0,"",(IF(ISERROR(OFFSET('Specs and Initial PMs'!$E$1,MATCH($B1032,'Specs and Initial PMs'!$D:$D,0)-1,0,1,1)),"",OFFSET('Specs and Initial PMs'!$E$1,MATCH($B1032,'Specs and Initial PMs'!$D:$D,0)-1,0,1,1))))</f>
        <v/>
      </c>
      <c r="R1032" s="103" t="str">
        <f t="shared" ca="1" si="168"/>
        <v/>
      </c>
      <c r="S1032" s="241"/>
    </row>
    <row r="1033" spans="1:19" x14ac:dyDescent="0.3">
      <c r="A1033" s="1">
        <f>'Specs and Initial PMs'!A1045</f>
        <v>1029</v>
      </c>
      <c r="B1033" s="1">
        <f>'Specs and Initial PMs'!D1045</f>
        <v>0</v>
      </c>
      <c r="C1033" s="103" t="e">
        <f ca="1">IF(B1033=0, NA(), (IF(ISERROR(OFFSET('Initial Results'!$U$1,MATCH($B1033,'Initial Results'!$R:$R,0)-1,0,1,1)),NA(),OFFSET('Initial Results'!$U$1,MATCH($B1033,'Initial Results'!$R:$R,0)-1,0,1,1))))</f>
        <v>#N/A</v>
      </c>
      <c r="D1033" s="103" t="str">
        <f t="shared" si="169"/>
        <v/>
      </c>
      <c r="E1033" s="199" t="e">
        <f ca="1">IF(B1033=0, NA(), (IF(ISERROR(OFFSET('Confirm Results'!$U$1,MATCH($B1033,'Confirm Results'!$R:$R,0)-1,0,1,1)),NA(),OFFSET('Confirm Results'!$U$1,MATCH($B1033,'Confirm Results'!$R:$R,0)-1,0,1,1))))</f>
        <v>#N/A</v>
      </c>
      <c r="F1033" s="103" t="str">
        <f t="shared" si="160"/>
        <v/>
      </c>
      <c r="G1033" s="103" t="str">
        <f t="shared" ca="1" si="161"/>
        <v/>
      </c>
      <c r="H1033" s="300"/>
      <c r="I1033" s="103" t="str">
        <f t="shared" si="162"/>
        <v/>
      </c>
      <c r="J1033" s="1" t="str">
        <f t="shared" si="163"/>
        <v/>
      </c>
      <c r="K1033" s="1" t="str">
        <f t="shared" si="164"/>
        <v/>
      </c>
      <c r="L1033" s="177"/>
      <c r="M1033" s="299" t="str">
        <f t="shared" si="165"/>
        <v/>
      </c>
      <c r="N1033" s="177"/>
      <c r="O1033" s="177" t="str">
        <f t="shared" si="166"/>
        <v/>
      </c>
      <c r="P1033" s="1" t="str">
        <f t="shared" si="167"/>
        <v/>
      </c>
      <c r="Q1033" s="199" t="str">
        <f ca="1">IF(B1033=0,"",(IF(ISERROR(OFFSET('Specs and Initial PMs'!$E$1,MATCH($B1033,'Specs and Initial PMs'!$D:$D,0)-1,0,1,1)),"",OFFSET('Specs and Initial PMs'!$E$1,MATCH($B1033,'Specs and Initial PMs'!$D:$D,0)-1,0,1,1))))</f>
        <v/>
      </c>
      <c r="R1033" s="103" t="str">
        <f t="shared" ca="1" si="168"/>
        <v/>
      </c>
      <c r="S1033" s="241"/>
    </row>
    <row r="1034" spans="1:19" x14ac:dyDescent="0.3">
      <c r="A1034" s="1">
        <f>'Specs and Initial PMs'!A1046</f>
        <v>1030</v>
      </c>
      <c r="B1034" s="1">
        <f>'Specs and Initial PMs'!D1046</f>
        <v>0</v>
      </c>
      <c r="C1034" s="103" t="e">
        <f ca="1">IF(B1034=0, NA(), (IF(ISERROR(OFFSET('Initial Results'!$U$1,MATCH($B1034,'Initial Results'!$R:$R,0)-1,0,1,1)),NA(),OFFSET('Initial Results'!$U$1,MATCH($B1034,'Initial Results'!$R:$R,0)-1,0,1,1))))</f>
        <v>#N/A</v>
      </c>
      <c r="D1034" s="103" t="str">
        <f t="shared" si="169"/>
        <v/>
      </c>
      <c r="E1034" s="199" t="e">
        <f ca="1">IF(B1034=0, NA(), (IF(ISERROR(OFFSET('Confirm Results'!$U$1,MATCH($B1034,'Confirm Results'!$R:$R,0)-1,0,1,1)),NA(),OFFSET('Confirm Results'!$U$1,MATCH($B1034,'Confirm Results'!$R:$R,0)-1,0,1,1))))</f>
        <v>#N/A</v>
      </c>
      <c r="F1034" s="103" t="str">
        <f t="shared" si="160"/>
        <v/>
      </c>
      <c r="G1034" s="103" t="str">
        <f t="shared" ca="1" si="161"/>
        <v/>
      </c>
      <c r="H1034" s="300"/>
      <c r="I1034" s="103" t="str">
        <f t="shared" si="162"/>
        <v/>
      </c>
      <c r="J1034" s="1" t="str">
        <f t="shared" si="163"/>
        <v/>
      </c>
      <c r="K1034" s="1" t="str">
        <f t="shared" si="164"/>
        <v/>
      </c>
      <c r="L1034" s="177"/>
      <c r="M1034" s="299" t="str">
        <f t="shared" si="165"/>
        <v/>
      </c>
      <c r="N1034" s="177"/>
      <c r="O1034" s="177" t="str">
        <f t="shared" si="166"/>
        <v/>
      </c>
      <c r="P1034" s="1" t="str">
        <f t="shared" si="167"/>
        <v/>
      </c>
      <c r="Q1034" s="199" t="str">
        <f ca="1">IF(B1034=0,"",(IF(ISERROR(OFFSET('Specs and Initial PMs'!$E$1,MATCH($B1034,'Specs and Initial PMs'!$D:$D,0)-1,0,1,1)),"",OFFSET('Specs and Initial PMs'!$E$1,MATCH($B1034,'Specs and Initial PMs'!$D:$D,0)-1,0,1,1))))</f>
        <v/>
      </c>
      <c r="R1034" s="103" t="str">
        <f t="shared" ca="1" si="168"/>
        <v/>
      </c>
      <c r="S1034" s="241"/>
    </row>
    <row r="1035" spans="1:19" x14ac:dyDescent="0.3">
      <c r="A1035" s="1">
        <f>'Specs and Initial PMs'!A1047</f>
        <v>1031</v>
      </c>
      <c r="B1035" s="1">
        <f>'Specs and Initial PMs'!D1047</f>
        <v>0</v>
      </c>
      <c r="C1035" s="103" t="e">
        <f ca="1">IF(B1035=0, NA(), (IF(ISERROR(OFFSET('Initial Results'!$U$1,MATCH($B1035,'Initial Results'!$R:$R,0)-1,0,1,1)),NA(),OFFSET('Initial Results'!$U$1,MATCH($B1035,'Initial Results'!$R:$R,0)-1,0,1,1))))</f>
        <v>#N/A</v>
      </c>
      <c r="D1035" s="103" t="str">
        <f t="shared" si="169"/>
        <v/>
      </c>
      <c r="E1035" s="199" t="e">
        <f ca="1">IF(B1035=0, NA(), (IF(ISERROR(OFFSET('Confirm Results'!$U$1,MATCH($B1035,'Confirm Results'!$R:$R,0)-1,0,1,1)),NA(),OFFSET('Confirm Results'!$U$1,MATCH($B1035,'Confirm Results'!$R:$R,0)-1,0,1,1))))</f>
        <v>#N/A</v>
      </c>
      <c r="F1035" s="103" t="str">
        <f t="shared" si="160"/>
        <v/>
      </c>
      <c r="G1035" s="103" t="str">
        <f t="shared" ca="1" si="161"/>
        <v/>
      </c>
      <c r="H1035" s="300"/>
      <c r="I1035" s="103" t="str">
        <f t="shared" si="162"/>
        <v/>
      </c>
      <c r="J1035" s="1" t="str">
        <f t="shared" si="163"/>
        <v/>
      </c>
      <c r="K1035" s="1" t="str">
        <f t="shared" si="164"/>
        <v/>
      </c>
      <c r="L1035" s="177"/>
      <c r="M1035" s="299" t="str">
        <f t="shared" si="165"/>
        <v/>
      </c>
      <c r="N1035" s="177"/>
      <c r="O1035" s="177" t="str">
        <f t="shared" si="166"/>
        <v/>
      </c>
      <c r="P1035" s="1" t="str">
        <f t="shared" si="167"/>
        <v/>
      </c>
      <c r="Q1035" s="199" t="str">
        <f ca="1">IF(B1035=0,"",(IF(ISERROR(OFFSET('Specs and Initial PMs'!$E$1,MATCH($B1035,'Specs and Initial PMs'!$D:$D,0)-1,0,1,1)),"",OFFSET('Specs and Initial PMs'!$E$1,MATCH($B1035,'Specs and Initial PMs'!$D:$D,0)-1,0,1,1))))</f>
        <v/>
      </c>
      <c r="R1035" s="103" t="str">
        <f t="shared" ca="1" si="168"/>
        <v/>
      </c>
      <c r="S1035" s="241"/>
    </row>
    <row r="1036" spans="1:19" x14ac:dyDescent="0.3">
      <c r="A1036" s="1">
        <f>'Specs and Initial PMs'!A1048</f>
        <v>1032</v>
      </c>
      <c r="B1036" s="1">
        <f>'Specs and Initial PMs'!D1048</f>
        <v>0</v>
      </c>
      <c r="C1036" s="103" t="e">
        <f ca="1">IF(B1036=0, NA(), (IF(ISERROR(OFFSET('Initial Results'!$U$1,MATCH($B1036,'Initial Results'!$R:$R,0)-1,0,1,1)),NA(),OFFSET('Initial Results'!$U$1,MATCH($B1036,'Initial Results'!$R:$R,0)-1,0,1,1))))</f>
        <v>#N/A</v>
      </c>
      <c r="D1036" s="103" t="str">
        <f t="shared" si="169"/>
        <v/>
      </c>
      <c r="E1036" s="199" t="e">
        <f ca="1">IF(B1036=0, NA(), (IF(ISERROR(OFFSET('Confirm Results'!$U$1,MATCH($B1036,'Confirm Results'!$R:$R,0)-1,0,1,1)),NA(),OFFSET('Confirm Results'!$U$1,MATCH($B1036,'Confirm Results'!$R:$R,0)-1,0,1,1))))</f>
        <v>#N/A</v>
      </c>
      <c r="F1036" s="103" t="str">
        <f t="shared" si="160"/>
        <v/>
      </c>
      <c r="G1036" s="103" t="str">
        <f t="shared" ca="1" si="161"/>
        <v/>
      </c>
      <c r="H1036" s="300"/>
      <c r="I1036" s="103" t="str">
        <f t="shared" si="162"/>
        <v/>
      </c>
      <c r="J1036" s="1" t="str">
        <f t="shared" si="163"/>
        <v/>
      </c>
      <c r="K1036" s="1" t="str">
        <f t="shared" si="164"/>
        <v/>
      </c>
      <c r="L1036" s="177"/>
      <c r="M1036" s="299" t="str">
        <f t="shared" si="165"/>
        <v/>
      </c>
      <c r="N1036" s="177"/>
      <c r="O1036" s="177" t="str">
        <f t="shared" si="166"/>
        <v/>
      </c>
      <c r="P1036" s="1" t="str">
        <f t="shared" si="167"/>
        <v/>
      </c>
      <c r="Q1036" s="199" t="str">
        <f ca="1">IF(B1036=0,"",(IF(ISERROR(OFFSET('Specs and Initial PMs'!$E$1,MATCH($B1036,'Specs and Initial PMs'!$D:$D,0)-1,0,1,1)),"",OFFSET('Specs and Initial PMs'!$E$1,MATCH($B1036,'Specs and Initial PMs'!$D:$D,0)-1,0,1,1))))</f>
        <v/>
      </c>
      <c r="R1036" s="103" t="str">
        <f t="shared" ca="1" si="168"/>
        <v/>
      </c>
      <c r="S1036" s="241"/>
    </row>
    <row r="1037" spans="1:19" x14ac:dyDescent="0.3">
      <c r="A1037" s="1">
        <f>'Specs and Initial PMs'!A1049</f>
        <v>1033</v>
      </c>
      <c r="B1037" s="1">
        <f>'Specs and Initial PMs'!D1049</f>
        <v>0</v>
      </c>
      <c r="C1037" s="103" t="e">
        <f ca="1">IF(B1037=0, NA(), (IF(ISERROR(OFFSET('Initial Results'!$U$1,MATCH($B1037,'Initial Results'!$R:$R,0)-1,0,1,1)),NA(),OFFSET('Initial Results'!$U$1,MATCH($B1037,'Initial Results'!$R:$R,0)-1,0,1,1))))</f>
        <v>#N/A</v>
      </c>
      <c r="D1037" s="103" t="str">
        <f t="shared" si="169"/>
        <v/>
      </c>
      <c r="E1037" s="199" t="e">
        <f ca="1">IF(B1037=0, NA(), (IF(ISERROR(OFFSET('Confirm Results'!$U$1,MATCH($B1037,'Confirm Results'!$R:$R,0)-1,0,1,1)),NA(),OFFSET('Confirm Results'!$U$1,MATCH($B1037,'Confirm Results'!$R:$R,0)-1,0,1,1))))</f>
        <v>#N/A</v>
      </c>
      <c r="F1037" s="103" t="str">
        <f t="shared" si="160"/>
        <v/>
      </c>
      <c r="G1037" s="103" t="str">
        <f t="shared" ca="1" si="161"/>
        <v/>
      </c>
      <c r="H1037" s="300"/>
      <c r="I1037" s="103" t="str">
        <f t="shared" si="162"/>
        <v/>
      </c>
      <c r="J1037" s="1" t="str">
        <f t="shared" si="163"/>
        <v/>
      </c>
      <c r="K1037" s="1" t="str">
        <f t="shared" si="164"/>
        <v/>
      </c>
      <c r="L1037" s="177"/>
      <c r="M1037" s="299" t="str">
        <f t="shared" si="165"/>
        <v/>
      </c>
      <c r="N1037" s="177"/>
      <c r="O1037" s="177" t="str">
        <f t="shared" si="166"/>
        <v/>
      </c>
      <c r="P1037" s="1" t="str">
        <f t="shared" si="167"/>
        <v/>
      </c>
      <c r="Q1037" s="199" t="str">
        <f ca="1">IF(B1037=0,"",(IF(ISERROR(OFFSET('Specs and Initial PMs'!$E$1,MATCH($B1037,'Specs and Initial PMs'!$D:$D,0)-1,0,1,1)),"",OFFSET('Specs and Initial PMs'!$E$1,MATCH($B1037,'Specs and Initial PMs'!$D:$D,0)-1,0,1,1))))</f>
        <v/>
      </c>
      <c r="R1037" s="103" t="str">
        <f t="shared" ca="1" si="168"/>
        <v/>
      </c>
      <c r="S1037" s="241"/>
    </row>
    <row r="1038" spans="1:19" x14ac:dyDescent="0.3">
      <c r="A1038" s="1">
        <f>'Specs and Initial PMs'!A1050</f>
        <v>1034</v>
      </c>
      <c r="B1038" s="1">
        <f>'Specs and Initial PMs'!D1050</f>
        <v>0</v>
      </c>
      <c r="C1038" s="103" t="e">
        <f ca="1">IF(B1038=0, NA(), (IF(ISERROR(OFFSET('Initial Results'!$U$1,MATCH($B1038,'Initial Results'!$R:$R,0)-1,0,1,1)),NA(),OFFSET('Initial Results'!$U$1,MATCH($B1038,'Initial Results'!$R:$R,0)-1,0,1,1))))</f>
        <v>#N/A</v>
      </c>
      <c r="D1038" s="103" t="str">
        <f t="shared" si="169"/>
        <v/>
      </c>
      <c r="E1038" s="199" t="e">
        <f ca="1">IF(B1038=0, NA(), (IF(ISERROR(OFFSET('Confirm Results'!$U$1,MATCH($B1038,'Confirm Results'!$R:$R,0)-1,0,1,1)),NA(),OFFSET('Confirm Results'!$U$1,MATCH($B1038,'Confirm Results'!$R:$R,0)-1,0,1,1))))</f>
        <v>#N/A</v>
      </c>
      <c r="F1038" s="103" t="str">
        <f t="shared" si="160"/>
        <v/>
      </c>
      <c r="G1038" s="103" t="str">
        <f t="shared" ca="1" si="161"/>
        <v/>
      </c>
      <c r="H1038" s="300"/>
      <c r="I1038" s="103" t="str">
        <f t="shared" si="162"/>
        <v/>
      </c>
      <c r="J1038" s="1" t="str">
        <f t="shared" si="163"/>
        <v/>
      </c>
      <c r="K1038" s="1" t="str">
        <f t="shared" si="164"/>
        <v/>
      </c>
      <c r="L1038" s="177"/>
      <c r="M1038" s="299" t="str">
        <f t="shared" si="165"/>
        <v/>
      </c>
      <c r="N1038" s="177"/>
      <c r="O1038" s="177" t="str">
        <f t="shared" si="166"/>
        <v/>
      </c>
      <c r="P1038" s="1" t="str">
        <f t="shared" si="167"/>
        <v/>
      </c>
      <c r="Q1038" s="199" t="str">
        <f ca="1">IF(B1038=0,"",(IF(ISERROR(OFFSET('Specs and Initial PMs'!$E$1,MATCH($B1038,'Specs and Initial PMs'!$D:$D,0)-1,0,1,1)),"",OFFSET('Specs and Initial PMs'!$E$1,MATCH($B1038,'Specs and Initial PMs'!$D:$D,0)-1,0,1,1))))</f>
        <v/>
      </c>
      <c r="R1038" s="103" t="str">
        <f t="shared" ca="1" si="168"/>
        <v/>
      </c>
      <c r="S1038" s="241"/>
    </row>
    <row r="1039" spans="1:19" x14ac:dyDescent="0.3">
      <c r="A1039" s="1">
        <f>'Specs and Initial PMs'!A1051</f>
        <v>1035</v>
      </c>
      <c r="B1039" s="1">
        <f>'Specs and Initial PMs'!D1051</f>
        <v>0</v>
      </c>
      <c r="C1039" s="103" t="e">
        <f ca="1">IF(B1039=0, NA(), (IF(ISERROR(OFFSET('Initial Results'!$U$1,MATCH($B1039,'Initial Results'!$R:$R,0)-1,0,1,1)),NA(),OFFSET('Initial Results'!$U$1,MATCH($B1039,'Initial Results'!$R:$R,0)-1,0,1,1))))</f>
        <v>#N/A</v>
      </c>
      <c r="D1039" s="103" t="str">
        <f t="shared" si="169"/>
        <v/>
      </c>
      <c r="E1039" s="199" t="e">
        <f ca="1">IF(B1039=0, NA(), (IF(ISERROR(OFFSET('Confirm Results'!$U$1,MATCH($B1039,'Confirm Results'!$R:$R,0)-1,0,1,1)),NA(),OFFSET('Confirm Results'!$U$1,MATCH($B1039,'Confirm Results'!$R:$R,0)-1,0,1,1))))</f>
        <v>#N/A</v>
      </c>
      <c r="F1039" s="103" t="str">
        <f t="shared" si="160"/>
        <v/>
      </c>
      <c r="G1039" s="103" t="str">
        <f t="shared" ca="1" si="161"/>
        <v/>
      </c>
      <c r="H1039" s="300"/>
      <c r="I1039" s="103" t="str">
        <f t="shared" si="162"/>
        <v/>
      </c>
      <c r="J1039" s="1" t="str">
        <f t="shared" si="163"/>
        <v/>
      </c>
      <c r="K1039" s="1" t="str">
        <f t="shared" si="164"/>
        <v/>
      </c>
      <c r="L1039" s="177"/>
      <c r="M1039" s="299" t="str">
        <f t="shared" si="165"/>
        <v/>
      </c>
      <c r="N1039" s="177"/>
      <c r="O1039" s="177" t="str">
        <f t="shared" si="166"/>
        <v/>
      </c>
      <c r="P1039" s="1" t="str">
        <f t="shared" si="167"/>
        <v/>
      </c>
      <c r="Q1039" s="199" t="str">
        <f ca="1">IF(B1039=0,"",(IF(ISERROR(OFFSET('Specs and Initial PMs'!$E$1,MATCH($B1039,'Specs and Initial PMs'!$D:$D,0)-1,0,1,1)),"",OFFSET('Specs and Initial PMs'!$E$1,MATCH($B1039,'Specs and Initial PMs'!$D:$D,0)-1,0,1,1))))</f>
        <v/>
      </c>
      <c r="R1039" s="103" t="str">
        <f t="shared" ca="1" si="168"/>
        <v/>
      </c>
      <c r="S1039" s="241"/>
    </row>
    <row r="1040" spans="1:19" x14ac:dyDescent="0.3">
      <c r="A1040" s="1">
        <f>'Specs and Initial PMs'!A1052</f>
        <v>1036</v>
      </c>
      <c r="B1040" s="1">
        <f>'Specs and Initial PMs'!D1052</f>
        <v>0</v>
      </c>
      <c r="C1040" s="103" t="e">
        <f ca="1">IF(B1040=0, NA(), (IF(ISERROR(OFFSET('Initial Results'!$U$1,MATCH($B1040,'Initial Results'!$R:$R,0)-1,0,1,1)),NA(),OFFSET('Initial Results'!$U$1,MATCH($B1040,'Initial Results'!$R:$R,0)-1,0,1,1))))</f>
        <v>#N/A</v>
      </c>
      <c r="D1040" s="103" t="str">
        <f t="shared" si="169"/>
        <v/>
      </c>
      <c r="E1040" s="199" t="e">
        <f ca="1">IF(B1040=0, NA(), (IF(ISERROR(OFFSET('Confirm Results'!$U$1,MATCH($B1040,'Confirm Results'!$R:$R,0)-1,0,1,1)),NA(),OFFSET('Confirm Results'!$U$1,MATCH($B1040,'Confirm Results'!$R:$R,0)-1,0,1,1))))</f>
        <v>#N/A</v>
      </c>
      <c r="F1040" s="103" t="str">
        <f t="shared" si="160"/>
        <v/>
      </c>
      <c r="G1040" s="103" t="str">
        <f t="shared" ca="1" si="161"/>
        <v/>
      </c>
      <c r="H1040" s="300"/>
      <c r="I1040" s="103" t="str">
        <f t="shared" si="162"/>
        <v/>
      </c>
      <c r="J1040" s="1" t="str">
        <f t="shared" si="163"/>
        <v/>
      </c>
      <c r="K1040" s="1" t="str">
        <f t="shared" si="164"/>
        <v/>
      </c>
      <c r="L1040" s="177"/>
      <c r="M1040" s="299" t="str">
        <f t="shared" si="165"/>
        <v/>
      </c>
      <c r="N1040" s="177"/>
      <c r="O1040" s="177" t="str">
        <f t="shared" si="166"/>
        <v/>
      </c>
      <c r="P1040" s="1" t="str">
        <f t="shared" si="167"/>
        <v/>
      </c>
      <c r="Q1040" s="199" t="str">
        <f ca="1">IF(B1040=0,"",(IF(ISERROR(OFFSET('Specs and Initial PMs'!$E$1,MATCH($B1040,'Specs and Initial PMs'!$D:$D,0)-1,0,1,1)),"",OFFSET('Specs and Initial PMs'!$E$1,MATCH($B1040,'Specs and Initial PMs'!$D:$D,0)-1,0,1,1))))</f>
        <v/>
      </c>
      <c r="R1040" s="103" t="str">
        <f t="shared" ca="1" si="168"/>
        <v/>
      </c>
      <c r="S1040" s="241"/>
    </row>
    <row r="1041" spans="1:19" x14ac:dyDescent="0.3">
      <c r="A1041" s="1">
        <f>'Specs and Initial PMs'!A1053</f>
        <v>1037</v>
      </c>
      <c r="B1041" s="1">
        <f>'Specs and Initial PMs'!D1053</f>
        <v>0</v>
      </c>
      <c r="C1041" s="103" t="e">
        <f ca="1">IF(B1041=0, NA(), (IF(ISERROR(OFFSET('Initial Results'!$U$1,MATCH($B1041,'Initial Results'!$R:$R,0)-1,0,1,1)),NA(),OFFSET('Initial Results'!$U$1,MATCH($B1041,'Initial Results'!$R:$R,0)-1,0,1,1))))</f>
        <v>#N/A</v>
      </c>
      <c r="D1041" s="103" t="str">
        <f t="shared" si="169"/>
        <v/>
      </c>
      <c r="E1041" s="199" t="e">
        <f ca="1">IF(B1041=0, NA(), (IF(ISERROR(OFFSET('Confirm Results'!$U$1,MATCH($B1041,'Confirm Results'!$R:$R,0)-1,0,1,1)),NA(),OFFSET('Confirm Results'!$U$1,MATCH($B1041,'Confirm Results'!$R:$R,0)-1,0,1,1))))</f>
        <v>#N/A</v>
      </c>
      <c r="F1041" s="103" t="str">
        <f t="shared" si="160"/>
        <v/>
      </c>
      <c r="G1041" s="103" t="str">
        <f t="shared" ca="1" si="161"/>
        <v/>
      </c>
      <c r="H1041" s="300"/>
      <c r="I1041" s="103" t="str">
        <f t="shared" si="162"/>
        <v/>
      </c>
      <c r="J1041" s="1" t="str">
        <f t="shared" si="163"/>
        <v/>
      </c>
      <c r="K1041" s="1" t="str">
        <f t="shared" si="164"/>
        <v/>
      </c>
      <c r="L1041" s="177"/>
      <c r="M1041" s="299" t="str">
        <f t="shared" si="165"/>
        <v/>
      </c>
      <c r="N1041" s="177"/>
      <c r="O1041" s="177" t="str">
        <f t="shared" si="166"/>
        <v/>
      </c>
      <c r="P1041" s="1" t="str">
        <f t="shared" si="167"/>
        <v/>
      </c>
      <c r="Q1041" s="199" t="str">
        <f ca="1">IF(B1041=0,"",(IF(ISERROR(OFFSET('Specs and Initial PMs'!$E$1,MATCH($B1041,'Specs and Initial PMs'!$D:$D,0)-1,0,1,1)),"",OFFSET('Specs and Initial PMs'!$E$1,MATCH($B1041,'Specs and Initial PMs'!$D:$D,0)-1,0,1,1))))</f>
        <v/>
      </c>
      <c r="R1041" s="103" t="str">
        <f t="shared" ca="1" si="168"/>
        <v/>
      </c>
      <c r="S1041" s="241"/>
    </row>
    <row r="1042" spans="1:19" x14ac:dyDescent="0.3">
      <c r="A1042" s="1">
        <f>'Specs and Initial PMs'!A1054</f>
        <v>1038</v>
      </c>
      <c r="B1042" s="1">
        <f>'Specs and Initial PMs'!D1054</f>
        <v>0</v>
      </c>
      <c r="C1042" s="103" t="e">
        <f ca="1">IF(B1042=0, NA(), (IF(ISERROR(OFFSET('Initial Results'!$U$1,MATCH($B1042,'Initial Results'!$R:$R,0)-1,0,1,1)),NA(),OFFSET('Initial Results'!$U$1,MATCH($B1042,'Initial Results'!$R:$R,0)-1,0,1,1))))</f>
        <v>#N/A</v>
      </c>
      <c r="D1042" s="103" t="str">
        <f t="shared" si="169"/>
        <v/>
      </c>
      <c r="E1042" s="199" t="e">
        <f ca="1">IF(B1042=0, NA(), (IF(ISERROR(OFFSET('Confirm Results'!$U$1,MATCH($B1042,'Confirm Results'!$R:$R,0)-1,0,1,1)),NA(),OFFSET('Confirm Results'!$U$1,MATCH($B1042,'Confirm Results'!$R:$R,0)-1,0,1,1))))</f>
        <v>#N/A</v>
      </c>
      <c r="F1042" s="103" t="str">
        <f t="shared" si="160"/>
        <v/>
      </c>
      <c r="G1042" s="103" t="str">
        <f t="shared" ca="1" si="161"/>
        <v/>
      </c>
      <c r="H1042" s="300"/>
      <c r="I1042" s="103" t="str">
        <f t="shared" si="162"/>
        <v/>
      </c>
      <c r="J1042" s="1" t="str">
        <f t="shared" si="163"/>
        <v/>
      </c>
      <c r="K1042" s="1" t="str">
        <f t="shared" si="164"/>
        <v/>
      </c>
      <c r="L1042" s="177"/>
      <c r="M1042" s="299" t="str">
        <f t="shared" si="165"/>
        <v/>
      </c>
      <c r="N1042" s="177"/>
      <c r="O1042" s="177" t="str">
        <f t="shared" si="166"/>
        <v/>
      </c>
      <c r="P1042" s="1" t="str">
        <f t="shared" si="167"/>
        <v/>
      </c>
      <c r="Q1042" s="199" t="str">
        <f ca="1">IF(B1042=0,"",(IF(ISERROR(OFFSET('Specs and Initial PMs'!$E$1,MATCH($B1042,'Specs and Initial PMs'!$D:$D,0)-1,0,1,1)),"",OFFSET('Specs and Initial PMs'!$E$1,MATCH($B1042,'Specs and Initial PMs'!$D:$D,0)-1,0,1,1))))</f>
        <v/>
      </c>
      <c r="R1042" s="103" t="str">
        <f t="shared" ca="1" si="168"/>
        <v/>
      </c>
      <c r="S1042" s="241"/>
    </row>
    <row r="1043" spans="1:19" x14ac:dyDescent="0.3">
      <c r="A1043" s="1">
        <f>'Specs and Initial PMs'!A1055</f>
        <v>1039</v>
      </c>
      <c r="B1043" s="1">
        <f>'Specs and Initial PMs'!D1055</f>
        <v>0</v>
      </c>
      <c r="C1043" s="103" t="e">
        <f ca="1">IF(B1043=0, NA(), (IF(ISERROR(OFFSET('Initial Results'!$U$1,MATCH($B1043,'Initial Results'!$R:$R,0)-1,0,1,1)),NA(),OFFSET('Initial Results'!$U$1,MATCH($B1043,'Initial Results'!$R:$R,0)-1,0,1,1))))</f>
        <v>#N/A</v>
      </c>
      <c r="D1043" s="103" t="str">
        <f t="shared" si="169"/>
        <v/>
      </c>
      <c r="E1043" s="199" t="e">
        <f ca="1">IF(B1043=0, NA(), (IF(ISERROR(OFFSET('Confirm Results'!$U$1,MATCH($B1043,'Confirm Results'!$R:$R,0)-1,0,1,1)),NA(),OFFSET('Confirm Results'!$U$1,MATCH($B1043,'Confirm Results'!$R:$R,0)-1,0,1,1))))</f>
        <v>#N/A</v>
      </c>
      <c r="F1043" s="103" t="str">
        <f t="shared" si="160"/>
        <v/>
      </c>
      <c r="G1043" s="103" t="str">
        <f t="shared" ca="1" si="161"/>
        <v/>
      </c>
      <c r="H1043" s="300"/>
      <c r="I1043" s="103" t="str">
        <f t="shared" si="162"/>
        <v/>
      </c>
      <c r="J1043" s="1" t="str">
        <f t="shared" si="163"/>
        <v/>
      </c>
      <c r="K1043" s="1" t="str">
        <f t="shared" si="164"/>
        <v/>
      </c>
      <c r="L1043" s="177"/>
      <c r="M1043" s="299" t="str">
        <f t="shared" si="165"/>
        <v/>
      </c>
      <c r="N1043" s="177"/>
      <c r="O1043" s="177" t="str">
        <f t="shared" si="166"/>
        <v/>
      </c>
      <c r="P1043" s="1" t="str">
        <f t="shared" si="167"/>
        <v/>
      </c>
      <c r="Q1043" s="199" t="str">
        <f ca="1">IF(B1043=0,"",(IF(ISERROR(OFFSET('Specs and Initial PMs'!$E$1,MATCH($B1043,'Specs and Initial PMs'!$D:$D,0)-1,0,1,1)),"",OFFSET('Specs and Initial PMs'!$E$1,MATCH($B1043,'Specs and Initial PMs'!$D:$D,0)-1,0,1,1))))</f>
        <v/>
      </c>
      <c r="R1043" s="103" t="str">
        <f t="shared" ca="1" si="168"/>
        <v/>
      </c>
      <c r="S1043" s="241"/>
    </row>
    <row r="1044" spans="1:19" x14ac:dyDescent="0.3">
      <c r="A1044" s="1">
        <f>'Specs and Initial PMs'!A1056</f>
        <v>1040</v>
      </c>
      <c r="B1044" s="1">
        <f>'Specs and Initial PMs'!D1056</f>
        <v>0</v>
      </c>
      <c r="C1044" s="103" t="e">
        <f ca="1">IF(B1044=0, NA(), (IF(ISERROR(OFFSET('Initial Results'!$U$1,MATCH($B1044,'Initial Results'!$R:$R,0)-1,0,1,1)),NA(),OFFSET('Initial Results'!$U$1,MATCH($B1044,'Initial Results'!$R:$R,0)-1,0,1,1))))</f>
        <v>#N/A</v>
      </c>
      <c r="D1044" s="103" t="str">
        <f t="shared" si="169"/>
        <v/>
      </c>
      <c r="E1044" s="199" t="e">
        <f ca="1">IF(B1044=0, NA(), (IF(ISERROR(OFFSET('Confirm Results'!$U$1,MATCH($B1044,'Confirm Results'!$R:$R,0)-1,0,1,1)),NA(),OFFSET('Confirm Results'!$U$1,MATCH($B1044,'Confirm Results'!$R:$R,0)-1,0,1,1))))</f>
        <v>#N/A</v>
      </c>
      <c r="F1044" s="103" t="str">
        <f t="shared" si="160"/>
        <v/>
      </c>
      <c r="G1044" s="103" t="str">
        <f t="shared" ca="1" si="161"/>
        <v/>
      </c>
      <c r="H1044" s="300"/>
      <c r="I1044" s="103" t="str">
        <f t="shared" si="162"/>
        <v/>
      </c>
      <c r="J1044" s="1" t="str">
        <f t="shared" si="163"/>
        <v/>
      </c>
      <c r="K1044" s="1" t="str">
        <f t="shared" si="164"/>
        <v/>
      </c>
      <c r="L1044" s="177"/>
      <c r="M1044" s="299" t="str">
        <f t="shared" si="165"/>
        <v/>
      </c>
      <c r="N1044" s="177"/>
      <c r="O1044" s="177" t="str">
        <f t="shared" si="166"/>
        <v/>
      </c>
      <c r="P1044" s="1" t="str">
        <f t="shared" si="167"/>
        <v/>
      </c>
      <c r="Q1044" s="199" t="str">
        <f ca="1">IF(B1044=0,"",(IF(ISERROR(OFFSET('Specs and Initial PMs'!$E$1,MATCH($B1044,'Specs and Initial PMs'!$D:$D,0)-1,0,1,1)),"",OFFSET('Specs and Initial PMs'!$E$1,MATCH($B1044,'Specs and Initial PMs'!$D:$D,0)-1,0,1,1))))</f>
        <v/>
      </c>
      <c r="R1044" s="103" t="str">
        <f t="shared" ca="1" si="168"/>
        <v/>
      </c>
      <c r="S1044" s="241"/>
    </row>
    <row r="1045" spans="1:19" x14ac:dyDescent="0.3">
      <c r="A1045" s="1">
        <f>'Specs and Initial PMs'!A1057</f>
        <v>1041</v>
      </c>
      <c r="B1045" s="1">
        <f>'Specs and Initial PMs'!D1057</f>
        <v>0</v>
      </c>
      <c r="C1045" s="103" t="e">
        <f ca="1">IF(B1045=0, NA(), (IF(ISERROR(OFFSET('Initial Results'!$U$1,MATCH($B1045,'Initial Results'!$R:$R,0)-1,0,1,1)),NA(),OFFSET('Initial Results'!$U$1,MATCH($B1045,'Initial Results'!$R:$R,0)-1,0,1,1))))</f>
        <v>#N/A</v>
      </c>
      <c r="D1045" s="103" t="str">
        <f t="shared" si="169"/>
        <v/>
      </c>
      <c r="E1045" s="199" t="e">
        <f ca="1">IF(B1045=0, NA(), (IF(ISERROR(OFFSET('Confirm Results'!$U$1,MATCH($B1045,'Confirm Results'!$R:$R,0)-1,0,1,1)),NA(),OFFSET('Confirm Results'!$U$1,MATCH($B1045,'Confirm Results'!$R:$R,0)-1,0,1,1))))</f>
        <v>#N/A</v>
      </c>
      <c r="F1045" s="103" t="str">
        <f t="shared" si="160"/>
        <v/>
      </c>
      <c r="G1045" s="103" t="str">
        <f t="shared" ca="1" si="161"/>
        <v/>
      </c>
      <c r="H1045" s="300"/>
      <c r="I1045" s="103" t="str">
        <f t="shared" si="162"/>
        <v/>
      </c>
      <c r="J1045" s="1" t="str">
        <f t="shared" si="163"/>
        <v/>
      </c>
      <c r="K1045" s="1" t="str">
        <f t="shared" si="164"/>
        <v/>
      </c>
      <c r="L1045" s="177"/>
      <c r="M1045" s="299" t="str">
        <f t="shared" si="165"/>
        <v/>
      </c>
      <c r="N1045" s="177"/>
      <c r="O1045" s="177" t="str">
        <f t="shared" si="166"/>
        <v/>
      </c>
      <c r="P1045" s="1" t="str">
        <f t="shared" si="167"/>
        <v/>
      </c>
      <c r="Q1045" s="199" t="str">
        <f ca="1">IF(B1045=0,"",(IF(ISERROR(OFFSET('Specs and Initial PMs'!$E$1,MATCH($B1045,'Specs and Initial PMs'!$D:$D,0)-1,0,1,1)),"",OFFSET('Specs and Initial PMs'!$E$1,MATCH($B1045,'Specs and Initial PMs'!$D:$D,0)-1,0,1,1))))</f>
        <v/>
      </c>
      <c r="R1045" s="103" t="str">
        <f t="shared" ca="1" si="168"/>
        <v/>
      </c>
      <c r="S1045" s="241"/>
    </row>
    <row r="1046" spans="1:19" x14ac:dyDescent="0.3">
      <c r="A1046" s="1">
        <f>'Specs and Initial PMs'!A1058</f>
        <v>1042</v>
      </c>
      <c r="B1046" s="1">
        <f>'Specs and Initial PMs'!D1058</f>
        <v>0</v>
      </c>
      <c r="C1046" s="103" t="e">
        <f ca="1">IF(B1046=0, NA(), (IF(ISERROR(OFFSET('Initial Results'!$U$1,MATCH($B1046,'Initial Results'!$R:$R,0)-1,0,1,1)),NA(),OFFSET('Initial Results'!$U$1,MATCH($B1046,'Initial Results'!$R:$R,0)-1,0,1,1))))</f>
        <v>#N/A</v>
      </c>
      <c r="D1046" s="103" t="str">
        <f t="shared" si="169"/>
        <v/>
      </c>
      <c r="E1046" s="199" t="e">
        <f ca="1">IF(B1046=0, NA(), (IF(ISERROR(OFFSET('Confirm Results'!$U$1,MATCH($B1046,'Confirm Results'!$R:$R,0)-1,0,1,1)),NA(),OFFSET('Confirm Results'!$U$1,MATCH($B1046,'Confirm Results'!$R:$R,0)-1,0,1,1))))</f>
        <v>#N/A</v>
      </c>
      <c r="F1046" s="103" t="str">
        <f t="shared" si="160"/>
        <v/>
      </c>
      <c r="G1046" s="103" t="str">
        <f t="shared" ca="1" si="161"/>
        <v/>
      </c>
      <c r="H1046" s="300"/>
      <c r="I1046" s="103" t="str">
        <f t="shared" si="162"/>
        <v/>
      </c>
      <c r="J1046" s="1" t="str">
        <f t="shared" si="163"/>
        <v/>
      </c>
      <c r="K1046" s="1" t="str">
        <f t="shared" si="164"/>
        <v/>
      </c>
      <c r="L1046" s="177"/>
      <c r="M1046" s="299" t="str">
        <f t="shared" si="165"/>
        <v/>
      </c>
      <c r="N1046" s="177"/>
      <c r="O1046" s="177" t="str">
        <f t="shared" si="166"/>
        <v/>
      </c>
      <c r="P1046" s="1" t="str">
        <f t="shared" si="167"/>
        <v/>
      </c>
      <c r="Q1046" s="199" t="str">
        <f ca="1">IF(B1046=0,"",(IF(ISERROR(OFFSET('Specs and Initial PMs'!$E$1,MATCH($B1046,'Specs and Initial PMs'!$D:$D,0)-1,0,1,1)),"",OFFSET('Specs and Initial PMs'!$E$1,MATCH($B1046,'Specs and Initial PMs'!$D:$D,0)-1,0,1,1))))</f>
        <v/>
      </c>
      <c r="R1046" s="103" t="str">
        <f t="shared" ca="1" si="168"/>
        <v/>
      </c>
      <c r="S1046" s="241"/>
    </row>
    <row r="1047" spans="1:19" x14ac:dyDescent="0.3">
      <c r="A1047" s="1">
        <f>'Specs and Initial PMs'!A1059</f>
        <v>1043</v>
      </c>
      <c r="B1047" s="1">
        <f>'Specs and Initial PMs'!D1059</f>
        <v>0</v>
      </c>
      <c r="C1047" s="103" t="e">
        <f ca="1">IF(B1047=0, NA(), (IF(ISERROR(OFFSET('Initial Results'!$U$1,MATCH($B1047,'Initial Results'!$R:$R,0)-1,0,1,1)),NA(),OFFSET('Initial Results'!$U$1,MATCH($B1047,'Initial Results'!$R:$R,0)-1,0,1,1))))</f>
        <v>#N/A</v>
      </c>
      <c r="D1047" s="103" t="str">
        <f t="shared" si="169"/>
        <v/>
      </c>
      <c r="E1047" s="199" t="e">
        <f ca="1">IF(B1047=0, NA(), (IF(ISERROR(OFFSET('Confirm Results'!$U$1,MATCH($B1047,'Confirm Results'!$R:$R,0)-1,0,1,1)),NA(),OFFSET('Confirm Results'!$U$1,MATCH($B1047,'Confirm Results'!$R:$R,0)-1,0,1,1))))</f>
        <v>#N/A</v>
      </c>
      <c r="F1047" s="103" t="str">
        <f t="shared" si="160"/>
        <v/>
      </c>
      <c r="G1047" s="103" t="str">
        <f t="shared" ca="1" si="161"/>
        <v/>
      </c>
      <c r="H1047" s="300"/>
      <c r="I1047" s="103" t="str">
        <f t="shared" si="162"/>
        <v/>
      </c>
      <c r="J1047" s="1" t="str">
        <f t="shared" si="163"/>
        <v/>
      </c>
      <c r="K1047" s="1" t="str">
        <f t="shared" si="164"/>
        <v/>
      </c>
      <c r="L1047" s="177"/>
      <c r="M1047" s="299" t="str">
        <f t="shared" si="165"/>
        <v/>
      </c>
      <c r="N1047" s="177"/>
      <c r="O1047" s="177" t="str">
        <f t="shared" si="166"/>
        <v/>
      </c>
      <c r="P1047" s="1" t="str">
        <f t="shared" si="167"/>
        <v/>
      </c>
      <c r="Q1047" s="199" t="str">
        <f ca="1">IF(B1047=0,"",(IF(ISERROR(OFFSET('Specs and Initial PMs'!$E$1,MATCH($B1047,'Specs and Initial PMs'!$D:$D,0)-1,0,1,1)),"",OFFSET('Specs and Initial PMs'!$E$1,MATCH($B1047,'Specs and Initial PMs'!$D:$D,0)-1,0,1,1))))</f>
        <v/>
      </c>
      <c r="R1047" s="103" t="str">
        <f t="shared" ca="1" si="168"/>
        <v/>
      </c>
      <c r="S1047" s="241"/>
    </row>
    <row r="1048" spans="1:19" x14ac:dyDescent="0.3">
      <c r="A1048" s="1">
        <f>'Specs and Initial PMs'!A1060</f>
        <v>1044</v>
      </c>
      <c r="B1048" s="1">
        <f>'Specs and Initial PMs'!D1060</f>
        <v>0</v>
      </c>
      <c r="C1048" s="103" t="e">
        <f ca="1">IF(B1048=0, NA(), (IF(ISERROR(OFFSET('Initial Results'!$U$1,MATCH($B1048,'Initial Results'!$R:$R,0)-1,0,1,1)),NA(),OFFSET('Initial Results'!$U$1,MATCH($B1048,'Initial Results'!$R:$R,0)-1,0,1,1))))</f>
        <v>#N/A</v>
      </c>
      <c r="D1048" s="103" t="str">
        <f t="shared" si="169"/>
        <v/>
      </c>
      <c r="E1048" s="199" t="e">
        <f ca="1">IF(B1048=0, NA(), (IF(ISERROR(OFFSET('Confirm Results'!$U$1,MATCH($B1048,'Confirm Results'!$R:$R,0)-1,0,1,1)),NA(),OFFSET('Confirm Results'!$U$1,MATCH($B1048,'Confirm Results'!$R:$R,0)-1,0,1,1))))</f>
        <v>#N/A</v>
      </c>
      <c r="F1048" s="103" t="str">
        <f t="shared" si="160"/>
        <v/>
      </c>
      <c r="G1048" s="103" t="str">
        <f t="shared" ca="1" si="161"/>
        <v/>
      </c>
      <c r="H1048" s="300"/>
      <c r="I1048" s="103" t="str">
        <f t="shared" si="162"/>
        <v/>
      </c>
      <c r="J1048" s="1" t="str">
        <f t="shared" si="163"/>
        <v/>
      </c>
      <c r="K1048" s="1" t="str">
        <f t="shared" si="164"/>
        <v/>
      </c>
      <c r="L1048" s="177"/>
      <c r="M1048" s="299" t="str">
        <f t="shared" si="165"/>
        <v/>
      </c>
      <c r="N1048" s="177"/>
      <c r="O1048" s="177" t="str">
        <f t="shared" si="166"/>
        <v/>
      </c>
      <c r="P1048" s="1" t="str">
        <f t="shared" si="167"/>
        <v/>
      </c>
      <c r="Q1048" s="199" t="str">
        <f ca="1">IF(B1048=0,"",(IF(ISERROR(OFFSET('Specs and Initial PMs'!$E$1,MATCH($B1048,'Specs and Initial PMs'!$D:$D,0)-1,0,1,1)),"",OFFSET('Specs and Initial PMs'!$E$1,MATCH($B1048,'Specs and Initial PMs'!$D:$D,0)-1,0,1,1))))</f>
        <v/>
      </c>
      <c r="R1048" s="103" t="str">
        <f t="shared" ca="1" si="168"/>
        <v/>
      </c>
      <c r="S1048" s="241"/>
    </row>
    <row r="1049" spans="1:19" x14ac:dyDescent="0.3">
      <c r="A1049" s="1">
        <f>'Specs and Initial PMs'!A1061</f>
        <v>1045</v>
      </c>
      <c r="B1049" s="1">
        <f>'Specs and Initial PMs'!D1061</f>
        <v>0</v>
      </c>
      <c r="C1049" s="103" t="e">
        <f ca="1">IF(B1049=0, NA(), (IF(ISERROR(OFFSET('Initial Results'!$U$1,MATCH($B1049,'Initial Results'!$R:$R,0)-1,0,1,1)),NA(),OFFSET('Initial Results'!$U$1,MATCH($B1049,'Initial Results'!$R:$R,0)-1,0,1,1))))</f>
        <v>#N/A</v>
      </c>
      <c r="D1049" s="103" t="str">
        <f t="shared" si="169"/>
        <v/>
      </c>
      <c r="E1049" s="199" t="e">
        <f ca="1">IF(B1049=0, NA(), (IF(ISERROR(OFFSET('Confirm Results'!$U$1,MATCH($B1049,'Confirm Results'!$R:$R,0)-1,0,1,1)),NA(),OFFSET('Confirm Results'!$U$1,MATCH($B1049,'Confirm Results'!$R:$R,0)-1,0,1,1))))</f>
        <v>#N/A</v>
      </c>
      <c r="F1049" s="103" t="str">
        <f t="shared" si="160"/>
        <v/>
      </c>
      <c r="G1049" s="103" t="str">
        <f t="shared" ca="1" si="161"/>
        <v/>
      </c>
      <c r="H1049" s="300"/>
      <c r="I1049" s="103" t="str">
        <f t="shared" si="162"/>
        <v/>
      </c>
      <c r="J1049" s="1" t="str">
        <f t="shared" si="163"/>
        <v/>
      </c>
      <c r="K1049" s="1" t="str">
        <f t="shared" si="164"/>
        <v/>
      </c>
      <c r="L1049" s="177"/>
      <c r="M1049" s="299" t="str">
        <f t="shared" si="165"/>
        <v/>
      </c>
      <c r="N1049" s="177"/>
      <c r="O1049" s="177" t="str">
        <f t="shared" si="166"/>
        <v/>
      </c>
      <c r="P1049" s="1" t="str">
        <f t="shared" si="167"/>
        <v/>
      </c>
      <c r="Q1049" s="199" t="str">
        <f ca="1">IF(B1049=0,"",(IF(ISERROR(OFFSET('Specs and Initial PMs'!$E$1,MATCH($B1049,'Specs and Initial PMs'!$D:$D,0)-1,0,1,1)),"",OFFSET('Specs and Initial PMs'!$E$1,MATCH($B1049,'Specs and Initial PMs'!$D:$D,0)-1,0,1,1))))</f>
        <v/>
      </c>
      <c r="R1049" s="103" t="str">
        <f t="shared" ca="1" si="168"/>
        <v/>
      </c>
      <c r="S1049" s="241"/>
    </row>
    <row r="1050" spans="1:19" x14ac:dyDescent="0.3">
      <c r="A1050" s="1">
        <f>'Specs and Initial PMs'!A1062</f>
        <v>1046</v>
      </c>
      <c r="B1050" s="1">
        <f>'Specs and Initial PMs'!D1062</f>
        <v>0</v>
      </c>
      <c r="C1050" s="103" t="e">
        <f ca="1">IF(B1050=0, NA(), (IF(ISERROR(OFFSET('Initial Results'!$U$1,MATCH($B1050,'Initial Results'!$R:$R,0)-1,0,1,1)),NA(),OFFSET('Initial Results'!$U$1,MATCH($B1050,'Initial Results'!$R:$R,0)-1,0,1,1))))</f>
        <v>#N/A</v>
      </c>
      <c r="D1050" s="103" t="str">
        <f t="shared" si="169"/>
        <v/>
      </c>
      <c r="E1050" s="199" t="e">
        <f ca="1">IF(B1050=0, NA(), (IF(ISERROR(OFFSET('Confirm Results'!$U$1,MATCH($B1050,'Confirm Results'!$R:$R,0)-1,0,1,1)),NA(),OFFSET('Confirm Results'!$U$1,MATCH($B1050,'Confirm Results'!$R:$R,0)-1,0,1,1))))</f>
        <v>#N/A</v>
      </c>
      <c r="F1050" s="103" t="str">
        <f t="shared" si="160"/>
        <v/>
      </c>
      <c r="G1050" s="103" t="str">
        <f t="shared" ca="1" si="161"/>
        <v/>
      </c>
      <c r="H1050" s="300"/>
      <c r="I1050" s="103" t="str">
        <f t="shared" si="162"/>
        <v/>
      </c>
      <c r="J1050" s="1" t="str">
        <f t="shared" si="163"/>
        <v/>
      </c>
      <c r="K1050" s="1" t="str">
        <f t="shared" si="164"/>
        <v/>
      </c>
      <c r="L1050" s="177"/>
      <c r="M1050" s="299" t="str">
        <f t="shared" si="165"/>
        <v/>
      </c>
      <c r="N1050" s="177"/>
      <c r="O1050" s="177" t="str">
        <f t="shared" si="166"/>
        <v/>
      </c>
      <c r="P1050" s="1" t="str">
        <f t="shared" si="167"/>
        <v/>
      </c>
      <c r="Q1050" s="199" t="str">
        <f ca="1">IF(B1050=0,"",(IF(ISERROR(OFFSET('Specs and Initial PMs'!$E$1,MATCH($B1050,'Specs and Initial PMs'!$D:$D,0)-1,0,1,1)),"",OFFSET('Specs and Initial PMs'!$E$1,MATCH($B1050,'Specs and Initial PMs'!$D:$D,0)-1,0,1,1))))</f>
        <v/>
      </c>
      <c r="R1050" s="103" t="str">
        <f t="shared" ca="1" si="168"/>
        <v/>
      </c>
      <c r="S1050" s="241"/>
    </row>
    <row r="1051" spans="1:19" x14ac:dyDescent="0.3">
      <c r="A1051" s="1">
        <f>'Specs and Initial PMs'!A1063</f>
        <v>1047</v>
      </c>
      <c r="B1051" s="1">
        <f>'Specs and Initial PMs'!D1063</f>
        <v>0</v>
      </c>
      <c r="C1051" s="103" t="e">
        <f ca="1">IF(B1051=0, NA(), (IF(ISERROR(OFFSET('Initial Results'!$U$1,MATCH($B1051,'Initial Results'!$R:$R,0)-1,0,1,1)),NA(),OFFSET('Initial Results'!$U$1,MATCH($B1051,'Initial Results'!$R:$R,0)-1,0,1,1))))</f>
        <v>#N/A</v>
      </c>
      <c r="D1051" s="103" t="str">
        <f t="shared" si="169"/>
        <v/>
      </c>
      <c r="E1051" s="199" t="e">
        <f ca="1">IF(B1051=0, NA(), (IF(ISERROR(OFFSET('Confirm Results'!$U$1,MATCH($B1051,'Confirm Results'!$R:$R,0)-1,0,1,1)),NA(),OFFSET('Confirm Results'!$U$1,MATCH($B1051,'Confirm Results'!$R:$R,0)-1,0,1,1))))</f>
        <v>#N/A</v>
      </c>
      <c r="F1051" s="103" t="str">
        <f t="shared" si="160"/>
        <v/>
      </c>
      <c r="G1051" s="103" t="str">
        <f t="shared" ca="1" si="161"/>
        <v/>
      </c>
      <c r="H1051" s="300"/>
      <c r="I1051" s="103" t="str">
        <f t="shared" si="162"/>
        <v/>
      </c>
      <c r="J1051" s="1" t="str">
        <f t="shared" si="163"/>
        <v/>
      </c>
      <c r="K1051" s="1" t="str">
        <f t="shared" si="164"/>
        <v/>
      </c>
      <c r="L1051" s="177"/>
      <c r="M1051" s="299" t="str">
        <f t="shared" si="165"/>
        <v/>
      </c>
      <c r="N1051" s="177"/>
      <c r="O1051" s="177" t="str">
        <f t="shared" si="166"/>
        <v/>
      </c>
      <c r="P1051" s="1" t="str">
        <f t="shared" si="167"/>
        <v/>
      </c>
      <c r="Q1051" s="199" t="str">
        <f ca="1">IF(B1051=0,"",(IF(ISERROR(OFFSET('Specs and Initial PMs'!$E$1,MATCH($B1051,'Specs and Initial PMs'!$D:$D,0)-1,0,1,1)),"",OFFSET('Specs and Initial PMs'!$E$1,MATCH($B1051,'Specs and Initial PMs'!$D:$D,0)-1,0,1,1))))</f>
        <v/>
      </c>
      <c r="R1051" s="103" t="str">
        <f t="shared" ca="1" si="168"/>
        <v/>
      </c>
      <c r="S1051" s="241"/>
    </row>
    <row r="1052" spans="1:19" x14ac:dyDescent="0.3">
      <c r="A1052" s="1">
        <f>'Specs and Initial PMs'!A1064</f>
        <v>1048</v>
      </c>
      <c r="B1052" s="1">
        <f>'Specs and Initial PMs'!D1064</f>
        <v>0</v>
      </c>
      <c r="C1052" s="103" t="e">
        <f ca="1">IF(B1052=0, NA(), (IF(ISERROR(OFFSET('Initial Results'!$U$1,MATCH($B1052,'Initial Results'!$R:$R,0)-1,0,1,1)),NA(),OFFSET('Initial Results'!$U$1,MATCH($B1052,'Initial Results'!$R:$R,0)-1,0,1,1))))</f>
        <v>#N/A</v>
      </c>
      <c r="D1052" s="103" t="str">
        <f t="shared" si="169"/>
        <v/>
      </c>
      <c r="E1052" s="199" t="e">
        <f ca="1">IF(B1052=0, NA(), (IF(ISERROR(OFFSET('Confirm Results'!$U$1,MATCH($B1052,'Confirm Results'!$R:$R,0)-1,0,1,1)),NA(),OFFSET('Confirm Results'!$U$1,MATCH($B1052,'Confirm Results'!$R:$R,0)-1,0,1,1))))</f>
        <v>#N/A</v>
      </c>
      <c r="F1052" s="103" t="str">
        <f t="shared" si="160"/>
        <v/>
      </c>
      <c r="G1052" s="103" t="str">
        <f t="shared" ca="1" si="161"/>
        <v/>
      </c>
      <c r="H1052" s="300"/>
      <c r="I1052" s="103" t="str">
        <f t="shared" si="162"/>
        <v/>
      </c>
      <c r="J1052" s="1" t="str">
        <f t="shared" si="163"/>
        <v/>
      </c>
      <c r="K1052" s="1" t="str">
        <f t="shared" si="164"/>
        <v/>
      </c>
      <c r="L1052" s="177"/>
      <c r="M1052" s="299" t="str">
        <f t="shared" si="165"/>
        <v/>
      </c>
      <c r="N1052" s="177"/>
      <c r="O1052" s="177" t="str">
        <f t="shared" si="166"/>
        <v/>
      </c>
      <c r="P1052" s="1" t="str">
        <f t="shared" si="167"/>
        <v/>
      </c>
      <c r="Q1052" s="199" t="str">
        <f ca="1">IF(B1052=0,"",(IF(ISERROR(OFFSET('Specs and Initial PMs'!$E$1,MATCH($B1052,'Specs and Initial PMs'!$D:$D,0)-1,0,1,1)),"",OFFSET('Specs and Initial PMs'!$E$1,MATCH($B1052,'Specs and Initial PMs'!$D:$D,0)-1,0,1,1))))</f>
        <v/>
      </c>
      <c r="R1052" s="103" t="str">
        <f t="shared" ca="1" si="168"/>
        <v/>
      </c>
      <c r="S1052" s="241"/>
    </row>
    <row r="1053" spans="1:19" x14ac:dyDescent="0.3">
      <c r="A1053" s="1">
        <f>'Specs and Initial PMs'!A1065</f>
        <v>1049</v>
      </c>
      <c r="B1053" s="1">
        <f>'Specs and Initial PMs'!D1065</f>
        <v>0</v>
      </c>
      <c r="C1053" s="103" t="e">
        <f ca="1">IF(B1053=0, NA(), (IF(ISERROR(OFFSET('Initial Results'!$U$1,MATCH($B1053,'Initial Results'!$R:$R,0)-1,0,1,1)),NA(),OFFSET('Initial Results'!$U$1,MATCH($B1053,'Initial Results'!$R:$R,0)-1,0,1,1))))</f>
        <v>#N/A</v>
      </c>
      <c r="D1053" s="103" t="str">
        <f t="shared" si="169"/>
        <v/>
      </c>
      <c r="E1053" s="199" t="e">
        <f ca="1">IF(B1053=0, NA(), (IF(ISERROR(OFFSET('Confirm Results'!$U$1,MATCH($B1053,'Confirm Results'!$R:$R,0)-1,0,1,1)),NA(),OFFSET('Confirm Results'!$U$1,MATCH($B1053,'Confirm Results'!$R:$R,0)-1,0,1,1))))</f>
        <v>#N/A</v>
      </c>
      <c r="F1053" s="103" t="str">
        <f t="shared" si="160"/>
        <v/>
      </c>
      <c r="G1053" s="103" t="str">
        <f t="shared" ca="1" si="161"/>
        <v/>
      </c>
      <c r="H1053" s="300"/>
      <c r="I1053" s="103" t="str">
        <f t="shared" si="162"/>
        <v/>
      </c>
      <c r="J1053" s="1" t="str">
        <f t="shared" si="163"/>
        <v/>
      </c>
      <c r="K1053" s="1" t="str">
        <f t="shared" si="164"/>
        <v/>
      </c>
      <c r="L1053" s="177"/>
      <c r="M1053" s="299" t="str">
        <f t="shared" si="165"/>
        <v/>
      </c>
      <c r="N1053" s="177"/>
      <c r="O1053" s="177" t="str">
        <f t="shared" si="166"/>
        <v/>
      </c>
      <c r="P1053" s="1" t="str">
        <f t="shared" si="167"/>
        <v/>
      </c>
      <c r="Q1053" s="199" t="str">
        <f ca="1">IF(B1053=0,"",(IF(ISERROR(OFFSET('Specs and Initial PMs'!$E$1,MATCH($B1053,'Specs and Initial PMs'!$D:$D,0)-1,0,1,1)),"",OFFSET('Specs and Initial PMs'!$E$1,MATCH($B1053,'Specs and Initial PMs'!$D:$D,0)-1,0,1,1))))</f>
        <v/>
      </c>
      <c r="R1053" s="103" t="str">
        <f t="shared" ca="1" si="168"/>
        <v/>
      </c>
      <c r="S1053" s="241"/>
    </row>
    <row r="1054" spans="1:19" x14ac:dyDescent="0.3">
      <c r="A1054" s="1">
        <f>'Specs and Initial PMs'!A1066</f>
        <v>1050</v>
      </c>
      <c r="B1054" s="1">
        <f>'Specs and Initial PMs'!D1066</f>
        <v>0</v>
      </c>
      <c r="C1054" s="103" t="e">
        <f ca="1">IF(B1054=0, NA(), (IF(ISERROR(OFFSET('Initial Results'!$U$1,MATCH($B1054,'Initial Results'!$R:$R,0)-1,0,1,1)),NA(),OFFSET('Initial Results'!$U$1,MATCH($B1054,'Initial Results'!$R:$R,0)-1,0,1,1))))</f>
        <v>#N/A</v>
      </c>
      <c r="D1054" s="103" t="str">
        <f t="shared" si="169"/>
        <v/>
      </c>
      <c r="E1054" s="199" t="e">
        <f ca="1">IF(B1054=0, NA(), (IF(ISERROR(OFFSET('Confirm Results'!$U$1,MATCH($B1054,'Confirm Results'!$R:$R,0)-1,0,1,1)),NA(),OFFSET('Confirm Results'!$U$1,MATCH($B1054,'Confirm Results'!$R:$R,0)-1,0,1,1))))</f>
        <v>#N/A</v>
      </c>
      <c r="F1054" s="103" t="str">
        <f t="shared" si="160"/>
        <v/>
      </c>
      <c r="G1054" s="103" t="str">
        <f t="shared" ca="1" si="161"/>
        <v/>
      </c>
      <c r="H1054" s="300"/>
      <c r="I1054" s="103" t="str">
        <f t="shared" si="162"/>
        <v/>
      </c>
      <c r="J1054" s="1" t="str">
        <f t="shared" si="163"/>
        <v/>
      </c>
      <c r="K1054" s="1" t="str">
        <f t="shared" si="164"/>
        <v/>
      </c>
      <c r="L1054" s="177"/>
      <c r="M1054" s="299" t="str">
        <f t="shared" si="165"/>
        <v/>
      </c>
      <c r="N1054" s="177"/>
      <c r="O1054" s="177" t="str">
        <f t="shared" si="166"/>
        <v/>
      </c>
      <c r="P1054" s="1" t="str">
        <f t="shared" si="167"/>
        <v/>
      </c>
      <c r="Q1054" s="199" t="str">
        <f ca="1">IF(B1054=0,"",(IF(ISERROR(OFFSET('Specs and Initial PMs'!$E$1,MATCH($B1054,'Specs and Initial PMs'!$D:$D,0)-1,0,1,1)),"",OFFSET('Specs and Initial PMs'!$E$1,MATCH($B1054,'Specs and Initial PMs'!$D:$D,0)-1,0,1,1))))</f>
        <v/>
      </c>
      <c r="R1054" s="103" t="str">
        <f t="shared" ca="1" si="168"/>
        <v/>
      </c>
      <c r="S1054" s="241"/>
    </row>
    <row r="1055" spans="1:19" x14ac:dyDescent="0.3">
      <c r="A1055" s="1">
        <f>'Specs and Initial PMs'!A1067</f>
        <v>1051</v>
      </c>
      <c r="B1055" s="1">
        <f>'Specs and Initial PMs'!D1067</f>
        <v>0</v>
      </c>
      <c r="C1055" s="103" t="e">
        <f ca="1">IF(B1055=0, NA(), (IF(ISERROR(OFFSET('Initial Results'!$U$1,MATCH($B1055,'Initial Results'!$R:$R,0)-1,0,1,1)),NA(),OFFSET('Initial Results'!$U$1,MATCH($B1055,'Initial Results'!$R:$R,0)-1,0,1,1))))</f>
        <v>#N/A</v>
      </c>
      <c r="D1055" s="103" t="str">
        <f t="shared" si="169"/>
        <v/>
      </c>
      <c r="E1055" s="199" t="e">
        <f ca="1">IF(B1055=0, NA(), (IF(ISERROR(OFFSET('Confirm Results'!$U$1,MATCH($B1055,'Confirm Results'!$R:$R,0)-1,0,1,1)),NA(),OFFSET('Confirm Results'!$U$1,MATCH($B1055,'Confirm Results'!$R:$R,0)-1,0,1,1))))</f>
        <v>#N/A</v>
      </c>
      <c r="F1055" s="103" t="str">
        <f t="shared" si="160"/>
        <v/>
      </c>
      <c r="G1055" s="103" t="str">
        <f t="shared" ca="1" si="161"/>
        <v/>
      </c>
      <c r="H1055" s="300"/>
      <c r="I1055" s="103" t="str">
        <f t="shared" si="162"/>
        <v/>
      </c>
      <c r="J1055" s="1" t="str">
        <f t="shared" si="163"/>
        <v/>
      </c>
      <c r="K1055" s="1" t="str">
        <f t="shared" si="164"/>
        <v/>
      </c>
      <c r="L1055" s="177"/>
      <c r="M1055" s="299" t="str">
        <f t="shared" si="165"/>
        <v/>
      </c>
      <c r="N1055" s="177"/>
      <c r="O1055" s="177" t="str">
        <f t="shared" si="166"/>
        <v/>
      </c>
      <c r="P1055" s="1" t="str">
        <f t="shared" si="167"/>
        <v/>
      </c>
      <c r="Q1055" s="199" t="str">
        <f ca="1">IF(B1055=0,"",(IF(ISERROR(OFFSET('Specs and Initial PMs'!$E$1,MATCH($B1055,'Specs and Initial PMs'!$D:$D,0)-1,0,1,1)),"",OFFSET('Specs and Initial PMs'!$E$1,MATCH($B1055,'Specs and Initial PMs'!$D:$D,0)-1,0,1,1))))</f>
        <v/>
      </c>
      <c r="R1055" s="103" t="str">
        <f t="shared" ca="1" si="168"/>
        <v/>
      </c>
      <c r="S1055" s="241"/>
    </row>
    <row r="1056" spans="1:19" x14ac:dyDescent="0.3">
      <c r="A1056" s="1">
        <f>'Specs and Initial PMs'!A1068</f>
        <v>1052</v>
      </c>
      <c r="B1056" s="1">
        <f>'Specs and Initial PMs'!D1068</f>
        <v>0</v>
      </c>
      <c r="C1056" s="103" t="e">
        <f ca="1">IF(B1056=0, NA(), (IF(ISERROR(OFFSET('Initial Results'!$U$1,MATCH($B1056,'Initial Results'!$R:$R,0)-1,0,1,1)),NA(),OFFSET('Initial Results'!$U$1,MATCH($B1056,'Initial Results'!$R:$R,0)-1,0,1,1))))</f>
        <v>#N/A</v>
      </c>
      <c r="D1056" s="103" t="str">
        <f t="shared" si="169"/>
        <v/>
      </c>
      <c r="E1056" s="199" t="e">
        <f ca="1">IF(B1056=0, NA(), (IF(ISERROR(OFFSET('Confirm Results'!$U$1,MATCH($B1056,'Confirm Results'!$R:$R,0)-1,0,1,1)),NA(),OFFSET('Confirm Results'!$U$1,MATCH($B1056,'Confirm Results'!$R:$R,0)-1,0,1,1))))</f>
        <v>#N/A</v>
      </c>
      <c r="F1056" s="103" t="str">
        <f t="shared" si="160"/>
        <v/>
      </c>
      <c r="G1056" s="103" t="str">
        <f t="shared" ca="1" si="161"/>
        <v/>
      </c>
      <c r="H1056" s="300"/>
      <c r="I1056" s="103" t="str">
        <f t="shared" si="162"/>
        <v/>
      </c>
      <c r="J1056" s="1" t="str">
        <f t="shared" si="163"/>
        <v/>
      </c>
      <c r="K1056" s="1" t="str">
        <f t="shared" si="164"/>
        <v/>
      </c>
      <c r="L1056" s="177"/>
      <c r="M1056" s="299" t="str">
        <f t="shared" si="165"/>
        <v/>
      </c>
      <c r="N1056" s="177"/>
      <c r="O1056" s="177" t="str">
        <f t="shared" si="166"/>
        <v/>
      </c>
      <c r="P1056" s="1" t="str">
        <f t="shared" si="167"/>
        <v/>
      </c>
      <c r="Q1056" s="199" t="str">
        <f ca="1">IF(B1056=0,"",(IF(ISERROR(OFFSET('Specs and Initial PMs'!$E$1,MATCH($B1056,'Specs and Initial PMs'!$D:$D,0)-1,0,1,1)),"",OFFSET('Specs and Initial PMs'!$E$1,MATCH($B1056,'Specs and Initial PMs'!$D:$D,0)-1,0,1,1))))</f>
        <v/>
      </c>
      <c r="R1056" s="103" t="str">
        <f t="shared" ca="1" si="168"/>
        <v/>
      </c>
      <c r="S1056" s="241"/>
    </row>
    <row r="1057" spans="1:19" x14ac:dyDescent="0.3">
      <c r="A1057" s="1">
        <f>'Specs and Initial PMs'!A1069</f>
        <v>1053</v>
      </c>
      <c r="B1057" s="1">
        <f>'Specs and Initial PMs'!D1069</f>
        <v>0</v>
      </c>
      <c r="C1057" s="103" t="e">
        <f ca="1">IF(B1057=0, NA(), (IF(ISERROR(OFFSET('Initial Results'!$U$1,MATCH($B1057,'Initial Results'!$R:$R,0)-1,0,1,1)),NA(),OFFSET('Initial Results'!$U$1,MATCH($B1057,'Initial Results'!$R:$R,0)-1,0,1,1))))</f>
        <v>#N/A</v>
      </c>
      <c r="D1057" s="103" t="str">
        <f t="shared" si="169"/>
        <v/>
      </c>
      <c r="E1057" s="199" t="e">
        <f ca="1">IF(B1057=0, NA(), (IF(ISERROR(OFFSET('Confirm Results'!$U$1,MATCH($B1057,'Confirm Results'!$R:$R,0)-1,0,1,1)),NA(),OFFSET('Confirm Results'!$U$1,MATCH($B1057,'Confirm Results'!$R:$R,0)-1,0,1,1))))</f>
        <v>#N/A</v>
      </c>
      <c r="F1057" s="103" t="str">
        <f t="shared" si="160"/>
        <v/>
      </c>
      <c r="G1057" s="103" t="str">
        <f t="shared" ca="1" si="161"/>
        <v/>
      </c>
      <c r="H1057" s="300"/>
      <c r="I1057" s="103" t="str">
        <f t="shared" si="162"/>
        <v/>
      </c>
      <c r="J1057" s="1" t="str">
        <f t="shared" si="163"/>
        <v/>
      </c>
      <c r="K1057" s="1" t="str">
        <f t="shared" si="164"/>
        <v/>
      </c>
      <c r="L1057" s="177"/>
      <c r="M1057" s="299" t="str">
        <f t="shared" si="165"/>
        <v/>
      </c>
      <c r="N1057" s="177"/>
      <c r="O1057" s="177" t="str">
        <f t="shared" si="166"/>
        <v/>
      </c>
      <c r="P1057" s="1" t="str">
        <f t="shared" si="167"/>
        <v/>
      </c>
      <c r="Q1057" s="199" t="str">
        <f ca="1">IF(B1057=0,"",(IF(ISERROR(OFFSET('Specs and Initial PMs'!$E$1,MATCH($B1057,'Specs and Initial PMs'!$D:$D,0)-1,0,1,1)),"",OFFSET('Specs and Initial PMs'!$E$1,MATCH($B1057,'Specs and Initial PMs'!$D:$D,0)-1,0,1,1))))</f>
        <v/>
      </c>
      <c r="R1057" s="103" t="str">
        <f t="shared" ca="1" si="168"/>
        <v/>
      </c>
      <c r="S1057" s="241"/>
    </row>
    <row r="1058" spans="1:19" x14ac:dyDescent="0.3">
      <c r="A1058" s="1">
        <f>'Specs and Initial PMs'!A1070</f>
        <v>1054</v>
      </c>
      <c r="B1058" s="1">
        <f>'Specs and Initial PMs'!D1070</f>
        <v>0</v>
      </c>
      <c r="C1058" s="103" t="e">
        <f ca="1">IF(B1058=0, NA(), (IF(ISERROR(OFFSET('Initial Results'!$U$1,MATCH($B1058,'Initial Results'!$R:$R,0)-1,0,1,1)),NA(),OFFSET('Initial Results'!$U$1,MATCH($B1058,'Initial Results'!$R:$R,0)-1,0,1,1))))</f>
        <v>#N/A</v>
      </c>
      <c r="D1058" s="103" t="str">
        <f t="shared" si="169"/>
        <v/>
      </c>
      <c r="E1058" s="199" t="e">
        <f ca="1">IF(B1058=0, NA(), (IF(ISERROR(OFFSET('Confirm Results'!$U$1,MATCH($B1058,'Confirm Results'!$R:$R,0)-1,0,1,1)),NA(),OFFSET('Confirm Results'!$U$1,MATCH($B1058,'Confirm Results'!$R:$R,0)-1,0,1,1))))</f>
        <v>#N/A</v>
      </c>
      <c r="F1058" s="103" t="str">
        <f t="shared" si="160"/>
        <v/>
      </c>
      <c r="G1058" s="103" t="str">
        <f t="shared" ca="1" si="161"/>
        <v/>
      </c>
      <c r="H1058" s="300"/>
      <c r="I1058" s="103" t="str">
        <f t="shared" si="162"/>
        <v/>
      </c>
      <c r="J1058" s="1" t="str">
        <f t="shared" si="163"/>
        <v/>
      </c>
      <c r="K1058" s="1" t="str">
        <f t="shared" si="164"/>
        <v/>
      </c>
      <c r="L1058" s="177"/>
      <c r="M1058" s="299" t="str">
        <f t="shared" si="165"/>
        <v/>
      </c>
      <c r="N1058" s="177"/>
      <c r="O1058" s="177" t="str">
        <f t="shared" si="166"/>
        <v/>
      </c>
      <c r="P1058" s="1" t="str">
        <f t="shared" si="167"/>
        <v/>
      </c>
      <c r="Q1058" s="199" t="str">
        <f ca="1">IF(B1058=0,"",(IF(ISERROR(OFFSET('Specs and Initial PMs'!$E$1,MATCH($B1058,'Specs and Initial PMs'!$D:$D,0)-1,0,1,1)),"",OFFSET('Specs and Initial PMs'!$E$1,MATCH($B1058,'Specs and Initial PMs'!$D:$D,0)-1,0,1,1))))</f>
        <v/>
      </c>
      <c r="R1058" s="103" t="str">
        <f t="shared" ca="1" si="168"/>
        <v/>
      </c>
      <c r="S1058" s="241"/>
    </row>
    <row r="1059" spans="1:19" x14ac:dyDescent="0.3">
      <c r="A1059" s="1">
        <f>'Specs and Initial PMs'!A1071</f>
        <v>1055</v>
      </c>
      <c r="B1059" s="1">
        <f>'Specs and Initial PMs'!D1071</f>
        <v>0</v>
      </c>
      <c r="C1059" s="103" t="e">
        <f ca="1">IF(B1059=0, NA(), (IF(ISERROR(OFFSET('Initial Results'!$U$1,MATCH($B1059,'Initial Results'!$R:$R,0)-1,0,1,1)),NA(),OFFSET('Initial Results'!$U$1,MATCH($B1059,'Initial Results'!$R:$R,0)-1,0,1,1))))</f>
        <v>#N/A</v>
      </c>
      <c r="D1059" s="103" t="str">
        <f t="shared" si="169"/>
        <v/>
      </c>
      <c r="E1059" s="199" t="e">
        <f ca="1">IF(B1059=0, NA(), (IF(ISERROR(OFFSET('Confirm Results'!$U$1,MATCH($B1059,'Confirm Results'!$R:$R,0)-1,0,1,1)),NA(),OFFSET('Confirm Results'!$U$1,MATCH($B1059,'Confirm Results'!$R:$R,0)-1,0,1,1))))</f>
        <v>#N/A</v>
      </c>
      <c r="F1059" s="103" t="str">
        <f t="shared" si="160"/>
        <v/>
      </c>
      <c r="G1059" s="103" t="str">
        <f t="shared" ca="1" si="161"/>
        <v/>
      </c>
      <c r="H1059" s="300"/>
      <c r="I1059" s="103" t="str">
        <f t="shared" si="162"/>
        <v/>
      </c>
      <c r="J1059" s="1" t="str">
        <f t="shared" si="163"/>
        <v/>
      </c>
      <c r="K1059" s="1" t="str">
        <f t="shared" si="164"/>
        <v/>
      </c>
      <c r="L1059" s="177"/>
      <c r="M1059" s="299" t="str">
        <f t="shared" si="165"/>
        <v/>
      </c>
      <c r="N1059" s="177"/>
      <c r="O1059" s="177" t="str">
        <f t="shared" si="166"/>
        <v/>
      </c>
      <c r="P1059" s="1" t="str">
        <f t="shared" si="167"/>
        <v/>
      </c>
      <c r="Q1059" s="199" t="str">
        <f ca="1">IF(B1059=0,"",(IF(ISERROR(OFFSET('Specs and Initial PMs'!$E$1,MATCH($B1059,'Specs and Initial PMs'!$D:$D,0)-1,0,1,1)),"",OFFSET('Specs and Initial PMs'!$E$1,MATCH($B1059,'Specs and Initial PMs'!$D:$D,0)-1,0,1,1))))</f>
        <v/>
      </c>
      <c r="R1059" s="103" t="str">
        <f t="shared" ca="1" si="168"/>
        <v/>
      </c>
      <c r="S1059" s="241"/>
    </row>
    <row r="1060" spans="1:19" x14ac:dyDescent="0.3">
      <c r="A1060" s="1">
        <f>'Specs and Initial PMs'!A1072</f>
        <v>1056</v>
      </c>
      <c r="B1060" s="1">
        <f>'Specs and Initial PMs'!D1072</f>
        <v>0</v>
      </c>
      <c r="C1060" s="103" t="e">
        <f ca="1">IF(B1060=0, NA(), (IF(ISERROR(OFFSET('Initial Results'!$U$1,MATCH($B1060,'Initial Results'!$R:$R,0)-1,0,1,1)),NA(),OFFSET('Initial Results'!$U$1,MATCH($B1060,'Initial Results'!$R:$R,0)-1,0,1,1))))</f>
        <v>#N/A</v>
      </c>
      <c r="D1060" s="103" t="str">
        <f t="shared" si="169"/>
        <v/>
      </c>
      <c r="E1060" s="199" t="e">
        <f ca="1">IF(B1060=0, NA(), (IF(ISERROR(OFFSET('Confirm Results'!$U$1,MATCH($B1060,'Confirm Results'!$R:$R,0)-1,0,1,1)),NA(),OFFSET('Confirm Results'!$U$1,MATCH($B1060,'Confirm Results'!$R:$R,0)-1,0,1,1))))</f>
        <v>#N/A</v>
      </c>
      <c r="F1060" s="103" t="str">
        <f t="shared" si="160"/>
        <v/>
      </c>
      <c r="G1060" s="103" t="str">
        <f t="shared" ca="1" si="161"/>
        <v/>
      </c>
      <c r="H1060" s="300"/>
      <c r="I1060" s="103" t="str">
        <f t="shared" si="162"/>
        <v/>
      </c>
      <c r="J1060" s="1" t="str">
        <f t="shared" si="163"/>
        <v/>
      </c>
      <c r="K1060" s="1" t="str">
        <f t="shared" si="164"/>
        <v/>
      </c>
      <c r="L1060" s="177"/>
      <c r="M1060" s="299" t="str">
        <f t="shared" si="165"/>
        <v/>
      </c>
      <c r="N1060" s="177"/>
      <c r="O1060" s="177" t="str">
        <f t="shared" si="166"/>
        <v/>
      </c>
      <c r="P1060" s="1" t="str">
        <f t="shared" si="167"/>
        <v/>
      </c>
      <c r="Q1060" s="199" t="str">
        <f ca="1">IF(B1060=0,"",(IF(ISERROR(OFFSET('Specs and Initial PMs'!$E$1,MATCH($B1060,'Specs and Initial PMs'!$D:$D,0)-1,0,1,1)),"",OFFSET('Specs and Initial PMs'!$E$1,MATCH($B1060,'Specs and Initial PMs'!$D:$D,0)-1,0,1,1))))</f>
        <v/>
      </c>
      <c r="R1060" s="103" t="str">
        <f t="shared" ca="1" si="168"/>
        <v/>
      </c>
      <c r="S1060" s="241"/>
    </row>
    <row r="1061" spans="1:19" x14ac:dyDescent="0.3">
      <c r="A1061" s="1">
        <f>'Specs and Initial PMs'!A1073</f>
        <v>1057</v>
      </c>
      <c r="B1061" s="1">
        <f>'Specs and Initial PMs'!D1073</f>
        <v>0</v>
      </c>
      <c r="C1061" s="103" t="e">
        <f ca="1">IF(B1061=0, NA(), (IF(ISERROR(OFFSET('Initial Results'!$U$1,MATCH($B1061,'Initial Results'!$R:$R,0)-1,0,1,1)),NA(),OFFSET('Initial Results'!$U$1,MATCH($B1061,'Initial Results'!$R:$R,0)-1,0,1,1))))</f>
        <v>#N/A</v>
      </c>
      <c r="D1061" s="103" t="str">
        <f t="shared" si="169"/>
        <v/>
      </c>
      <c r="E1061" s="199" t="e">
        <f ca="1">IF(B1061=0, NA(), (IF(ISERROR(OFFSET('Confirm Results'!$U$1,MATCH($B1061,'Confirm Results'!$R:$R,0)-1,0,1,1)),NA(),OFFSET('Confirm Results'!$U$1,MATCH($B1061,'Confirm Results'!$R:$R,0)-1,0,1,1))))</f>
        <v>#N/A</v>
      </c>
      <c r="F1061" s="103" t="str">
        <f t="shared" si="160"/>
        <v/>
      </c>
      <c r="G1061" s="103" t="str">
        <f t="shared" ca="1" si="161"/>
        <v/>
      </c>
      <c r="H1061" s="300"/>
      <c r="I1061" s="103" t="str">
        <f t="shared" si="162"/>
        <v/>
      </c>
      <c r="J1061" s="1" t="str">
        <f t="shared" si="163"/>
        <v/>
      </c>
      <c r="K1061" s="1" t="str">
        <f t="shared" si="164"/>
        <v/>
      </c>
      <c r="L1061" s="177"/>
      <c r="M1061" s="299" t="str">
        <f t="shared" si="165"/>
        <v/>
      </c>
      <c r="N1061" s="177"/>
      <c r="O1061" s="177" t="str">
        <f t="shared" si="166"/>
        <v/>
      </c>
      <c r="P1061" s="1" t="str">
        <f t="shared" si="167"/>
        <v/>
      </c>
      <c r="Q1061" s="199" t="str">
        <f ca="1">IF(B1061=0,"",(IF(ISERROR(OFFSET('Specs and Initial PMs'!$E$1,MATCH($B1061,'Specs and Initial PMs'!$D:$D,0)-1,0,1,1)),"",OFFSET('Specs and Initial PMs'!$E$1,MATCH($B1061,'Specs and Initial PMs'!$D:$D,0)-1,0,1,1))))</f>
        <v/>
      </c>
      <c r="R1061" s="103" t="str">
        <f t="shared" ca="1" si="168"/>
        <v/>
      </c>
      <c r="S1061" s="241"/>
    </row>
    <row r="1062" spans="1:19" x14ac:dyDescent="0.3">
      <c r="A1062" s="1">
        <f>'Specs and Initial PMs'!A1074</f>
        <v>1058</v>
      </c>
      <c r="B1062" s="1">
        <f>'Specs and Initial PMs'!D1074</f>
        <v>0</v>
      </c>
      <c r="C1062" s="103" t="e">
        <f ca="1">IF(B1062=0, NA(), (IF(ISERROR(OFFSET('Initial Results'!$U$1,MATCH($B1062,'Initial Results'!$R:$R,0)-1,0,1,1)),NA(),OFFSET('Initial Results'!$U$1,MATCH($B1062,'Initial Results'!$R:$R,0)-1,0,1,1))))</f>
        <v>#N/A</v>
      </c>
      <c r="D1062" s="103" t="str">
        <f t="shared" si="169"/>
        <v/>
      </c>
      <c r="E1062" s="199" t="e">
        <f ca="1">IF(B1062=0, NA(), (IF(ISERROR(OFFSET('Confirm Results'!$U$1,MATCH($B1062,'Confirm Results'!$R:$R,0)-1,0,1,1)),NA(),OFFSET('Confirm Results'!$U$1,MATCH($B1062,'Confirm Results'!$R:$R,0)-1,0,1,1))))</f>
        <v>#N/A</v>
      </c>
      <c r="F1062" s="103" t="str">
        <f t="shared" si="160"/>
        <v/>
      </c>
      <c r="G1062" s="103" t="str">
        <f t="shared" ca="1" si="161"/>
        <v/>
      </c>
      <c r="H1062" s="300"/>
      <c r="I1062" s="103" t="str">
        <f t="shared" si="162"/>
        <v/>
      </c>
      <c r="J1062" s="1" t="str">
        <f t="shared" si="163"/>
        <v/>
      </c>
      <c r="K1062" s="1" t="str">
        <f t="shared" si="164"/>
        <v/>
      </c>
      <c r="L1062" s="177"/>
      <c r="M1062" s="299" t="str">
        <f t="shared" si="165"/>
        <v/>
      </c>
      <c r="N1062" s="177"/>
      <c r="O1062" s="177" t="str">
        <f t="shared" si="166"/>
        <v/>
      </c>
      <c r="P1062" s="1" t="str">
        <f t="shared" si="167"/>
        <v/>
      </c>
      <c r="Q1062" s="199" t="str">
        <f ca="1">IF(B1062=0,"",(IF(ISERROR(OFFSET('Specs and Initial PMs'!$E$1,MATCH($B1062,'Specs and Initial PMs'!$D:$D,0)-1,0,1,1)),"",OFFSET('Specs and Initial PMs'!$E$1,MATCH($B1062,'Specs and Initial PMs'!$D:$D,0)-1,0,1,1))))</f>
        <v/>
      </c>
      <c r="R1062" s="103" t="str">
        <f t="shared" ca="1" si="168"/>
        <v/>
      </c>
      <c r="S1062" s="241"/>
    </row>
    <row r="1063" spans="1:19" x14ac:dyDescent="0.3">
      <c r="A1063" s="1">
        <f>'Specs and Initial PMs'!A1075</f>
        <v>1059</v>
      </c>
      <c r="B1063" s="1">
        <f>'Specs and Initial PMs'!D1075</f>
        <v>0</v>
      </c>
      <c r="C1063" s="103" t="e">
        <f ca="1">IF(B1063=0, NA(), (IF(ISERROR(OFFSET('Initial Results'!$U$1,MATCH($B1063,'Initial Results'!$R:$R,0)-1,0,1,1)),NA(),OFFSET('Initial Results'!$U$1,MATCH($B1063,'Initial Results'!$R:$R,0)-1,0,1,1))))</f>
        <v>#N/A</v>
      </c>
      <c r="D1063" s="103" t="str">
        <f t="shared" si="169"/>
        <v/>
      </c>
      <c r="E1063" s="199" t="e">
        <f ca="1">IF(B1063=0, NA(), (IF(ISERROR(OFFSET('Confirm Results'!$U$1,MATCH($B1063,'Confirm Results'!$R:$R,0)-1,0,1,1)),NA(),OFFSET('Confirm Results'!$U$1,MATCH($B1063,'Confirm Results'!$R:$R,0)-1,0,1,1))))</f>
        <v>#N/A</v>
      </c>
      <c r="F1063" s="103" t="str">
        <f t="shared" si="160"/>
        <v/>
      </c>
      <c r="G1063" s="103" t="str">
        <f t="shared" ca="1" si="161"/>
        <v/>
      </c>
      <c r="H1063" s="300"/>
      <c r="I1063" s="103" t="str">
        <f t="shared" si="162"/>
        <v/>
      </c>
      <c r="J1063" s="1" t="str">
        <f t="shared" si="163"/>
        <v/>
      </c>
      <c r="K1063" s="1" t="str">
        <f t="shared" si="164"/>
        <v/>
      </c>
      <c r="L1063" s="177"/>
      <c r="M1063" s="299" t="str">
        <f t="shared" si="165"/>
        <v/>
      </c>
      <c r="N1063" s="177"/>
      <c r="O1063" s="177" t="str">
        <f t="shared" si="166"/>
        <v/>
      </c>
      <c r="P1063" s="1" t="str">
        <f t="shared" si="167"/>
        <v/>
      </c>
      <c r="Q1063" s="199" t="str">
        <f ca="1">IF(B1063=0,"",(IF(ISERROR(OFFSET('Specs and Initial PMs'!$E$1,MATCH($B1063,'Specs and Initial PMs'!$D:$D,0)-1,0,1,1)),"",OFFSET('Specs and Initial PMs'!$E$1,MATCH($B1063,'Specs and Initial PMs'!$D:$D,0)-1,0,1,1))))</f>
        <v/>
      </c>
      <c r="R1063" s="103" t="str">
        <f t="shared" ca="1" si="168"/>
        <v/>
      </c>
      <c r="S1063" s="241"/>
    </row>
    <row r="1064" spans="1:19" x14ac:dyDescent="0.3">
      <c r="A1064" s="1">
        <f>'Specs and Initial PMs'!A1076</f>
        <v>1060</v>
      </c>
      <c r="B1064" s="1">
        <f>'Specs and Initial PMs'!D1076</f>
        <v>0</v>
      </c>
      <c r="C1064" s="103" t="e">
        <f ca="1">IF(B1064=0, NA(), (IF(ISERROR(OFFSET('Initial Results'!$U$1,MATCH($B1064,'Initial Results'!$R:$R,0)-1,0,1,1)),NA(),OFFSET('Initial Results'!$U$1,MATCH($B1064,'Initial Results'!$R:$R,0)-1,0,1,1))))</f>
        <v>#N/A</v>
      </c>
      <c r="D1064" s="103" t="str">
        <f t="shared" si="169"/>
        <v/>
      </c>
      <c r="E1064" s="199" t="e">
        <f ca="1">IF(B1064=0, NA(), (IF(ISERROR(OFFSET('Confirm Results'!$U$1,MATCH($B1064,'Confirm Results'!$R:$R,0)-1,0,1,1)),NA(),OFFSET('Confirm Results'!$U$1,MATCH($B1064,'Confirm Results'!$R:$R,0)-1,0,1,1))))</f>
        <v>#N/A</v>
      </c>
      <c r="F1064" s="103" t="str">
        <f t="shared" si="160"/>
        <v/>
      </c>
      <c r="G1064" s="103" t="str">
        <f t="shared" ca="1" si="161"/>
        <v/>
      </c>
      <c r="H1064" s="300"/>
      <c r="I1064" s="103" t="str">
        <f t="shared" si="162"/>
        <v/>
      </c>
      <c r="J1064" s="1" t="str">
        <f t="shared" si="163"/>
        <v/>
      </c>
      <c r="K1064" s="1" t="str">
        <f t="shared" si="164"/>
        <v/>
      </c>
      <c r="L1064" s="177"/>
      <c r="M1064" s="299" t="str">
        <f t="shared" si="165"/>
        <v/>
      </c>
      <c r="N1064" s="177"/>
      <c r="O1064" s="177" t="str">
        <f t="shared" si="166"/>
        <v/>
      </c>
      <c r="P1064" s="1" t="str">
        <f t="shared" si="167"/>
        <v/>
      </c>
      <c r="Q1064" s="199" t="str">
        <f ca="1">IF(B1064=0,"",(IF(ISERROR(OFFSET('Specs and Initial PMs'!$E$1,MATCH($B1064,'Specs and Initial PMs'!$D:$D,0)-1,0,1,1)),"",OFFSET('Specs and Initial PMs'!$E$1,MATCH($B1064,'Specs and Initial PMs'!$D:$D,0)-1,0,1,1))))</f>
        <v/>
      </c>
      <c r="R1064" s="103" t="str">
        <f t="shared" ca="1" si="168"/>
        <v/>
      </c>
      <c r="S1064" s="241"/>
    </row>
    <row r="1065" spans="1:19" x14ac:dyDescent="0.3">
      <c r="A1065" s="1">
        <f>'Specs and Initial PMs'!A1077</f>
        <v>1061</v>
      </c>
      <c r="B1065" s="1">
        <f>'Specs and Initial PMs'!D1077</f>
        <v>0</v>
      </c>
      <c r="C1065" s="103" t="e">
        <f ca="1">IF(B1065=0, NA(), (IF(ISERROR(OFFSET('Initial Results'!$U$1,MATCH($B1065,'Initial Results'!$R:$R,0)-1,0,1,1)),NA(),OFFSET('Initial Results'!$U$1,MATCH($B1065,'Initial Results'!$R:$R,0)-1,0,1,1))))</f>
        <v>#N/A</v>
      </c>
      <c r="D1065" s="103" t="str">
        <f t="shared" si="169"/>
        <v/>
      </c>
      <c r="E1065" s="199" t="e">
        <f ca="1">IF(B1065=0, NA(), (IF(ISERROR(OFFSET('Confirm Results'!$U$1,MATCH($B1065,'Confirm Results'!$R:$R,0)-1,0,1,1)),NA(),OFFSET('Confirm Results'!$U$1,MATCH($B1065,'Confirm Results'!$R:$R,0)-1,0,1,1))))</f>
        <v>#N/A</v>
      </c>
      <c r="F1065" s="103" t="str">
        <f t="shared" si="160"/>
        <v/>
      </c>
      <c r="G1065" s="103" t="str">
        <f t="shared" ca="1" si="161"/>
        <v/>
      </c>
      <c r="H1065" s="300"/>
      <c r="I1065" s="103" t="str">
        <f t="shared" si="162"/>
        <v/>
      </c>
      <c r="J1065" s="1" t="str">
        <f t="shared" si="163"/>
        <v/>
      </c>
      <c r="K1065" s="1" t="str">
        <f t="shared" si="164"/>
        <v/>
      </c>
      <c r="L1065" s="177"/>
      <c r="M1065" s="299" t="str">
        <f t="shared" si="165"/>
        <v/>
      </c>
      <c r="N1065" s="177"/>
      <c r="O1065" s="177" t="str">
        <f t="shared" si="166"/>
        <v/>
      </c>
      <c r="P1065" s="1" t="str">
        <f t="shared" si="167"/>
        <v/>
      </c>
      <c r="Q1065" s="199" t="str">
        <f ca="1">IF(B1065=0,"",(IF(ISERROR(OFFSET('Specs and Initial PMs'!$E$1,MATCH($B1065,'Specs and Initial PMs'!$D:$D,0)-1,0,1,1)),"",OFFSET('Specs and Initial PMs'!$E$1,MATCH($B1065,'Specs and Initial PMs'!$D:$D,0)-1,0,1,1))))</f>
        <v/>
      </c>
      <c r="R1065" s="103" t="str">
        <f t="shared" ca="1" si="168"/>
        <v/>
      </c>
      <c r="S1065" s="241"/>
    </row>
    <row r="1066" spans="1:19" x14ac:dyDescent="0.3">
      <c r="A1066" s="1">
        <f>'Specs and Initial PMs'!A1078</f>
        <v>1062</v>
      </c>
      <c r="B1066" s="1">
        <f>'Specs and Initial PMs'!D1078</f>
        <v>0</v>
      </c>
      <c r="C1066" s="103" t="e">
        <f ca="1">IF(B1066=0, NA(), (IF(ISERROR(OFFSET('Initial Results'!$U$1,MATCH($B1066,'Initial Results'!$R:$R,0)-1,0,1,1)),NA(),OFFSET('Initial Results'!$U$1,MATCH($B1066,'Initial Results'!$R:$R,0)-1,0,1,1))))</f>
        <v>#N/A</v>
      </c>
      <c r="D1066" s="103" t="str">
        <f t="shared" si="169"/>
        <v/>
      </c>
      <c r="E1066" s="199" t="e">
        <f ca="1">IF(B1066=0, NA(), (IF(ISERROR(OFFSET('Confirm Results'!$U$1,MATCH($B1066,'Confirm Results'!$R:$R,0)-1,0,1,1)),NA(),OFFSET('Confirm Results'!$U$1,MATCH($B1066,'Confirm Results'!$R:$R,0)-1,0,1,1))))</f>
        <v>#N/A</v>
      </c>
      <c r="F1066" s="103" t="str">
        <f t="shared" si="160"/>
        <v/>
      </c>
      <c r="G1066" s="103" t="str">
        <f t="shared" ca="1" si="161"/>
        <v/>
      </c>
      <c r="H1066" s="300"/>
      <c r="I1066" s="103" t="str">
        <f t="shared" si="162"/>
        <v/>
      </c>
      <c r="J1066" s="1" t="str">
        <f t="shared" si="163"/>
        <v/>
      </c>
      <c r="K1066" s="1" t="str">
        <f t="shared" si="164"/>
        <v/>
      </c>
      <c r="L1066" s="177"/>
      <c r="M1066" s="299" t="str">
        <f t="shared" si="165"/>
        <v/>
      </c>
      <c r="N1066" s="177"/>
      <c r="O1066" s="177" t="str">
        <f t="shared" si="166"/>
        <v/>
      </c>
      <c r="P1066" s="1" t="str">
        <f t="shared" si="167"/>
        <v/>
      </c>
      <c r="Q1066" s="199" t="str">
        <f ca="1">IF(B1066=0,"",(IF(ISERROR(OFFSET('Specs and Initial PMs'!$E$1,MATCH($B1066,'Specs and Initial PMs'!$D:$D,0)-1,0,1,1)),"",OFFSET('Specs and Initial PMs'!$E$1,MATCH($B1066,'Specs and Initial PMs'!$D:$D,0)-1,0,1,1))))</f>
        <v/>
      </c>
      <c r="R1066" s="103" t="str">
        <f t="shared" ca="1" si="168"/>
        <v/>
      </c>
      <c r="S1066" s="241"/>
    </row>
    <row r="1067" spans="1:19" x14ac:dyDescent="0.3">
      <c r="A1067" s="1">
        <f>'Specs and Initial PMs'!A1079</f>
        <v>1063</v>
      </c>
      <c r="B1067" s="1">
        <f>'Specs and Initial PMs'!D1079</f>
        <v>0</v>
      </c>
      <c r="C1067" s="103" t="e">
        <f ca="1">IF(B1067=0, NA(), (IF(ISERROR(OFFSET('Initial Results'!$U$1,MATCH($B1067,'Initial Results'!$R:$R,0)-1,0,1,1)),NA(),OFFSET('Initial Results'!$U$1,MATCH($B1067,'Initial Results'!$R:$R,0)-1,0,1,1))))</f>
        <v>#N/A</v>
      </c>
      <c r="D1067" s="103" t="str">
        <f t="shared" si="169"/>
        <v/>
      </c>
      <c r="E1067" s="199" t="e">
        <f ca="1">IF(B1067=0, NA(), (IF(ISERROR(OFFSET('Confirm Results'!$U$1,MATCH($B1067,'Confirm Results'!$R:$R,0)-1,0,1,1)),NA(),OFFSET('Confirm Results'!$U$1,MATCH($B1067,'Confirm Results'!$R:$R,0)-1,0,1,1))))</f>
        <v>#N/A</v>
      </c>
      <c r="F1067" s="103" t="str">
        <f t="shared" si="160"/>
        <v/>
      </c>
      <c r="G1067" s="103" t="str">
        <f t="shared" ca="1" si="161"/>
        <v/>
      </c>
      <c r="H1067" s="300"/>
      <c r="I1067" s="103" t="str">
        <f t="shared" si="162"/>
        <v/>
      </c>
      <c r="J1067" s="1" t="str">
        <f t="shared" si="163"/>
        <v/>
      </c>
      <c r="K1067" s="1" t="str">
        <f t="shared" si="164"/>
        <v/>
      </c>
      <c r="L1067" s="177"/>
      <c r="M1067" s="299" t="str">
        <f t="shared" si="165"/>
        <v/>
      </c>
      <c r="N1067" s="177"/>
      <c r="O1067" s="177" t="str">
        <f t="shared" si="166"/>
        <v/>
      </c>
      <c r="P1067" s="1" t="str">
        <f t="shared" si="167"/>
        <v/>
      </c>
      <c r="Q1067" s="199" t="str">
        <f ca="1">IF(B1067=0,"",(IF(ISERROR(OFFSET('Specs and Initial PMs'!$E$1,MATCH($B1067,'Specs and Initial PMs'!$D:$D,0)-1,0,1,1)),"",OFFSET('Specs and Initial PMs'!$E$1,MATCH($B1067,'Specs and Initial PMs'!$D:$D,0)-1,0,1,1))))</f>
        <v/>
      </c>
      <c r="R1067" s="103" t="str">
        <f t="shared" ca="1" si="168"/>
        <v/>
      </c>
      <c r="S1067" s="241"/>
    </row>
    <row r="1068" spans="1:19" x14ac:dyDescent="0.3">
      <c r="A1068" s="1">
        <f>'Specs and Initial PMs'!A1080</f>
        <v>1064</v>
      </c>
      <c r="B1068" s="1">
        <f>'Specs and Initial PMs'!D1080</f>
        <v>0</v>
      </c>
      <c r="C1068" s="103" t="e">
        <f ca="1">IF(B1068=0, NA(), (IF(ISERROR(OFFSET('Initial Results'!$U$1,MATCH($B1068,'Initial Results'!$R:$R,0)-1,0,1,1)),NA(),OFFSET('Initial Results'!$U$1,MATCH($B1068,'Initial Results'!$R:$R,0)-1,0,1,1))))</f>
        <v>#N/A</v>
      </c>
      <c r="D1068" s="103" t="str">
        <f t="shared" si="169"/>
        <v/>
      </c>
      <c r="E1068" s="199" t="e">
        <f ca="1">IF(B1068=0, NA(), (IF(ISERROR(OFFSET('Confirm Results'!$U$1,MATCH($B1068,'Confirm Results'!$R:$R,0)-1,0,1,1)),NA(),OFFSET('Confirm Results'!$U$1,MATCH($B1068,'Confirm Results'!$R:$R,0)-1,0,1,1))))</f>
        <v>#N/A</v>
      </c>
      <c r="F1068" s="103" t="str">
        <f t="shared" si="160"/>
        <v/>
      </c>
      <c r="G1068" s="103" t="str">
        <f t="shared" ca="1" si="161"/>
        <v/>
      </c>
      <c r="H1068" s="300"/>
      <c r="I1068" s="103" t="str">
        <f t="shared" si="162"/>
        <v/>
      </c>
      <c r="J1068" s="1" t="str">
        <f t="shared" si="163"/>
        <v/>
      </c>
      <c r="K1068" s="1" t="str">
        <f t="shared" si="164"/>
        <v/>
      </c>
      <c r="L1068" s="177"/>
      <c r="M1068" s="299" t="str">
        <f t="shared" si="165"/>
        <v/>
      </c>
      <c r="N1068" s="177"/>
      <c r="O1068" s="177" t="str">
        <f t="shared" si="166"/>
        <v/>
      </c>
      <c r="P1068" s="1" t="str">
        <f t="shared" si="167"/>
        <v/>
      </c>
      <c r="Q1068" s="199" t="str">
        <f ca="1">IF(B1068=0,"",(IF(ISERROR(OFFSET('Specs and Initial PMs'!$E$1,MATCH($B1068,'Specs and Initial PMs'!$D:$D,0)-1,0,1,1)),"",OFFSET('Specs and Initial PMs'!$E$1,MATCH($B1068,'Specs and Initial PMs'!$D:$D,0)-1,0,1,1))))</f>
        <v/>
      </c>
      <c r="R1068" s="103" t="str">
        <f t="shared" ca="1" si="168"/>
        <v/>
      </c>
      <c r="S1068" s="241"/>
    </row>
    <row r="1069" spans="1:19" x14ac:dyDescent="0.3">
      <c r="A1069" s="1">
        <f>'Specs and Initial PMs'!A1081</f>
        <v>1065</v>
      </c>
      <c r="B1069" s="1">
        <f>'Specs and Initial PMs'!D1081</f>
        <v>0</v>
      </c>
      <c r="C1069" s="103" t="e">
        <f ca="1">IF(B1069=0, NA(), (IF(ISERROR(OFFSET('Initial Results'!$U$1,MATCH($B1069,'Initial Results'!$R:$R,0)-1,0,1,1)),NA(),OFFSET('Initial Results'!$U$1,MATCH($B1069,'Initial Results'!$R:$R,0)-1,0,1,1))))</f>
        <v>#N/A</v>
      </c>
      <c r="D1069" s="103" t="str">
        <f t="shared" si="169"/>
        <v/>
      </c>
      <c r="E1069" s="199" t="e">
        <f ca="1">IF(B1069=0, NA(), (IF(ISERROR(OFFSET('Confirm Results'!$U$1,MATCH($B1069,'Confirm Results'!$R:$R,0)-1,0,1,1)),NA(),OFFSET('Confirm Results'!$U$1,MATCH($B1069,'Confirm Results'!$R:$R,0)-1,0,1,1))))</f>
        <v>#N/A</v>
      </c>
      <c r="F1069" s="103" t="str">
        <f t="shared" si="160"/>
        <v/>
      </c>
      <c r="G1069" s="103" t="str">
        <f t="shared" ca="1" si="161"/>
        <v/>
      </c>
      <c r="H1069" s="300"/>
      <c r="I1069" s="103" t="str">
        <f t="shared" si="162"/>
        <v/>
      </c>
      <c r="J1069" s="1" t="str">
        <f t="shared" si="163"/>
        <v/>
      </c>
      <c r="K1069" s="1" t="str">
        <f t="shared" si="164"/>
        <v/>
      </c>
      <c r="L1069" s="177"/>
      <c r="M1069" s="299" t="str">
        <f t="shared" si="165"/>
        <v/>
      </c>
      <c r="N1069" s="177"/>
      <c r="O1069" s="177" t="str">
        <f t="shared" si="166"/>
        <v/>
      </c>
      <c r="P1069" s="1" t="str">
        <f t="shared" si="167"/>
        <v/>
      </c>
      <c r="Q1069" s="199" t="str">
        <f ca="1">IF(B1069=0,"",(IF(ISERROR(OFFSET('Specs and Initial PMs'!$E$1,MATCH($B1069,'Specs and Initial PMs'!$D:$D,0)-1,0,1,1)),"",OFFSET('Specs and Initial PMs'!$E$1,MATCH($B1069,'Specs and Initial PMs'!$D:$D,0)-1,0,1,1))))</f>
        <v/>
      </c>
      <c r="R1069" s="103" t="str">
        <f t="shared" ca="1" si="168"/>
        <v/>
      </c>
      <c r="S1069" s="241"/>
    </row>
    <row r="1070" spans="1:19" x14ac:dyDescent="0.3">
      <c r="A1070" s="1">
        <f>'Specs and Initial PMs'!A1082</f>
        <v>1066</v>
      </c>
      <c r="B1070" s="1">
        <f>'Specs and Initial PMs'!D1082</f>
        <v>0</v>
      </c>
      <c r="C1070" s="103" t="e">
        <f ca="1">IF(B1070=0, NA(), (IF(ISERROR(OFFSET('Initial Results'!$U$1,MATCH($B1070,'Initial Results'!$R:$R,0)-1,0,1,1)),NA(),OFFSET('Initial Results'!$U$1,MATCH($B1070,'Initial Results'!$R:$R,0)-1,0,1,1))))</f>
        <v>#N/A</v>
      </c>
      <c r="D1070" s="103" t="str">
        <f t="shared" si="169"/>
        <v/>
      </c>
      <c r="E1070" s="199" t="e">
        <f ca="1">IF(B1070=0, NA(), (IF(ISERROR(OFFSET('Confirm Results'!$U$1,MATCH($B1070,'Confirm Results'!$R:$R,0)-1,0,1,1)),NA(),OFFSET('Confirm Results'!$U$1,MATCH($B1070,'Confirm Results'!$R:$R,0)-1,0,1,1))))</f>
        <v>#N/A</v>
      </c>
      <c r="F1070" s="103" t="str">
        <f t="shared" si="160"/>
        <v/>
      </c>
      <c r="G1070" s="103" t="str">
        <f t="shared" ca="1" si="161"/>
        <v/>
      </c>
      <c r="H1070" s="300"/>
      <c r="I1070" s="103" t="str">
        <f t="shared" si="162"/>
        <v/>
      </c>
      <c r="J1070" s="1" t="str">
        <f t="shared" si="163"/>
        <v/>
      </c>
      <c r="K1070" s="1" t="str">
        <f t="shared" si="164"/>
        <v/>
      </c>
      <c r="L1070" s="177"/>
      <c r="M1070" s="299" t="str">
        <f t="shared" si="165"/>
        <v/>
      </c>
      <c r="N1070" s="177"/>
      <c r="O1070" s="177" t="str">
        <f t="shared" si="166"/>
        <v/>
      </c>
      <c r="P1070" s="1" t="str">
        <f t="shared" si="167"/>
        <v/>
      </c>
      <c r="Q1070" s="199" t="str">
        <f ca="1">IF(B1070=0,"",(IF(ISERROR(OFFSET('Specs and Initial PMs'!$E$1,MATCH($B1070,'Specs and Initial PMs'!$D:$D,0)-1,0,1,1)),"",OFFSET('Specs and Initial PMs'!$E$1,MATCH($B1070,'Specs and Initial PMs'!$D:$D,0)-1,0,1,1))))</f>
        <v/>
      </c>
      <c r="R1070" s="103" t="str">
        <f t="shared" ca="1" si="168"/>
        <v/>
      </c>
      <c r="S1070" s="241"/>
    </row>
    <row r="1071" spans="1:19" x14ac:dyDescent="0.3">
      <c r="A1071" s="1">
        <f>'Specs and Initial PMs'!A1083</f>
        <v>1067</v>
      </c>
      <c r="B1071" s="1">
        <f>'Specs and Initial PMs'!D1083</f>
        <v>0</v>
      </c>
      <c r="C1071" s="103" t="e">
        <f ca="1">IF(B1071=0, NA(), (IF(ISERROR(OFFSET('Initial Results'!$U$1,MATCH($B1071,'Initial Results'!$R:$R,0)-1,0,1,1)),NA(),OFFSET('Initial Results'!$U$1,MATCH($B1071,'Initial Results'!$R:$R,0)-1,0,1,1))))</f>
        <v>#N/A</v>
      </c>
      <c r="D1071" s="103" t="str">
        <f t="shared" si="169"/>
        <v/>
      </c>
      <c r="E1071" s="199" t="e">
        <f ca="1">IF(B1071=0, NA(), (IF(ISERROR(OFFSET('Confirm Results'!$U$1,MATCH($B1071,'Confirm Results'!$R:$R,0)-1,0,1,1)),NA(),OFFSET('Confirm Results'!$U$1,MATCH($B1071,'Confirm Results'!$R:$R,0)-1,0,1,1))))</f>
        <v>#N/A</v>
      </c>
      <c r="F1071" s="103" t="str">
        <f t="shared" si="160"/>
        <v/>
      </c>
      <c r="G1071" s="103" t="str">
        <f t="shared" ca="1" si="161"/>
        <v/>
      </c>
      <c r="H1071" s="300"/>
      <c r="I1071" s="103" t="str">
        <f t="shared" si="162"/>
        <v/>
      </c>
      <c r="J1071" s="1" t="str">
        <f t="shared" si="163"/>
        <v/>
      </c>
      <c r="K1071" s="1" t="str">
        <f t="shared" si="164"/>
        <v/>
      </c>
      <c r="L1071" s="177"/>
      <c r="M1071" s="299" t="str">
        <f t="shared" si="165"/>
        <v/>
      </c>
      <c r="N1071" s="177"/>
      <c r="O1071" s="177" t="str">
        <f t="shared" si="166"/>
        <v/>
      </c>
      <c r="P1071" s="1" t="str">
        <f t="shared" si="167"/>
        <v/>
      </c>
      <c r="Q1071" s="199" t="str">
        <f ca="1">IF(B1071=0,"",(IF(ISERROR(OFFSET('Specs and Initial PMs'!$E$1,MATCH($B1071,'Specs and Initial PMs'!$D:$D,0)-1,0,1,1)),"",OFFSET('Specs and Initial PMs'!$E$1,MATCH($B1071,'Specs and Initial PMs'!$D:$D,0)-1,0,1,1))))</f>
        <v/>
      </c>
      <c r="R1071" s="103" t="str">
        <f t="shared" ca="1" si="168"/>
        <v/>
      </c>
      <c r="S1071" s="241"/>
    </row>
    <row r="1072" spans="1:19" x14ac:dyDescent="0.3">
      <c r="A1072" s="1">
        <f>'Specs and Initial PMs'!A1084</f>
        <v>1068</v>
      </c>
      <c r="B1072" s="1">
        <f>'Specs and Initial PMs'!D1084</f>
        <v>0</v>
      </c>
      <c r="C1072" s="103" t="e">
        <f ca="1">IF(B1072=0, NA(), (IF(ISERROR(OFFSET('Initial Results'!$U$1,MATCH($B1072,'Initial Results'!$R:$R,0)-1,0,1,1)),NA(),OFFSET('Initial Results'!$U$1,MATCH($B1072,'Initial Results'!$R:$R,0)-1,0,1,1))))</f>
        <v>#N/A</v>
      </c>
      <c r="D1072" s="103" t="str">
        <f t="shared" si="169"/>
        <v/>
      </c>
      <c r="E1072" s="199" t="e">
        <f ca="1">IF(B1072=0, NA(), (IF(ISERROR(OFFSET('Confirm Results'!$U$1,MATCH($B1072,'Confirm Results'!$R:$R,0)-1,0,1,1)),NA(),OFFSET('Confirm Results'!$U$1,MATCH($B1072,'Confirm Results'!$R:$R,0)-1,0,1,1))))</f>
        <v>#N/A</v>
      </c>
      <c r="F1072" s="103" t="str">
        <f t="shared" si="160"/>
        <v/>
      </c>
      <c r="G1072" s="103" t="str">
        <f t="shared" ca="1" si="161"/>
        <v/>
      </c>
      <c r="H1072" s="300"/>
      <c r="I1072" s="103" t="str">
        <f t="shared" si="162"/>
        <v/>
      </c>
      <c r="J1072" s="1" t="str">
        <f t="shared" si="163"/>
        <v/>
      </c>
      <c r="K1072" s="1" t="str">
        <f t="shared" si="164"/>
        <v/>
      </c>
      <c r="L1072" s="177"/>
      <c r="M1072" s="299" t="str">
        <f t="shared" si="165"/>
        <v/>
      </c>
      <c r="N1072" s="177"/>
      <c r="O1072" s="177" t="str">
        <f t="shared" si="166"/>
        <v/>
      </c>
      <c r="P1072" s="1" t="str">
        <f t="shared" si="167"/>
        <v/>
      </c>
      <c r="Q1072" s="199" t="str">
        <f ca="1">IF(B1072=0,"",(IF(ISERROR(OFFSET('Specs and Initial PMs'!$E$1,MATCH($B1072,'Specs and Initial PMs'!$D:$D,0)-1,0,1,1)),"",OFFSET('Specs and Initial PMs'!$E$1,MATCH($B1072,'Specs and Initial PMs'!$D:$D,0)-1,0,1,1))))</f>
        <v/>
      </c>
      <c r="R1072" s="103" t="str">
        <f t="shared" ca="1" si="168"/>
        <v/>
      </c>
      <c r="S1072" s="241"/>
    </row>
    <row r="1073" spans="1:19" x14ac:dyDescent="0.3">
      <c r="A1073" s="1">
        <f>'Specs and Initial PMs'!A1085</f>
        <v>1069</v>
      </c>
      <c r="B1073" s="1">
        <f>'Specs and Initial PMs'!D1085</f>
        <v>0</v>
      </c>
      <c r="C1073" s="103" t="e">
        <f ca="1">IF(B1073=0, NA(), (IF(ISERROR(OFFSET('Initial Results'!$U$1,MATCH($B1073,'Initial Results'!$R:$R,0)-1,0,1,1)),NA(),OFFSET('Initial Results'!$U$1,MATCH($B1073,'Initial Results'!$R:$R,0)-1,0,1,1))))</f>
        <v>#N/A</v>
      </c>
      <c r="D1073" s="103" t="str">
        <f t="shared" si="169"/>
        <v/>
      </c>
      <c r="E1073" s="199" t="e">
        <f ca="1">IF(B1073=0, NA(), (IF(ISERROR(OFFSET('Confirm Results'!$U$1,MATCH($B1073,'Confirm Results'!$R:$R,0)-1,0,1,1)),NA(),OFFSET('Confirm Results'!$U$1,MATCH($B1073,'Confirm Results'!$R:$R,0)-1,0,1,1))))</f>
        <v>#N/A</v>
      </c>
      <c r="F1073" s="103" t="str">
        <f t="shared" si="160"/>
        <v/>
      </c>
      <c r="G1073" s="103" t="str">
        <f t="shared" ca="1" si="161"/>
        <v/>
      </c>
      <c r="H1073" s="300"/>
      <c r="I1073" s="103" t="str">
        <f t="shared" si="162"/>
        <v/>
      </c>
      <c r="J1073" s="1" t="str">
        <f t="shared" si="163"/>
        <v/>
      </c>
      <c r="K1073" s="1" t="str">
        <f t="shared" si="164"/>
        <v/>
      </c>
      <c r="L1073" s="177"/>
      <c r="M1073" s="299" t="str">
        <f t="shared" si="165"/>
        <v/>
      </c>
      <c r="N1073" s="177"/>
      <c r="O1073" s="177" t="str">
        <f t="shared" si="166"/>
        <v/>
      </c>
      <c r="P1073" s="1" t="str">
        <f t="shared" si="167"/>
        <v/>
      </c>
      <c r="Q1073" s="199" t="str">
        <f ca="1">IF(B1073=0,"",(IF(ISERROR(OFFSET('Specs and Initial PMs'!$E$1,MATCH($B1073,'Specs and Initial PMs'!$D:$D,0)-1,0,1,1)),"",OFFSET('Specs and Initial PMs'!$E$1,MATCH($B1073,'Specs and Initial PMs'!$D:$D,0)-1,0,1,1))))</f>
        <v/>
      </c>
      <c r="R1073" s="103" t="str">
        <f t="shared" ca="1" si="168"/>
        <v/>
      </c>
      <c r="S1073" s="241"/>
    </row>
    <row r="1074" spans="1:19" x14ac:dyDescent="0.3">
      <c r="A1074" s="1">
        <f>'Specs and Initial PMs'!A1086</f>
        <v>1070</v>
      </c>
      <c r="B1074" s="1">
        <f>'Specs and Initial PMs'!D1086</f>
        <v>0</v>
      </c>
      <c r="C1074" s="103" t="e">
        <f ca="1">IF(B1074=0, NA(), (IF(ISERROR(OFFSET('Initial Results'!$U$1,MATCH($B1074,'Initial Results'!$R:$R,0)-1,0,1,1)),NA(),OFFSET('Initial Results'!$U$1,MATCH($B1074,'Initial Results'!$R:$R,0)-1,0,1,1))))</f>
        <v>#N/A</v>
      </c>
      <c r="D1074" s="103" t="str">
        <f t="shared" si="169"/>
        <v/>
      </c>
      <c r="E1074" s="199" t="e">
        <f ca="1">IF(B1074=0, NA(), (IF(ISERROR(OFFSET('Confirm Results'!$U$1,MATCH($B1074,'Confirm Results'!$R:$R,0)-1,0,1,1)),NA(),OFFSET('Confirm Results'!$U$1,MATCH($B1074,'Confirm Results'!$R:$R,0)-1,0,1,1))))</f>
        <v>#N/A</v>
      </c>
      <c r="F1074" s="103" t="str">
        <f t="shared" si="160"/>
        <v/>
      </c>
      <c r="G1074" s="103" t="str">
        <f t="shared" ca="1" si="161"/>
        <v/>
      </c>
      <c r="H1074" s="300"/>
      <c r="I1074" s="103" t="str">
        <f t="shared" si="162"/>
        <v/>
      </c>
      <c r="J1074" s="1" t="str">
        <f t="shared" si="163"/>
        <v/>
      </c>
      <c r="K1074" s="1" t="str">
        <f t="shared" si="164"/>
        <v/>
      </c>
      <c r="L1074" s="177"/>
      <c r="M1074" s="299" t="str">
        <f t="shared" si="165"/>
        <v/>
      </c>
      <c r="N1074" s="177"/>
      <c r="O1074" s="177" t="str">
        <f t="shared" si="166"/>
        <v/>
      </c>
      <c r="P1074" s="1" t="str">
        <f t="shared" si="167"/>
        <v/>
      </c>
      <c r="Q1074" s="199" t="str">
        <f ca="1">IF(B1074=0,"",(IF(ISERROR(OFFSET('Specs and Initial PMs'!$E$1,MATCH($B1074,'Specs and Initial PMs'!$D:$D,0)-1,0,1,1)),"",OFFSET('Specs and Initial PMs'!$E$1,MATCH($B1074,'Specs and Initial PMs'!$D:$D,0)-1,0,1,1))))</f>
        <v/>
      </c>
      <c r="R1074" s="103" t="str">
        <f t="shared" ca="1" si="168"/>
        <v/>
      </c>
      <c r="S1074" s="241"/>
    </row>
    <row r="1075" spans="1:19" x14ac:dyDescent="0.3">
      <c r="A1075" s="1">
        <f>'Specs and Initial PMs'!A1087</f>
        <v>1071</v>
      </c>
      <c r="B1075" s="1">
        <f>'Specs and Initial PMs'!D1087</f>
        <v>0</v>
      </c>
      <c r="C1075" s="103" t="e">
        <f ca="1">IF(B1075=0, NA(), (IF(ISERROR(OFFSET('Initial Results'!$U$1,MATCH($B1075,'Initial Results'!$R:$R,0)-1,0,1,1)),NA(),OFFSET('Initial Results'!$U$1,MATCH($B1075,'Initial Results'!$R:$R,0)-1,0,1,1))))</f>
        <v>#N/A</v>
      </c>
      <c r="D1075" s="103" t="str">
        <f t="shared" si="169"/>
        <v/>
      </c>
      <c r="E1075" s="199" t="e">
        <f ca="1">IF(B1075=0, NA(), (IF(ISERROR(OFFSET('Confirm Results'!$U$1,MATCH($B1075,'Confirm Results'!$R:$R,0)-1,0,1,1)),NA(),OFFSET('Confirm Results'!$U$1,MATCH($B1075,'Confirm Results'!$R:$R,0)-1,0,1,1))))</f>
        <v>#N/A</v>
      </c>
      <c r="F1075" s="103" t="str">
        <f t="shared" si="160"/>
        <v/>
      </c>
      <c r="G1075" s="103" t="str">
        <f t="shared" ca="1" si="161"/>
        <v/>
      </c>
      <c r="H1075" s="300"/>
      <c r="I1075" s="103" t="str">
        <f t="shared" si="162"/>
        <v/>
      </c>
      <c r="J1075" s="1" t="str">
        <f t="shared" si="163"/>
        <v/>
      </c>
      <c r="K1075" s="1" t="str">
        <f t="shared" si="164"/>
        <v/>
      </c>
      <c r="L1075" s="177"/>
      <c r="M1075" s="299" t="str">
        <f t="shared" si="165"/>
        <v/>
      </c>
      <c r="N1075" s="177"/>
      <c r="O1075" s="177" t="str">
        <f t="shared" si="166"/>
        <v/>
      </c>
      <c r="P1075" s="1" t="str">
        <f t="shared" si="167"/>
        <v/>
      </c>
      <c r="Q1075" s="199" t="str">
        <f ca="1">IF(B1075=0,"",(IF(ISERROR(OFFSET('Specs and Initial PMs'!$E$1,MATCH($B1075,'Specs and Initial PMs'!$D:$D,0)-1,0,1,1)),"",OFFSET('Specs and Initial PMs'!$E$1,MATCH($B1075,'Specs and Initial PMs'!$D:$D,0)-1,0,1,1))))</f>
        <v/>
      </c>
      <c r="R1075" s="103" t="str">
        <f t="shared" ca="1" si="168"/>
        <v/>
      </c>
      <c r="S1075" s="241"/>
    </row>
    <row r="1076" spans="1:19" x14ac:dyDescent="0.3">
      <c r="A1076" s="1">
        <f>'Specs and Initial PMs'!A1088</f>
        <v>1072</v>
      </c>
      <c r="B1076" s="1">
        <f>'Specs and Initial PMs'!D1088</f>
        <v>0</v>
      </c>
      <c r="C1076" s="103" t="e">
        <f ca="1">IF(B1076=0, NA(), (IF(ISERROR(OFFSET('Initial Results'!$U$1,MATCH($B1076,'Initial Results'!$R:$R,0)-1,0,1,1)),NA(),OFFSET('Initial Results'!$U$1,MATCH($B1076,'Initial Results'!$R:$R,0)-1,0,1,1))))</f>
        <v>#N/A</v>
      </c>
      <c r="D1076" s="103" t="str">
        <f t="shared" si="169"/>
        <v/>
      </c>
      <c r="E1076" s="199" t="e">
        <f ca="1">IF(B1076=0, NA(), (IF(ISERROR(OFFSET('Confirm Results'!$U$1,MATCH($B1076,'Confirm Results'!$R:$R,0)-1,0,1,1)),NA(),OFFSET('Confirm Results'!$U$1,MATCH($B1076,'Confirm Results'!$R:$R,0)-1,0,1,1))))</f>
        <v>#N/A</v>
      </c>
      <c r="F1076" s="103" t="str">
        <f t="shared" si="160"/>
        <v/>
      </c>
      <c r="G1076" s="103" t="str">
        <f t="shared" ca="1" si="161"/>
        <v/>
      </c>
      <c r="H1076" s="300"/>
      <c r="I1076" s="103" t="str">
        <f t="shared" si="162"/>
        <v/>
      </c>
      <c r="J1076" s="1" t="str">
        <f t="shared" si="163"/>
        <v/>
      </c>
      <c r="K1076" s="1" t="str">
        <f t="shared" si="164"/>
        <v/>
      </c>
      <c r="L1076" s="177"/>
      <c r="M1076" s="299" t="str">
        <f t="shared" si="165"/>
        <v/>
      </c>
      <c r="N1076" s="177"/>
      <c r="O1076" s="177" t="str">
        <f t="shared" si="166"/>
        <v/>
      </c>
      <c r="P1076" s="1" t="str">
        <f t="shared" si="167"/>
        <v/>
      </c>
      <c r="Q1076" s="199" t="str">
        <f ca="1">IF(B1076=0,"",(IF(ISERROR(OFFSET('Specs and Initial PMs'!$E$1,MATCH($B1076,'Specs and Initial PMs'!$D:$D,0)-1,0,1,1)),"",OFFSET('Specs and Initial PMs'!$E$1,MATCH($B1076,'Specs and Initial PMs'!$D:$D,0)-1,0,1,1))))</f>
        <v/>
      </c>
      <c r="R1076" s="103" t="str">
        <f t="shared" ca="1" si="168"/>
        <v/>
      </c>
      <c r="S1076" s="241"/>
    </row>
    <row r="1077" spans="1:19" x14ac:dyDescent="0.3">
      <c r="A1077" s="1">
        <f>'Specs and Initial PMs'!A1089</f>
        <v>1073</v>
      </c>
      <c r="B1077" s="1">
        <f>'Specs and Initial PMs'!D1089</f>
        <v>0</v>
      </c>
      <c r="C1077" s="103" t="e">
        <f ca="1">IF(B1077=0, NA(), (IF(ISERROR(OFFSET('Initial Results'!$U$1,MATCH($B1077,'Initial Results'!$R:$R,0)-1,0,1,1)),NA(),OFFSET('Initial Results'!$U$1,MATCH($B1077,'Initial Results'!$R:$R,0)-1,0,1,1))))</f>
        <v>#N/A</v>
      </c>
      <c r="D1077" s="103" t="str">
        <f t="shared" si="169"/>
        <v/>
      </c>
      <c r="E1077" s="199" t="e">
        <f ca="1">IF(B1077=0, NA(), (IF(ISERROR(OFFSET('Confirm Results'!$U$1,MATCH($B1077,'Confirm Results'!$R:$R,0)-1,0,1,1)),NA(),OFFSET('Confirm Results'!$U$1,MATCH($B1077,'Confirm Results'!$R:$R,0)-1,0,1,1))))</f>
        <v>#N/A</v>
      </c>
      <c r="F1077" s="103" t="str">
        <f t="shared" si="160"/>
        <v/>
      </c>
      <c r="G1077" s="103" t="str">
        <f t="shared" ca="1" si="161"/>
        <v/>
      </c>
      <c r="H1077" s="300"/>
      <c r="I1077" s="103" t="str">
        <f t="shared" si="162"/>
        <v/>
      </c>
      <c r="J1077" s="1" t="str">
        <f t="shared" si="163"/>
        <v/>
      </c>
      <c r="K1077" s="1" t="str">
        <f t="shared" si="164"/>
        <v/>
      </c>
      <c r="L1077" s="177"/>
      <c r="M1077" s="299" t="str">
        <f t="shared" si="165"/>
        <v/>
      </c>
      <c r="N1077" s="177"/>
      <c r="O1077" s="177" t="str">
        <f t="shared" si="166"/>
        <v/>
      </c>
      <c r="P1077" s="1" t="str">
        <f t="shared" si="167"/>
        <v/>
      </c>
      <c r="Q1077" s="199" t="str">
        <f ca="1">IF(B1077=0,"",(IF(ISERROR(OFFSET('Specs and Initial PMs'!$E$1,MATCH($B1077,'Specs and Initial PMs'!$D:$D,0)-1,0,1,1)),"",OFFSET('Specs and Initial PMs'!$E$1,MATCH($B1077,'Specs and Initial PMs'!$D:$D,0)-1,0,1,1))))</f>
        <v/>
      </c>
      <c r="R1077" s="103" t="str">
        <f t="shared" ca="1" si="168"/>
        <v/>
      </c>
      <c r="S1077" s="241"/>
    </row>
    <row r="1078" spans="1:19" x14ac:dyDescent="0.3">
      <c r="A1078" s="1">
        <f>'Specs and Initial PMs'!A1090</f>
        <v>1074</v>
      </c>
      <c r="B1078" s="1">
        <f>'Specs and Initial PMs'!D1090</f>
        <v>0</v>
      </c>
      <c r="C1078" s="103" t="e">
        <f ca="1">IF(B1078=0, NA(), (IF(ISERROR(OFFSET('Initial Results'!$U$1,MATCH($B1078,'Initial Results'!$R:$R,0)-1,0,1,1)),NA(),OFFSET('Initial Results'!$U$1,MATCH($B1078,'Initial Results'!$R:$R,0)-1,0,1,1))))</f>
        <v>#N/A</v>
      </c>
      <c r="D1078" s="103" t="str">
        <f t="shared" si="169"/>
        <v/>
      </c>
      <c r="E1078" s="199" t="e">
        <f ca="1">IF(B1078=0, NA(), (IF(ISERROR(OFFSET('Confirm Results'!$U$1,MATCH($B1078,'Confirm Results'!$R:$R,0)-1,0,1,1)),NA(),OFFSET('Confirm Results'!$U$1,MATCH($B1078,'Confirm Results'!$R:$R,0)-1,0,1,1))))</f>
        <v>#N/A</v>
      </c>
      <c r="F1078" s="103" t="str">
        <f t="shared" si="160"/>
        <v/>
      </c>
      <c r="G1078" s="103" t="str">
        <f t="shared" ca="1" si="161"/>
        <v/>
      </c>
      <c r="H1078" s="300"/>
      <c r="I1078" s="103" t="str">
        <f t="shared" si="162"/>
        <v/>
      </c>
      <c r="J1078" s="1" t="str">
        <f t="shared" si="163"/>
        <v/>
      </c>
      <c r="K1078" s="1" t="str">
        <f t="shared" si="164"/>
        <v/>
      </c>
      <c r="L1078" s="177"/>
      <c r="M1078" s="299" t="str">
        <f t="shared" si="165"/>
        <v/>
      </c>
      <c r="N1078" s="177"/>
      <c r="O1078" s="177" t="str">
        <f t="shared" si="166"/>
        <v/>
      </c>
      <c r="P1078" s="1" t="str">
        <f t="shared" si="167"/>
        <v/>
      </c>
      <c r="Q1078" s="199" t="str">
        <f ca="1">IF(B1078=0,"",(IF(ISERROR(OFFSET('Specs and Initial PMs'!$E$1,MATCH($B1078,'Specs and Initial PMs'!$D:$D,0)-1,0,1,1)),"",OFFSET('Specs and Initial PMs'!$E$1,MATCH($B1078,'Specs and Initial PMs'!$D:$D,0)-1,0,1,1))))</f>
        <v/>
      </c>
      <c r="R1078" s="103" t="str">
        <f t="shared" ca="1" si="168"/>
        <v/>
      </c>
      <c r="S1078" s="241"/>
    </row>
    <row r="1079" spans="1:19" x14ac:dyDescent="0.3">
      <c r="A1079" s="1">
        <f>'Specs and Initial PMs'!A1091</f>
        <v>1075</v>
      </c>
      <c r="B1079" s="1">
        <f>'Specs and Initial PMs'!D1091</f>
        <v>0</v>
      </c>
      <c r="C1079" s="103" t="e">
        <f ca="1">IF(B1079=0, NA(), (IF(ISERROR(OFFSET('Initial Results'!$U$1,MATCH($B1079,'Initial Results'!$R:$R,0)-1,0,1,1)),NA(),OFFSET('Initial Results'!$U$1,MATCH($B1079,'Initial Results'!$R:$R,0)-1,0,1,1))))</f>
        <v>#N/A</v>
      </c>
      <c r="D1079" s="103" t="str">
        <f t="shared" si="169"/>
        <v/>
      </c>
      <c r="E1079" s="199" t="e">
        <f ca="1">IF(B1079=0, NA(), (IF(ISERROR(OFFSET('Confirm Results'!$U$1,MATCH($B1079,'Confirm Results'!$R:$R,0)-1,0,1,1)),NA(),OFFSET('Confirm Results'!$U$1,MATCH($B1079,'Confirm Results'!$R:$R,0)-1,0,1,1))))</f>
        <v>#N/A</v>
      </c>
      <c r="F1079" s="103" t="str">
        <f t="shared" si="160"/>
        <v/>
      </c>
      <c r="G1079" s="103" t="str">
        <f t="shared" ca="1" si="161"/>
        <v/>
      </c>
      <c r="H1079" s="300"/>
      <c r="I1079" s="103" t="str">
        <f t="shared" si="162"/>
        <v/>
      </c>
      <c r="J1079" s="1" t="str">
        <f t="shared" si="163"/>
        <v/>
      </c>
      <c r="K1079" s="1" t="str">
        <f t="shared" si="164"/>
        <v/>
      </c>
      <c r="L1079" s="177"/>
      <c r="M1079" s="299" t="str">
        <f t="shared" si="165"/>
        <v/>
      </c>
      <c r="N1079" s="177"/>
      <c r="O1079" s="177" t="str">
        <f t="shared" si="166"/>
        <v/>
      </c>
      <c r="P1079" s="1" t="str">
        <f t="shared" si="167"/>
        <v/>
      </c>
      <c r="Q1079" s="199" t="str">
        <f ca="1">IF(B1079=0,"",(IF(ISERROR(OFFSET('Specs and Initial PMs'!$E$1,MATCH($B1079,'Specs and Initial PMs'!$D:$D,0)-1,0,1,1)),"",OFFSET('Specs and Initial PMs'!$E$1,MATCH($B1079,'Specs and Initial PMs'!$D:$D,0)-1,0,1,1))))</f>
        <v/>
      </c>
      <c r="R1079" s="103" t="str">
        <f t="shared" ca="1" si="168"/>
        <v/>
      </c>
      <c r="S1079" s="241"/>
    </row>
    <row r="1080" spans="1:19" x14ac:dyDescent="0.3">
      <c r="A1080" s="1">
        <f>'Specs and Initial PMs'!A1092</f>
        <v>1076</v>
      </c>
      <c r="B1080" s="1">
        <f>'Specs and Initial PMs'!D1092</f>
        <v>0</v>
      </c>
      <c r="C1080" s="103" t="e">
        <f ca="1">IF(B1080=0, NA(), (IF(ISERROR(OFFSET('Initial Results'!$U$1,MATCH($B1080,'Initial Results'!$R:$R,0)-1,0,1,1)),NA(),OFFSET('Initial Results'!$U$1,MATCH($B1080,'Initial Results'!$R:$R,0)-1,0,1,1))))</f>
        <v>#N/A</v>
      </c>
      <c r="D1080" s="103" t="str">
        <f t="shared" si="169"/>
        <v/>
      </c>
      <c r="E1080" s="199" t="e">
        <f ca="1">IF(B1080=0, NA(), (IF(ISERROR(OFFSET('Confirm Results'!$U$1,MATCH($B1080,'Confirm Results'!$R:$R,0)-1,0,1,1)),NA(),OFFSET('Confirm Results'!$U$1,MATCH($B1080,'Confirm Results'!$R:$R,0)-1,0,1,1))))</f>
        <v>#N/A</v>
      </c>
      <c r="F1080" s="103" t="str">
        <f t="shared" si="160"/>
        <v/>
      </c>
      <c r="G1080" s="103" t="str">
        <f t="shared" ca="1" si="161"/>
        <v/>
      </c>
      <c r="H1080" s="300"/>
      <c r="I1080" s="103" t="str">
        <f t="shared" si="162"/>
        <v/>
      </c>
      <c r="J1080" s="1" t="str">
        <f t="shared" si="163"/>
        <v/>
      </c>
      <c r="K1080" s="1" t="str">
        <f t="shared" si="164"/>
        <v/>
      </c>
      <c r="L1080" s="177"/>
      <c r="M1080" s="299" t="str">
        <f t="shared" si="165"/>
        <v/>
      </c>
      <c r="N1080" s="177"/>
      <c r="O1080" s="177" t="str">
        <f t="shared" si="166"/>
        <v/>
      </c>
      <c r="P1080" s="1" t="str">
        <f t="shared" si="167"/>
        <v/>
      </c>
      <c r="Q1080" s="199" t="str">
        <f ca="1">IF(B1080=0,"",(IF(ISERROR(OFFSET('Specs and Initial PMs'!$E$1,MATCH($B1080,'Specs and Initial PMs'!$D:$D,0)-1,0,1,1)),"",OFFSET('Specs and Initial PMs'!$E$1,MATCH($B1080,'Specs and Initial PMs'!$D:$D,0)-1,0,1,1))))</f>
        <v/>
      </c>
      <c r="R1080" s="103" t="str">
        <f t="shared" ca="1" si="168"/>
        <v/>
      </c>
      <c r="S1080" s="241"/>
    </row>
    <row r="1081" spans="1:19" x14ac:dyDescent="0.3">
      <c r="A1081" s="1">
        <f>'Specs and Initial PMs'!A1093</f>
        <v>1077</v>
      </c>
      <c r="B1081" s="1">
        <f>'Specs and Initial PMs'!D1093</f>
        <v>0</v>
      </c>
      <c r="C1081" s="103" t="e">
        <f ca="1">IF(B1081=0, NA(), (IF(ISERROR(OFFSET('Initial Results'!$U$1,MATCH($B1081,'Initial Results'!$R:$R,0)-1,0,1,1)),NA(),OFFSET('Initial Results'!$U$1,MATCH($B1081,'Initial Results'!$R:$R,0)-1,0,1,1))))</f>
        <v>#N/A</v>
      </c>
      <c r="D1081" s="103" t="str">
        <f t="shared" si="169"/>
        <v/>
      </c>
      <c r="E1081" s="199" t="e">
        <f ca="1">IF(B1081=0, NA(), (IF(ISERROR(OFFSET('Confirm Results'!$U$1,MATCH($B1081,'Confirm Results'!$R:$R,0)-1,0,1,1)),NA(),OFFSET('Confirm Results'!$U$1,MATCH($B1081,'Confirm Results'!$R:$R,0)-1,0,1,1))))</f>
        <v>#N/A</v>
      </c>
      <c r="F1081" s="103" t="str">
        <f t="shared" si="160"/>
        <v/>
      </c>
      <c r="G1081" s="103" t="str">
        <f t="shared" ca="1" si="161"/>
        <v/>
      </c>
      <c r="H1081" s="300"/>
      <c r="I1081" s="103" t="str">
        <f t="shared" si="162"/>
        <v/>
      </c>
      <c r="J1081" s="1" t="str">
        <f t="shared" si="163"/>
        <v/>
      </c>
      <c r="K1081" s="1" t="str">
        <f t="shared" si="164"/>
        <v/>
      </c>
      <c r="L1081" s="177"/>
      <c r="M1081" s="299" t="str">
        <f t="shared" si="165"/>
        <v/>
      </c>
      <c r="N1081" s="177"/>
      <c r="O1081" s="177" t="str">
        <f t="shared" si="166"/>
        <v/>
      </c>
      <c r="P1081" s="1" t="str">
        <f t="shared" si="167"/>
        <v/>
      </c>
      <c r="Q1081" s="199" t="str">
        <f ca="1">IF(B1081=0,"",(IF(ISERROR(OFFSET('Specs and Initial PMs'!$E$1,MATCH($B1081,'Specs and Initial PMs'!$D:$D,0)-1,0,1,1)),"",OFFSET('Specs and Initial PMs'!$E$1,MATCH($B1081,'Specs and Initial PMs'!$D:$D,0)-1,0,1,1))))</f>
        <v/>
      </c>
      <c r="R1081" s="103" t="str">
        <f t="shared" ca="1" si="168"/>
        <v/>
      </c>
      <c r="S1081" s="241"/>
    </row>
    <row r="1082" spans="1:19" x14ac:dyDescent="0.3">
      <c r="A1082" s="1">
        <f>'Specs and Initial PMs'!A1094</f>
        <v>1078</v>
      </c>
      <c r="B1082" s="1">
        <f>'Specs and Initial PMs'!D1094</f>
        <v>0</v>
      </c>
      <c r="C1082" s="103" t="e">
        <f ca="1">IF(B1082=0, NA(), (IF(ISERROR(OFFSET('Initial Results'!$U$1,MATCH($B1082,'Initial Results'!$R:$R,0)-1,0,1,1)),NA(),OFFSET('Initial Results'!$U$1,MATCH($B1082,'Initial Results'!$R:$R,0)-1,0,1,1))))</f>
        <v>#N/A</v>
      </c>
      <c r="D1082" s="103" t="str">
        <f t="shared" si="169"/>
        <v/>
      </c>
      <c r="E1082" s="199" t="e">
        <f ca="1">IF(B1082=0, NA(), (IF(ISERROR(OFFSET('Confirm Results'!$U$1,MATCH($B1082,'Confirm Results'!$R:$R,0)-1,0,1,1)),NA(),OFFSET('Confirm Results'!$U$1,MATCH($B1082,'Confirm Results'!$R:$R,0)-1,0,1,1))))</f>
        <v>#N/A</v>
      </c>
      <c r="F1082" s="103" t="str">
        <f t="shared" si="160"/>
        <v/>
      </c>
      <c r="G1082" s="103" t="str">
        <f t="shared" ca="1" si="161"/>
        <v/>
      </c>
      <c r="H1082" s="300"/>
      <c r="I1082" s="103" t="str">
        <f t="shared" si="162"/>
        <v/>
      </c>
      <c r="J1082" s="1" t="str">
        <f t="shared" si="163"/>
        <v/>
      </c>
      <c r="K1082" s="1" t="str">
        <f t="shared" si="164"/>
        <v/>
      </c>
      <c r="L1082" s="177"/>
      <c r="M1082" s="299" t="str">
        <f t="shared" si="165"/>
        <v/>
      </c>
      <c r="N1082" s="177"/>
      <c r="O1082" s="177" t="str">
        <f t="shared" si="166"/>
        <v/>
      </c>
      <c r="P1082" s="1" t="str">
        <f t="shared" si="167"/>
        <v/>
      </c>
      <c r="Q1082" s="199" t="str">
        <f ca="1">IF(B1082=0,"",(IF(ISERROR(OFFSET('Specs and Initial PMs'!$E$1,MATCH($B1082,'Specs and Initial PMs'!$D:$D,0)-1,0,1,1)),"",OFFSET('Specs and Initial PMs'!$E$1,MATCH($B1082,'Specs and Initial PMs'!$D:$D,0)-1,0,1,1))))</f>
        <v/>
      </c>
      <c r="R1082" s="103" t="str">
        <f t="shared" ca="1" si="168"/>
        <v/>
      </c>
      <c r="S1082" s="241"/>
    </row>
    <row r="1083" spans="1:19" x14ac:dyDescent="0.3">
      <c r="A1083" s="1">
        <f>'Specs and Initial PMs'!A1095</f>
        <v>1079</v>
      </c>
      <c r="B1083" s="1">
        <f>'Specs and Initial PMs'!D1095</f>
        <v>0</v>
      </c>
      <c r="C1083" s="103" t="e">
        <f ca="1">IF(B1083=0, NA(), (IF(ISERROR(OFFSET('Initial Results'!$U$1,MATCH($B1083,'Initial Results'!$R:$R,0)-1,0,1,1)),NA(),OFFSET('Initial Results'!$U$1,MATCH($B1083,'Initial Results'!$R:$R,0)-1,0,1,1))))</f>
        <v>#N/A</v>
      </c>
      <c r="D1083" s="103" t="str">
        <f t="shared" si="169"/>
        <v/>
      </c>
      <c r="E1083" s="199" t="e">
        <f ca="1">IF(B1083=0, NA(), (IF(ISERROR(OFFSET('Confirm Results'!$U$1,MATCH($B1083,'Confirm Results'!$R:$R,0)-1,0,1,1)),NA(),OFFSET('Confirm Results'!$U$1,MATCH($B1083,'Confirm Results'!$R:$R,0)-1,0,1,1))))</f>
        <v>#N/A</v>
      </c>
      <c r="F1083" s="103" t="str">
        <f t="shared" si="160"/>
        <v/>
      </c>
      <c r="G1083" s="103" t="str">
        <f t="shared" ca="1" si="161"/>
        <v/>
      </c>
      <c r="H1083" s="300"/>
      <c r="I1083" s="103" t="str">
        <f t="shared" si="162"/>
        <v/>
      </c>
      <c r="J1083" s="1" t="str">
        <f t="shared" si="163"/>
        <v/>
      </c>
      <c r="K1083" s="1" t="str">
        <f t="shared" si="164"/>
        <v/>
      </c>
      <c r="L1083" s="177"/>
      <c r="M1083" s="299" t="str">
        <f t="shared" si="165"/>
        <v/>
      </c>
      <c r="N1083" s="177"/>
      <c r="O1083" s="177" t="str">
        <f t="shared" si="166"/>
        <v/>
      </c>
      <c r="P1083" s="1" t="str">
        <f t="shared" si="167"/>
        <v/>
      </c>
      <c r="Q1083" s="199" t="str">
        <f ca="1">IF(B1083=0,"",(IF(ISERROR(OFFSET('Specs and Initial PMs'!$E$1,MATCH($B1083,'Specs and Initial PMs'!$D:$D,0)-1,0,1,1)),"",OFFSET('Specs and Initial PMs'!$E$1,MATCH($B1083,'Specs and Initial PMs'!$D:$D,0)-1,0,1,1))))</f>
        <v/>
      </c>
      <c r="R1083" s="103" t="str">
        <f t="shared" ca="1" si="168"/>
        <v/>
      </c>
      <c r="S1083" s="241"/>
    </row>
    <row r="1084" spans="1:19" x14ac:dyDescent="0.3">
      <c r="A1084" s="1">
        <f>'Specs and Initial PMs'!A1096</f>
        <v>1080</v>
      </c>
      <c r="B1084" s="1">
        <f>'Specs and Initial PMs'!D1096</f>
        <v>0</v>
      </c>
      <c r="C1084" s="103" t="e">
        <f ca="1">IF(B1084=0, NA(), (IF(ISERROR(OFFSET('Initial Results'!$U$1,MATCH($B1084,'Initial Results'!$R:$R,0)-1,0,1,1)),NA(),OFFSET('Initial Results'!$U$1,MATCH($B1084,'Initial Results'!$R:$R,0)-1,0,1,1))))</f>
        <v>#N/A</v>
      </c>
      <c r="D1084" s="103" t="str">
        <f t="shared" si="169"/>
        <v/>
      </c>
      <c r="E1084" s="199" t="e">
        <f ca="1">IF(B1084=0, NA(), (IF(ISERROR(OFFSET('Confirm Results'!$U$1,MATCH($B1084,'Confirm Results'!$R:$R,0)-1,0,1,1)),NA(),OFFSET('Confirm Results'!$U$1,MATCH($B1084,'Confirm Results'!$R:$R,0)-1,0,1,1))))</f>
        <v>#N/A</v>
      </c>
      <c r="F1084" s="103" t="str">
        <f t="shared" si="160"/>
        <v/>
      </c>
      <c r="G1084" s="103" t="str">
        <f t="shared" ca="1" si="161"/>
        <v/>
      </c>
      <c r="H1084" s="300"/>
      <c r="I1084" s="103" t="str">
        <f t="shared" si="162"/>
        <v/>
      </c>
      <c r="J1084" s="1" t="str">
        <f t="shared" si="163"/>
        <v/>
      </c>
      <c r="K1084" s="1" t="str">
        <f t="shared" si="164"/>
        <v/>
      </c>
      <c r="L1084" s="177"/>
      <c r="M1084" s="299" t="str">
        <f t="shared" si="165"/>
        <v/>
      </c>
      <c r="N1084" s="177"/>
      <c r="O1084" s="177" t="str">
        <f t="shared" si="166"/>
        <v/>
      </c>
      <c r="P1084" s="1" t="str">
        <f t="shared" si="167"/>
        <v/>
      </c>
      <c r="Q1084" s="199" t="str">
        <f ca="1">IF(B1084=0,"",(IF(ISERROR(OFFSET('Specs and Initial PMs'!$E$1,MATCH($B1084,'Specs and Initial PMs'!$D:$D,0)-1,0,1,1)),"",OFFSET('Specs and Initial PMs'!$E$1,MATCH($B1084,'Specs and Initial PMs'!$D:$D,0)-1,0,1,1))))</f>
        <v/>
      </c>
      <c r="R1084" s="103" t="str">
        <f t="shared" ca="1" si="168"/>
        <v/>
      </c>
      <c r="S1084" s="241"/>
    </row>
    <row r="1085" spans="1:19" x14ac:dyDescent="0.3">
      <c r="A1085" s="1">
        <f>'Specs and Initial PMs'!A1097</f>
        <v>1081</v>
      </c>
      <c r="B1085" s="1">
        <f>'Specs and Initial PMs'!D1097</f>
        <v>0</v>
      </c>
      <c r="C1085" s="103" t="e">
        <f ca="1">IF(B1085=0, NA(), (IF(ISERROR(OFFSET('Initial Results'!$U$1,MATCH($B1085,'Initial Results'!$R:$R,0)-1,0,1,1)),NA(),OFFSET('Initial Results'!$U$1,MATCH($B1085,'Initial Results'!$R:$R,0)-1,0,1,1))))</f>
        <v>#N/A</v>
      </c>
      <c r="D1085" s="103" t="str">
        <f t="shared" si="169"/>
        <v/>
      </c>
      <c r="E1085" s="199" t="e">
        <f ca="1">IF(B1085=0, NA(), (IF(ISERROR(OFFSET('Confirm Results'!$U$1,MATCH($B1085,'Confirm Results'!$R:$R,0)-1,0,1,1)),NA(),OFFSET('Confirm Results'!$U$1,MATCH($B1085,'Confirm Results'!$R:$R,0)-1,0,1,1))))</f>
        <v>#N/A</v>
      </c>
      <c r="F1085" s="103" t="str">
        <f t="shared" si="160"/>
        <v/>
      </c>
      <c r="G1085" s="103" t="str">
        <f t="shared" ca="1" si="161"/>
        <v/>
      </c>
      <c r="H1085" s="300"/>
      <c r="I1085" s="103" t="str">
        <f t="shared" si="162"/>
        <v/>
      </c>
      <c r="J1085" s="1" t="str">
        <f t="shared" si="163"/>
        <v/>
      </c>
      <c r="K1085" s="1" t="str">
        <f t="shared" si="164"/>
        <v/>
      </c>
      <c r="L1085" s="177"/>
      <c r="M1085" s="299" t="str">
        <f t="shared" si="165"/>
        <v/>
      </c>
      <c r="N1085" s="177"/>
      <c r="O1085" s="177" t="str">
        <f t="shared" si="166"/>
        <v/>
      </c>
      <c r="P1085" s="1" t="str">
        <f t="shared" si="167"/>
        <v/>
      </c>
      <c r="Q1085" s="199" t="str">
        <f ca="1">IF(B1085=0,"",(IF(ISERROR(OFFSET('Specs and Initial PMs'!$E$1,MATCH($B1085,'Specs and Initial PMs'!$D:$D,0)-1,0,1,1)),"",OFFSET('Specs and Initial PMs'!$E$1,MATCH($B1085,'Specs and Initial PMs'!$D:$D,0)-1,0,1,1))))</f>
        <v/>
      </c>
      <c r="R1085" s="103" t="str">
        <f t="shared" ca="1" si="168"/>
        <v/>
      </c>
      <c r="S1085" s="241"/>
    </row>
    <row r="1086" spans="1:19" x14ac:dyDescent="0.3">
      <c r="A1086" s="1">
        <f>'Specs and Initial PMs'!A1098</f>
        <v>1082</v>
      </c>
      <c r="B1086" s="1">
        <f>'Specs and Initial PMs'!D1098</f>
        <v>0</v>
      </c>
      <c r="C1086" s="103" t="e">
        <f ca="1">IF(B1086=0, NA(), (IF(ISERROR(OFFSET('Initial Results'!$U$1,MATCH($B1086,'Initial Results'!$R:$R,0)-1,0,1,1)),NA(),OFFSET('Initial Results'!$U$1,MATCH($B1086,'Initial Results'!$R:$R,0)-1,0,1,1))))</f>
        <v>#N/A</v>
      </c>
      <c r="D1086" s="103" t="str">
        <f t="shared" si="169"/>
        <v/>
      </c>
      <c r="E1086" s="199" t="e">
        <f ca="1">IF(B1086=0, NA(), (IF(ISERROR(OFFSET('Confirm Results'!$U$1,MATCH($B1086,'Confirm Results'!$R:$R,0)-1,0,1,1)),NA(),OFFSET('Confirm Results'!$U$1,MATCH($B1086,'Confirm Results'!$R:$R,0)-1,0,1,1))))</f>
        <v>#N/A</v>
      </c>
      <c r="F1086" s="103" t="str">
        <f t="shared" si="160"/>
        <v/>
      </c>
      <c r="G1086" s="103" t="str">
        <f t="shared" ca="1" si="161"/>
        <v/>
      </c>
      <c r="H1086" s="300"/>
      <c r="I1086" s="103" t="str">
        <f t="shared" si="162"/>
        <v/>
      </c>
      <c r="J1086" s="1" t="str">
        <f t="shared" si="163"/>
        <v/>
      </c>
      <c r="K1086" s="1" t="str">
        <f t="shared" si="164"/>
        <v/>
      </c>
      <c r="L1086" s="177"/>
      <c r="M1086" s="299" t="str">
        <f t="shared" si="165"/>
        <v/>
      </c>
      <c r="N1086" s="177"/>
      <c r="O1086" s="177" t="str">
        <f t="shared" si="166"/>
        <v/>
      </c>
      <c r="P1086" s="1" t="str">
        <f t="shared" si="167"/>
        <v/>
      </c>
      <c r="Q1086" s="199" t="str">
        <f ca="1">IF(B1086=0,"",(IF(ISERROR(OFFSET('Specs and Initial PMs'!$E$1,MATCH($B1086,'Specs and Initial PMs'!$D:$D,0)-1,0,1,1)),"",OFFSET('Specs and Initial PMs'!$E$1,MATCH($B1086,'Specs and Initial PMs'!$D:$D,0)-1,0,1,1))))</f>
        <v/>
      </c>
      <c r="R1086" s="103" t="str">
        <f t="shared" ca="1" si="168"/>
        <v/>
      </c>
      <c r="S1086" s="241"/>
    </row>
    <row r="1087" spans="1:19" x14ac:dyDescent="0.3">
      <c r="A1087" s="1">
        <f>'Specs and Initial PMs'!A1099</f>
        <v>1083</v>
      </c>
      <c r="B1087" s="1">
        <f>'Specs and Initial PMs'!D1099</f>
        <v>0</v>
      </c>
      <c r="C1087" s="103" t="e">
        <f ca="1">IF(B1087=0, NA(), (IF(ISERROR(OFFSET('Initial Results'!$U$1,MATCH($B1087,'Initial Results'!$R:$R,0)-1,0,1,1)),NA(),OFFSET('Initial Results'!$U$1,MATCH($B1087,'Initial Results'!$R:$R,0)-1,0,1,1))))</f>
        <v>#N/A</v>
      </c>
      <c r="D1087" s="103" t="str">
        <f t="shared" si="169"/>
        <v/>
      </c>
      <c r="E1087" s="199" t="e">
        <f ca="1">IF(B1087=0, NA(), (IF(ISERROR(OFFSET('Confirm Results'!$U$1,MATCH($B1087,'Confirm Results'!$R:$R,0)-1,0,1,1)),NA(),OFFSET('Confirm Results'!$U$1,MATCH($B1087,'Confirm Results'!$R:$R,0)-1,0,1,1))))</f>
        <v>#N/A</v>
      </c>
      <c r="F1087" s="103" t="str">
        <f t="shared" si="160"/>
        <v/>
      </c>
      <c r="G1087" s="103" t="str">
        <f t="shared" ca="1" si="161"/>
        <v/>
      </c>
      <c r="H1087" s="300"/>
      <c r="I1087" s="103" t="str">
        <f t="shared" si="162"/>
        <v/>
      </c>
      <c r="J1087" s="1" t="str">
        <f t="shared" si="163"/>
        <v/>
      </c>
      <c r="K1087" s="1" t="str">
        <f t="shared" si="164"/>
        <v/>
      </c>
      <c r="L1087" s="177"/>
      <c r="M1087" s="299" t="str">
        <f t="shared" si="165"/>
        <v/>
      </c>
      <c r="N1087" s="177"/>
      <c r="O1087" s="177" t="str">
        <f t="shared" si="166"/>
        <v/>
      </c>
      <c r="P1087" s="1" t="str">
        <f t="shared" si="167"/>
        <v/>
      </c>
      <c r="Q1087" s="199" t="str">
        <f ca="1">IF(B1087=0,"",(IF(ISERROR(OFFSET('Specs and Initial PMs'!$E$1,MATCH($B1087,'Specs and Initial PMs'!$D:$D,0)-1,0,1,1)),"",OFFSET('Specs and Initial PMs'!$E$1,MATCH($B1087,'Specs and Initial PMs'!$D:$D,0)-1,0,1,1))))</f>
        <v/>
      </c>
      <c r="R1087" s="103" t="str">
        <f t="shared" ca="1" si="168"/>
        <v/>
      </c>
      <c r="S1087" s="241"/>
    </row>
    <row r="1088" spans="1:19" x14ac:dyDescent="0.3">
      <c r="A1088" s="1">
        <f>'Specs and Initial PMs'!A1100</f>
        <v>1084</v>
      </c>
      <c r="B1088" s="1">
        <f>'Specs and Initial PMs'!D1100</f>
        <v>0</v>
      </c>
      <c r="C1088" s="103" t="e">
        <f ca="1">IF(B1088=0, NA(), (IF(ISERROR(OFFSET('Initial Results'!$U$1,MATCH($B1088,'Initial Results'!$R:$R,0)-1,0,1,1)),NA(),OFFSET('Initial Results'!$U$1,MATCH($B1088,'Initial Results'!$R:$R,0)-1,0,1,1))))</f>
        <v>#N/A</v>
      </c>
      <c r="D1088" s="103" t="str">
        <f t="shared" si="169"/>
        <v/>
      </c>
      <c r="E1088" s="199" t="e">
        <f ca="1">IF(B1088=0, NA(), (IF(ISERROR(OFFSET('Confirm Results'!$U$1,MATCH($B1088,'Confirm Results'!$R:$R,0)-1,0,1,1)),NA(),OFFSET('Confirm Results'!$U$1,MATCH($B1088,'Confirm Results'!$R:$R,0)-1,0,1,1))))</f>
        <v>#N/A</v>
      </c>
      <c r="F1088" s="103" t="str">
        <f t="shared" si="160"/>
        <v/>
      </c>
      <c r="G1088" s="103" t="str">
        <f t="shared" ca="1" si="161"/>
        <v/>
      </c>
      <c r="H1088" s="300"/>
      <c r="I1088" s="103" t="str">
        <f t="shared" si="162"/>
        <v/>
      </c>
      <c r="J1088" s="1" t="str">
        <f t="shared" si="163"/>
        <v/>
      </c>
      <c r="K1088" s="1" t="str">
        <f t="shared" si="164"/>
        <v/>
      </c>
      <c r="L1088" s="177"/>
      <c r="M1088" s="299" t="str">
        <f t="shared" si="165"/>
        <v/>
      </c>
      <c r="N1088" s="177"/>
      <c r="O1088" s="177" t="str">
        <f t="shared" si="166"/>
        <v/>
      </c>
      <c r="P1088" s="1" t="str">
        <f t="shared" si="167"/>
        <v/>
      </c>
      <c r="Q1088" s="199" t="str">
        <f ca="1">IF(B1088=0,"",(IF(ISERROR(OFFSET('Specs and Initial PMs'!$E$1,MATCH($B1088,'Specs and Initial PMs'!$D:$D,0)-1,0,1,1)),"",OFFSET('Specs and Initial PMs'!$E$1,MATCH($B1088,'Specs and Initial PMs'!$D:$D,0)-1,0,1,1))))</f>
        <v/>
      </c>
      <c r="R1088" s="103" t="str">
        <f t="shared" ca="1" si="168"/>
        <v/>
      </c>
      <c r="S1088" s="241"/>
    </row>
    <row r="1089" spans="1:19" x14ac:dyDescent="0.3">
      <c r="A1089" s="1">
        <f>'Specs and Initial PMs'!A1101</f>
        <v>1085</v>
      </c>
      <c r="B1089" s="1">
        <f>'Specs and Initial PMs'!D1101</f>
        <v>0</v>
      </c>
      <c r="C1089" s="103" t="e">
        <f ca="1">IF(B1089=0, NA(), (IF(ISERROR(OFFSET('Initial Results'!$U$1,MATCH($B1089,'Initial Results'!$R:$R,0)-1,0,1,1)),NA(),OFFSET('Initial Results'!$U$1,MATCH($B1089,'Initial Results'!$R:$R,0)-1,0,1,1))))</f>
        <v>#N/A</v>
      </c>
      <c r="D1089" s="103" t="str">
        <f t="shared" si="169"/>
        <v/>
      </c>
      <c r="E1089" s="199" t="e">
        <f ca="1">IF(B1089=0, NA(), (IF(ISERROR(OFFSET('Confirm Results'!$U$1,MATCH($B1089,'Confirm Results'!$R:$R,0)-1,0,1,1)),NA(),OFFSET('Confirm Results'!$U$1,MATCH($B1089,'Confirm Results'!$R:$R,0)-1,0,1,1))))</f>
        <v>#N/A</v>
      </c>
      <c r="F1089" s="103" t="str">
        <f t="shared" si="160"/>
        <v/>
      </c>
      <c r="G1089" s="103" t="str">
        <f t="shared" ca="1" si="161"/>
        <v/>
      </c>
      <c r="H1089" s="300"/>
      <c r="I1089" s="103" t="str">
        <f t="shared" si="162"/>
        <v/>
      </c>
      <c r="J1089" s="1" t="str">
        <f t="shared" si="163"/>
        <v/>
      </c>
      <c r="K1089" s="1" t="str">
        <f t="shared" si="164"/>
        <v/>
      </c>
      <c r="L1089" s="177"/>
      <c r="M1089" s="299" t="str">
        <f t="shared" si="165"/>
        <v/>
      </c>
      <c r="N1089" s="177"/>
      <c r="O1089" s="177" t="str">
        <f t="shared" si="166"/>
        <v/>
      </c>
      <c r="P1089" s="1" t="str">
        <f t="shared" si="167"/>
        <v/>
      </c>
      <c r="Q1089" s="199" t="str">
        <f ca="1">IF(B1089=0,"",(IF(ISERROR(OFFSET('Specs and Initial PMs'!$E$1,MATCH($B1089,'Specs and Initial PMs'!$D:$D,0)-1,0,1,1)),"",OFFSET('Specs and Initial PMs'!$E$1,MATCH($B1089,'Specs and Initial PMs'!$D:$D,0)-1,0,1,1))))</f>
        <v/>
      </c>
      <c r="R1089" s="103" t="str">
        <f t="shared" ca="1" si="168"/>
        <v/>
      </c>
      <c r="S1089" s="241"/>
    </row>
    <row r="1090" spans="1:19" x14ac:dyDescent="0.3">
      <c r="A1090" s="1">
        <f>'Specs and Initial PMs'!A1102</f>
        <v>1086</v>
      </c>
      <c r="B1090" s="1">
        <f>'Specs and Initial PMs'!D1102</f>
        <v>0</v>
      </c>
      <c r="C1090" s="103" t="e">
        <f ca="1">IF(B1090=0, NA(), (IF(ISERROR(OFFSET('Initial Results'!$U$1,MATCH($B1090,'Initial Results'!$R:$R,0)-1,0,1,1)),NA(),OFFSET('Initial Results'!$U$1,MATCH($B1090,'Initial Results'!$R:$R,0)-1,0,1,1))))</f>
        <v>#N/A</v>
      </c>
      <c r="D1090" s="103" t="str">
        <f t="shared" si="169"/>
        <v/>
      </c>
      <c r="E1090" s="199" t="e">
        <f ca="1">IF(B1090=0, NA(), (IF(ISERROR(OFFSET('Confirm Results'!$U$1,MATCH($B1090,'Confirm Results'!$R:$R,0)-1,0,1,1)),NA(),OFFSET('Confirm Results'!$U$1,MATCH($B1090,'Confirm Results'!$R:$R,0)-1,0,1,1))))</f>
        <v>#N/A</v>
      </c>
      <c r="F1090" s="103" t="str">
        <f t="shared" si="160"/>
        <v/>
      </c>
      <c r="G1090" s="103" t="str">
        <f t="shared" ca="1" si="161"/>
        <v/>
      </c>
      <c r="H1090" s="300"/>
      <c r="I1090" s="103" t="str">
        <f t="shared" si="162"/>
        <v/>
      </c>
      <c r="J1090" s="1" t="str">
        <f t="shared" si="163"/>
        <v/>
      </c>
      <c r="K1090" s="1" t="str">
        <f t="shared" si="164"/>
        <v/>
      </c>
      <c r="L1090" s="177"/>
      <c r="M1090" s="299" t="str">
        <f t="shared" si="165"/>
        <v/>
      </c>
      <c r="N1090" s="177"/>
      <c r="O1090" s="177" t="str">
        <f t="shared" si="166"/>
        <v/>
      </c>
      <c r="P1090" s="1" t="str">
        <f t="shared" si="167"/>
        <v/>
      </c>
      <c r="Q1090" s="199" t="str">
        <f ca="1">IF(B1090=0,"",(IF(ISERROR(OFFSET('Specs and Initial PMs'!$E$1,MATCH($B1090,'Specs and Initial PMs'!$D:$D,0)-1,0,1,1)),"",OFFSET('Specs and Initial PMs'!$E$1,MATCH($B1090,'Specs and Initial PMs'!$D:$D,0)-1,0,1,1))))</f>
        <v/>
      </c>
      <c r="R1090" s="103" t="str">
        <f t="shared" ca="1" si="168"/>
        <v/>
      </c>
      <c r="S1090" s="241"/>
    </row>
    <row r="1091" spans="1:19" x14ac:dyDescent="0.3">
      <c r="A1091" s="1">
        <f>'Specs and Initial PMs'!A1103</f>
        <v>1087</v>
      </c>
      <c r="B1091" s="1">
        <f>'Specs and Initial PMs'!D1103</f>
        <v>0</v>
      </c>
      <c r="C1091" s="103" t="e">
        <f ca="1">IF(B1091=0, NA(), (IF(ISERROR(OFFSET('Initial Results'!$U$1,MATCH($B1091,'Initial Results'!$R:$R,0)-1,0,1,1)),NA(),OFFSET('Initial Results'!$U$1,MATCH($B1091,'Initial Results'!$R:$R,0)-1,0,1,1))))</f>
        <v>#N/A</v>
      </c>
      <c r="D1091" s="103" t="str">
        <f t="shared" si="169"/>
        <v/>
      </c>
      <c r="E1091" s="199" t="e">
        <f ca="1">IF(B1091=0, NA(), (IF(ISERROR(OFFSET('Confirm Results'!$U$1,MATCH($B1091,'Confirm Results'!$R:$R,0)-1,0,1,1)),NA(),OFFSET('Confirm Results'!$U$1,MATCH($B1091,'Confirm Results'!$R:$R,0)-1,0,1,1))))</f>
        <v>#N/A</v>
      </c>
      <c r="F1091" s="103" t="str">
        <f t="shared" si="160"/>
        <v/>
      </c>
      <c r="G1091" s="103" t="str">
        <f t="shared" ca="1" si="161"/>
        <v/>
      </c>
      <c r="H1091" s="300"/>
      <c r="I1091" s="103" t="str">
        <f t="shared" si="162"/>
        <v/>
      </c>
      <c r="J1091" s="1" t="str">
        <f t="shared" si="163"/>
        <v/>
      </c>
      <c r="K1091" s="1" t="str">
        <f t="shared" si="164"/>
        <v/>
      </c>
      <c r="L1091" s="177"/>
      <c r="M1091" s="299" t="str">
        <f t="shared" si="165"/>
        <v/>
      </c>
      <c r="N1091" s="177"/>
      <c r="O1091" s="177" t="str">
        <f t="shared" si="166"/>
        <v/>
      </c>
      <c r="P1091" s="1" t="str">
        <f t="shared" si="167"/>
        <v/>
      </c>
      <c r="Q1091" s="199" t="str">
        <f ca="1">IF(B1091=0,"",(IF(ISERROR(OFFSET('Specs and Initial PMs'!$E$1,MATCH($B1091,'Specs and Initial PMs'!$D:$D,0)-1,0,1,1)),"",OFFSET('Specs and Initial PMs'!$E$1,MATCH($B1091,'Specs and Initial PMs'!$D:$D,0)-1,0,1,1))))</f>
        <v/>
      </c>
      <c r="R1091" s="103" t="str">
        <f t="shared" ca="1" si="168"/>
        <v/>
      </c>
      <c r="S1091" s="241"/>
    </row>
    <row r="1092" spans="1:19" x14ac:dyDescent="0.3">
      <c r="A1092" s="1">
        <f>'Specs and Initial PMs'!A1104</f>
        <v>1088</v>
      </c>
      <c r="B1092" s="1">
        <f>'Specs and Initial PMs'!D1104</f>
        <v>0</v>
      </c>
      <c r="C1092" s="103" t="e">
        <f ca="1">IF(B1092=0, NA(), (IF(ISERROR(OFFSET('Initial Results'!$U$1,MATCH($B1092,'Initial Results'!$R:$R,0)-1,0,1,1)),NA(),OFFSET('Initial Results'!$U$1,MATCH($B1092,'Initial Results'!$R:$R,0)-1,0,1,1))))</f>
        <v>#N/A</v>
      </c>
      <c r="D1092" s="103" t="str">
        <f t="shared" si="169"/>
        <v/>
      </c>
      <c r="E1092" s="199" t="e">
        <f ca="1">IF(B1092=0, NA(), (IF(ISERROR(OFFSET('Confirm Results'!$U$1,MATCH($B1092,'Confirm Results'!$R:$R,0)-1,0,1,1)),NA(),OFFSET('Confirm Results'!$U$1,MATCH($B1092,'Confirm Results'!$R:$R,0)-1,0,1,1))))</f>
        <v>#N/A</v>
      </c>
      <c r="F1092" s="103" t="str">
        <f t="shared" si="160"/>
        <v/>
      </c>
      <c r="G1092" s="103" t="str">
        <f t="shared" ca="1" si="161"/>
        <v/>
      </c>
      <c r="H1092" s="300"/>
      <c r="I1092" s="103" t="str">
        <f t="shared" si="162"/>
        <v/>
      </c>
      <c r="J1092" s="1" t="str">
        <f t="shared" si="163"/>
        <v/>
      </c>
      <c r="K1092" s="1" t="str">
        <f t="shared" si="164"/>
        <v/>
      </c>
      <c r="L1092" s="177"/>
      <c r="M1092" s="299" t="str">
        <f t="shared" si="165"/>
        <v/>
      </c>
      <c r="N1092" s="177"/>
      <c r="O1092" s="177" t="str">
        <f t="shared" si="166"/>
        <v/>
      </c>
      <c r="P1092" s="1" t="str">
        <f t="shared" si="167"/>
        <v/>
      </c>
      <c r="Q1092" s="199" t="str">
        <f ca="1">IF(B1092=0,"",(IF(ISERROR(OFFSET('Specs and Initial PMs'!$E$1,MATCH($B1092,'Specs and Initial PMs'!$D:$D,0)-1,0,1,1)),"",OFFSET('Specs and Initial PMs'!$E$1,MATCH($B1092,'Specs and Initial PMs'!$D:$D,0)-1,0,1,1))))</f>
        <v/>
      </c>
      <c r="R1092" s="103" t="str">
        <f t="shared" ca="1" si="168"/>
        <v/>
      </c>
      <c r="S1092" s="241"/>
    </row>
    <row r="1093" spans="1:19" x14ac:dyDescent="0.3">
      <c r="A1093" s="1">
        <f>'Specs and Initial PMs'!A1105</f>
        <v>1089</v>
      </c>
      <c r="B1093" s="1">
        <f>'Specs and Initial PMs'!D1105</f>
        <v>0</v>
      </c>
      <c r="C1093" s="103" t="e">
        <f ca="1">IF(B1093=0, NA(), (IF(ISERROR(OFFSET('Initial Results'!$U$1,MATCH($B1093,'Initial Results'!$R:$R,0)-1,0,1,1)),NA(),OFFSET('Initial Results'!$U$1,MATCH($B1093,'Initial Results'!$R:$R,0)-1,0,1,1))))</f>
        <v>#N/A</v>
      </c>
      <c r="D1093" s="103" t="str">
        <f t="shared" si="169"/>
        <v/>
      </c>
      <c r="E1093" s="199" t="e">
        <f ca="1">IF(B1093=0, NA(), (IF(ISERROR(OFFSET('Confirm Results'!$U$1,MATCH($B1093,'Confirm Results'!$R:$R,0)-1,0,1,1)),NA(),OFFSET('Confirm Results'!$U$1,MATCH($B1093,'Confirm Results'!$R:$R,0)-1,0,1,1))))</f>
        <v>#N/A</v>
      </c>
      <c r="F1093" s="103" t="str">
        <f t="shared" ref="F1093:F1109" si="170">IF($B1093=0,"",IF(ISERROR($E1093),"",$E1093))</f>
        <v/>
      </c>
      <c r="G1093" s="103" t="str">
        <f t="shared" ca="1" si="161"/>
        <v/>
      </c>
      <c r="H1093" s="300"/>
      <c r="I1093" s="103" t="str">
        <f t="shared" si="162"/>
        <v/>
      </c>
      <c r="J1093" s="1" t="str">
        <f t="shared" si="163"/>
        <v/>
      </c>
      <c r="K1093" s="1" t="str">
        <f t="shared" si="164"/>
        <v/>
      </c>
      <c r="L1093" s="177"/>
      <c r="M1093" s="299" t="str">
        <f t="shared" si="165"/>
        <v/>
      </c>
      <c r="N1093" s="177"/>
      <c r="O1093" s="177" t="str">
        <f t="shared" si="166"/>
        <v/>
      </c>
      <c r="P1093" s="1" t="str">
        <f t="shared" si="167"/>
        <v/>
      </c>
      <c r="Q1093" s="199" t="str">
        <f ca="1">IF(B1093=0,"",(IF(ISERROR(OFFSET('Specs and Initial PMs'!$E$1,MATCH($B1093,'Specs and Initial PMs'!$D:$D,0)-1,0,1,1)),"",OFFSET('Specs and Initial PMs'!$E$1,MATCH($B1093,'Specs and Initial PMs'!$D:$D,0)-1,0,1,1))))</f>
        <v/>
      </c>
      <c r="R1093" s="103" t="str">
        <f t="shared" ca="1" si="168"/>
        <v/>
      </c>
      <c r="S1093" s="241"/>
    </row>
    <row r="1094" spans="1:19" x14ac:dyDescent="0.3">
      <c r="A1094" s="1">
        <f>'Specs and Initial PMs'!A1106</f>
        <v>1090</v>
      </c>
      <c r="B1094" s="1">
        <f>'Specs and Initial PMs'!D1106</f>
        <v>0</v>
      </c>
      <c r="C1094" s="103" t="e">
        <f ca="1">IF(B1094=0, NA(), (IF(ISERROR(OFFSET('Initial Results'!$U$1,MATCH($B1094,'Initial Results'!$R:$R,0)-1,0,1,1)),NA(),OFFSET('Initial Results'!$U$1,MATCH($B1094,'Initial Results'!$R:$R,0)-1,0,1,1))))</f>
        <v>#N/A</v>
      </c>
      <c r="D1094" s="103" t="str">
        <f t="shared" si="169"/>
        <v/>
      </c>
      <c r="E1094" s="199" t="e">
        <f ca="1">IF(B1094=0, NA(), (IF(ISERROR(OFFSET('Confirm Results'!$U$1,MATCH($B1094,'Confirm Results'!$R:$R,0)-1,0,1,1)),NA(),OFFSET('Confirm Results'!$U$1,MATCH($B1094,'Confirm Results'!$R:$R,0)-1,0,1,1))))</f>
        <v>#N/A</v>
      </c>
      <c r="F1094" s="103" t="str">
        <f t="shared" si="170"/>
        <v/>
      </c>
      <c r="G1094" s="103" t="str">
        <f t="shared" ref="G1094:G1109" ca="1" si="171">IFERROR(IF(OR(AND(C1094&lt;1.5,F1094&gt;1.5),AND(C1094&gt;1.5,F1094&lt;1.5)),IF((STDEV(C1094:F1094)/AVERAGE(C1094:F1094))*100&gt;20,"Repeat",""),""),"")</f>
        <v/>
      </c>
      <c r="H1094" s="300"/>
      <c r="I1094" s="103" t="str">
        <f t="shared" ref="I1094:I1109" si="172">IF($B1094=0,"",IF(ISERROR(IF(ISNUMBER($H1094),$H1094,IF(ISNUMBER($E1094),$E1094,$C1094))),"FAILURE",IF(ISNUMBER($H1094),$H1094,IF(ISNUMBER($E1094),$E1094,$C1094))))</f>
        <v/>
      </c>
      <c r="J1094" s="1" t="str">
        <f t="shared" ref="J1094:J1109" si="173">IF(B1094=0, "", (IF(ISNUMBER($I1094),IF($I1094&gt;1.5,"LT","RECENT"),"FAILURE")))</f>
        <v/>
      </c>
      <c r="K1094" s="1" t="str">
        <f t="shared" ref="K1094:K1109" si="174">IF(I1094&lt;0.4, "Perform Serology", "")</f>
        <v/>
      </c>
      <c r="L1094" s="177"/>
      <c r="M1094" s="299" t="str">
        <f t="shared" ref="M1094:M1109" si="175">IF(AND(J1094="Recent",L1094="Pos"),"Perform VL","")</f>
        <v/>
      </c>
      <c r="N1094" s="177"/>
      <c r="O1094" s="177" t="str">
        <f t="shared" ref="O1094:O1109" si="176">IF($B1094=0,"",IF($I1094&gt;0.4,$J1094,IF($L1094="Neg",$L1094,IF($L1094="HIV-2",$L1094,IF($L1094="Indeterminate", $L1094,IF($L1094="", "Pending Serology",$J1094))))))</f>
        <v/>
      </c>
      <c r="P1094" s="1" t="str">
        <f t="shared" ref="P1094:P1109" si="177">IF($B1094=0,"",IF(AND($O1094="RECENT",$N1094="≥ 1000 copies/ml"),"RECENT",IF(AND($O1094="RECENT",$N1094="&lt; 1000 copies/ml"),"ART/EC (LT)",IF(AND($O1094="RECENT",$N1094=""),"Pending VL",$O1094))))</f>
        <v/>
      </c>
      <c r="Q1094" s="199" t="str">
        <f ca="1">IF(B1094=0,"",(IF(ISERROR(OFFSET('Specs and Initial PMs'!$E$1,MATCH($B1094,'Specs and Initial PMs'!$D:$D,0)-1,0,1,1)),"",OFFSET('Specs and Initial PMs'!$E$1,MATCH($B1094,'Specs and Initial PMs'!$D:$D,0)-1,0,1,1))))</f>
        <v/>
      </c>
      <c r="R1094" s="103" t="str">
        <f t="shared" ref="R1094:R1109" ca="1" si="178">IF($Q1094=0,"",IF(ISERROR($Q1094),"",$Q1094))</f>
        <v/>
      </c>
      <c r="S1094" s="241"/>
    </row>
    <row r="1095" spans="1:19" x14ac:dyDescent="0.3">
      <c r="A1095" s="1">
        <f>'Specs and Initial PMs'!A1107</f>
        <v>1091</v>
      </c>
      <c r="B1095" s="1">
        <f>'Specs and Initial PMs'!D1107</f>
        <v>0</v>
      </c>
      <c r="C1095" s="103" t="e">
        <f ca="1">IF(B1095=0, NA(), (IF(ISERROR(OFFSET('Initial Results'!$U$1,MATCH($B1095,'Initial Results'!$R:$R,0)-1,0,1,1)),NA(),OFFSET('Initial Results'!$U$1,MATCH($B1095,'Initial Results'!$R:$R,0)-1,0,1,1))))</f>
        <v>#N/A</v>
      </c>
      <c r="D1095" s="103" t="str">
        <f t="shared" ref="D1095:D1109" si="179">IF($B1095=0,"",IF(ISERROR($C1095),"",$C1095))</f>
        <v/>
      </c>
      <c r="E1095" s="199" t="e">
        <f ca="1">IF(B1095=0, NA(), (IF(ISERROR(OFFSET('Confirm Results'!$U$1,MATCH($B1095,'Confirm Results'!$R:$R,0)-1,0,1,1)),NA(),OFFSET('Confirm Results'!$U$1,MATCH($B1095,'Confirm Results'!$R:$R,0)-1,0,1,1))))</f>
        <v>#N/A</v>
      </c>
      <c r="F1095" s="103" t="str">
        <f t="shared" si="170"/>
        <v/>
      </c>
      <c r="G1095" s="103" t="str">
        <f t="shared" ca="1" si="171"/>
        <v/>
      </c>
      <c r="H1095" s="300"/>
      <c r="I1095" s="103" t="str">
        <f t="shared" si="172"/>
        <v/>
      </c>
      <c r="J1095" s="1" t="str">
        <f t="shared" si="173"/>
        <v/>
      </c>
      <c r="K1095" s="1" t="str">
        <f t="shared" si="174"/>
        <v/>
      </c>
      <c r="L1095" s="177"/>
      <c r="M1095" s="299" t="str">
        <f t="shared" si="175"/>
        <v/>
      </c>
      <c r="N1095" s="177"/>
      <c r="O1095" s="177" t="str">
        <f t="shared" si="176"/>
        <v/>
      </c>
      <c r="P1095" s="1" t="str">
        <f t="shared" si="177"/>
        <v/>
      </c>
      <c r="Q1095" s="199" t="str">
        <f ca="1">IF(B1095=0,"",(IF(ISERROR(OFFSET('Specs and Initial PMs'!$E$1,MATCH($B1095,'Specs and Initial PMs'!$D:$D,0)-1,0,1,1)),"",OFFSET('Specs and Initial PMs'!$E$1,MATCH($B1095,'Specs and Initial PMs'!$D:$D,0)-1,0,1,1))))</f>
        <v/>
      </c>
      <c r="R1095" s="103" t="str">
        <f t="shared" ca="1" si="178"/>
        <v/>
      </c>
      <c r="S1095" s="241"/>
    </row>
    <row r="1096" spans="1:19" x14ac:dyDescent="0.3">
      <c r="A1096" s="1">
        <f>'Specs and Initial PMs'!A1108</f>
        <v>1092</v>
      </c>
      <c r="B1096" s="1">
        <f>'Specs and Initial PMs'!D1108</f>
        <v>0</v>
      </c>
      <c r="C1096" s="103" t="e">
        <f ca="1">IF(B1096=0, NA(), (IF(ISERROR(OFFSET('Initial Results'!$U$1,MATCH($B1096,'Initial Results'!$R:$R,0)-1,0,1,1)),NA(),OFFSET('Initial Results'!$U$1,MATCH($B1096,'Initial Results'!$R:$R,0)-1,0,1,1))))</f>
        <v>#N/A</v>
      </c>
      <c r="D1096" s="103" t="str">
        <f t="shared" si="179"/>
        <v/>
      </c>
      <c r="E1096" s="199" t="e">
        <f ca="1">IF(B1096=0, NA(), (IF(ISERROR(OFFSET('Confirm Results'!$U$1,MATCH($B1096,'Confirm Results'!$R:$R,0)-1,0,1,1)),NA(),OFFSET('Confirm Results'!$U$1,MATCH($B1096,'Confirm Results'!$R:$R,0)-1,0,1,1))))</f>
        <v>#N/A</v>
      </c>
      <c r="F1096" s="103" t="str">
        <f t="shared" si="170"/>
        <v/>
      </c>
      <c r="G1096" s="103" t="str">
        <f t="shared" ca="1" si="171"/>
        <v/>
      </c>
      <c r="H1096" s="300"/>
      <c r="I1096" s="103" t="str">
        <f t="shared" si="172"/>
        <v/>
      </c>
      <c r="J1096" s="1" t="str">
        <f t="shared" si="173"/>
        <v/>
      </c>
      <c r="K1096" s="1" t="str">
        <f t="shared" si="174"/>
        <v/>
      </c>
      <c r="L1096" s="177"/>
      <c r="M1096" s="299" t="str">
        <f t="shared" si="175"/>
        <v/>
      </c>
      <c r="N1096" s="177"/>
      <c r="O1096" s="177" t="str">
        <f t="shared" si="176"/>
        <v/>
      </c>
      <c r="P1096" s="1" t="str">
        <f t="shared" si="177"/>
        <v/>
      </c>
      <c r="Q1096" s="199" t="str">
        <f ca="1">IF(B1096=0,"",(IF(ISERROR(OFFSET('Specs and Initial PMs'!$E$1,MATCH($B1096,'Specs and Initial PMs'!$D:$D,0)-1,0,1,1)),"",OFFSET('Specs and Initial PMs'!$E$1,MATCH($B1096,'Specs and Initial PMs'!$D:$D,0)-1,0,1,1))))</f>
        <v/>
      </c>
      <c r="R1096" s="103" t="str">
        <f t="shared" ca="1" si="178"/>
        <v/>
      </c>
      <c r="S1096" s="241"/>
    </row>
    <row r="1097" spans="1:19" x14ac:dyDescent="0.3">
      <c r="A1097" s="1">
        <f>'Specs and Initial PMs'!A1109</f>
        <v>1093</v>
      </c>
      <c r="B1097" s="1">
        <f>'Specs and Initial PMs'!D1109</f>
        <v>0</v>
      </c>
      <c r="C1097" s="103" t="e">
        <f ca="1">IF(B1097=0, NA(), (IF(ISERROR(OFFSET('Initial Results'!$U$1,MATCH($B1097,'Initial Results'!$R:$R,0)-1,0,1,1)),NA(),OFFSET('Initial Results'!$U$1,MATCH($B1097,'Initial Results'!$R:$R,0)-1,0,1,1))))</f>
        <v>#N/A</v>
      </c>
      <c r="D1097" s="103" t="str">
        <f t="shared" si="179"/>
        <v/>
      </c>
      <c r="E1097" s="199" t="e">
        <f ca="1">IF(B1097=0, NA(), (IF(ISERROR(OFFSET('Confirm Results'!$U$1,MATCH($B1097,'Confirm Results'!$R:$R,0)-1,0,1,1)),NA(),OFFSET('Confirm Results'!$U$1,MATCH($B1097,'Confirm Results'!$R:$R,0)-1,0,1,1))))</f>
        <v>#N/A</v>
      </c>
      <c r="F1097" s="103" t="str">
        <f t="shared" si="170"/>
        <v/>
      </c>
      <c r="G1097" s="103" t="str">
        <f t="shared" ca="1" si="171"/>
        <v/>
      </c>
      <c r="H1097" s="300"/>
      <c r="I1097" s="103" t="str">
        <f t="shared" si="172"/>
        <v/>
      </c>
      <c r="J1097" s="1" t="str">
        <f t="shared" si="173"/>
        <v/>
      </c>
      <c r="K1097" s="1" t="str">
        <f t="shared" si="174"/>
        <v/>
      </c>
      <c r="L1097" s="177"/>
      <c r="M1097" s="299" t="str">
        <f t="shared" si="175"/>
        <v/>
      </c>
      <c r="N1097" s="177"/>
      <c r="O1097" s="177" t="str">
        <f t="shared" si="176"/>
        <v/>
      </c>
      <c r="P1097" s="1" t="str">
        <f t="shared" si="177"/>
        <v/>
      </c>
      <c r="Q1097" s="199" t="str">
        <f ca="1">IF(B1097=0,"",(IF(ISERROR(OFFSET('Specs and Initial PMs'!$E$1,MATCH($B1097,'Specs and Initial PMs'!$D:$D,0)-1,0,1,1)),"",OFFSET('Specs and Initial PMs'!$E$1,MATCH($B1097,'Specs and Initial PMs'!$D:$D,0)-1,0,1,1))))</f>
        <v/>
      </c>
      <c r="R1097" s="103" t="str">
        <f t="shared" ca="1" si="178"/>
        <v/>
      </c>
      <c r="S1097" s="241"/>
    </row>
    <row r="1098" spans="1:19" x14ac:dyDescent="0.3">
      <c r="A1098" s="1">
        <f>'Specs and Initial PMs'!A1110</f>
        <v>1094</v>
      </c>
      <c r="B1098" s="1">
        <f>'Specs and Initial PMs'!D1110</f>
        <v>0</v>
      </c>
      <c r="C1098" s="103" t="e">
        <f ca="1">IF(B1098=0, NA(), (IF(ISERROR(OFFSET('Initial Results'!$U$1,MATCH($B1098,'Initial Results'!$R:$R,0)-1,0,1,1)),NA(),OFFSET('Initial Results'!$U$1,MATCH($B1098,'Initial Results'!$R:$R,0)-1,0,1,1))))</f>
        <v>#N/A</v>
      </c>
      <c r="D1098" s="103" t="str">
        <f t="shared" si="179"/>
        <v/>
      </c>
      <c r="E1098" s="199" t="e">
        <f ca="1">IF(B1098=0, NA(), (IF(ISERROR(OFFSET('Confirm Results'!$U$1,MATCH($B1098,'Confirm Results'!$R:$R,0)-1,0,1,1)),NA(),OFFSET('Confirm Results'!$U$1,MATCH($B1098,'Confirm Results'!$R:$R,0)-1,0,1,1))))</f>
        <v>#N/A</v>
      </c>
      <c r="F1098" s="103" t="str">
        <f t="shared" si="170"/>
        <v/>
      </c>
      <c r="G1098" s="103" t="str">
        <f t="shared" ca="1" si="171"/>
        <v/>
      </c>
      <c r="H1098" s="300"/>
      <c r="I1098" s="103" t="str">
        <f t="shared" si="172"/>
        <v/>
      </c>
      <c r="J1098" s="1" t="str">
        <f t="shared" si="173"/>
        <v/>
      </c>
      <c r="K1098" s="1" t="str">
        <f t="shared" si="174"/>
        <v/>
      </c>
      <c r="L1098" s="177"/>
      <c r="M1098" s="299" t="str">
        <f t="shared" si="175"/>
        <v/>
      </c>
      <c r="N1098" s="177"/>
      <c r="O1098" s="177" t="str">
        <f t="shared" si="176"/>
        <v/>
      </c>
      <c r="P1098" s="1" t="str">
        <f t="shared" si="177"/>
        <v/>
      </c>
      <c r="Q1098" s="199" t="str">
        <f ca="1">IF(B1098=0,"",(IF(ISERROR(OFFSET('Specs and Initial PMs'!$E$1,MATCH($B1098,'Specs and Initial PMs'!$D:$D,0)-1,0,1,1)),"",OFFSET('Specs and Initial PMs'!$E$1,MATCH($B1098,'Specs and Initial PMs'!$D:$D,0)-1,0,1,1))))</f>
        <v/>
      </c>
      <c r="R1098" s="103" t="str">
        <f t="shared" ca="1" si="178"/>
        <v/>
      </c>
      <c r="S1098" s="241"/>
    </row>
    <row r="1099" spans="1:19" x14ac:dyDescent="0.3">
      <c r="A1099" s="1">
        <f>'Specs and Initial PMs'!A1111</f>
        <v>1095</v>
      </c>
      <c r="B1099" s="1">
        <f>'Specs and Initial PMs'!D1111</f>
        <v>0</v>
      </c>
      <c r="C1099" s="103" t="e">
        <f ca="1">IF(B1099=0, NA(), (IF(ISERROR(OFFSET('Initial Results'!$U$1,MATCH($B1099,'Initial Results'!$R:$R,0)-1,0,1,1)),NA(),OFFSET('Initial Results'!$U$1,MATCH($B1099,'Initial Results'!$R:$R,0)-1,0,1,1))))</f>
        <v>#N/A</v>
      </c>
      <c r="D1099" s="103" t="str">
        <f t="shared" si="179"/>
        <v/>
      </c>
      <c r="E1099" s="199" t="e">
        <f ca="1">IF(B1099=0, NA(), (IF(ISERROR(OFFSET('Confirm Results'!$U$1,MATCH($B1099,'Confirm Results'!$R:$R,0)-1,0,1,1)),NA(),OFFSET('Confirm Results'!$U$1,MATCH($B1099,'Confirm Results'!$R:$R,0)-1,0,1,1))))</f>
        <v>#N/A</v>
      </c>
      <c r="F1099" s="103" t="str">
        <f t="shared" si="170"/>
        <v/>
      </c>
      <c r="G1099" s="103" t="str">
        <f t="shared" ca="1" si="171"/>
        <v/>
      </c>
      <c r="H1099" s="300"/>
      <c r="I1099" s="103" t="str">
        <f t="shared" si="172"/>
        <v/>
      </c>
      <c r="J1099" s="1" t="str">
        <f t="shared" si="173"/>
        <v/>
      </c>
      <c r="K1099" s="1" t="str">
        <f t="shared" si="174"/>
        <v/>
      </c>
      <c r="L1099" s="177"/>
      <c r="M1099" s="299" t="str">
        <f t="shared" si="175"/>
        <v/>
      </c>
      <c r="N1099" s="177"/>
      <c r="O1099" s="177" t="str">
        <f t="shared" si="176"/>
        <v/>
      </c>
      <c r="P1099" s="1" t="str">
        <f t="shared" si="177"/>
        <v/>
      </c>
      <c r="Q1099" s="199" t="str">
        <f ca="1">IF(B1099=0,"",(IF(ISERROR(OFFSET('Specs and Initial PMs'!$E$1,MATCH($B1099,'Specs and Initial PMs'!$D:$D,0)-1,0,1,1)),"",OFFSET('Specs and Initial PMs'!$E$1,MATCH($B1099,'Specs and Initial PMs'!$D:$D,0)-1,0,1,1))))</f>
        <v/>
      </c>
      <c r="R1099" s="103" t="str">
        <f t="shared" ca="1" si="178"/>
        <v/>
      </c>
      <c r="S1099" s="241"/>
    </row>
    <row r="1100" spans="1:19" x14ac:dyDescent="0.3">
      <c r="A1100" s="1">
        <f>'Specs and Initial PMs'!A1112</f>
        <v>1096</v>
      </c>
      <c r="B1100" s="1">
        <f>'Specs and Initial PMs'!D1112</f>
        <v>0</v>
      </c>
      <c r="C1100" s="103" t="e">
        <f ca="1">IF(B1100=0, NA(), (IF(ISERROR(OFFSET('Initial Results'!$U$1,MATCH($B1100,'Initial Results'!$R:$R,0)-1,0,1,1)),NA(),OFFSET('Initial Results'!$U$1,MATCH($B1100,'Initial Results'!$R:$R,0)-1,0,1,1))))</f>
        <v>#N/A</v>
      </c>
      <c r="D1100" s="103" t="str">
        <f t="shared" si="179"/>
        <v/>
      </c>
      <c r="E1100" s="199" t="e">
        <f ca="1">IF(B1100=0, NA(), (IF(ISERROR(OFFSET('Confirm Results'!$U$1,MATCH($B1100,'Confirm Results'!$R:$R,0)-1,0,1,1)),NA(),OFFSET('Confirm Results'!$U$1,MATCH($B1100,'Confirm Results'!$R:$R,0)-1,0,1,1))))</f>
        <v>#N/A</v>
      </c>
      <c r="F1100" s="103" t="str">
        <f t="shared" si="170"/>
        <v/>
      </c>
      <c r="G1100" s="103" t="str">
        <f t="shared" ca="1" si="171"/>
        <v/>
      </c>
      <c r="H1100" s="300"/>
      <c r="I1100" s="103" t="str">
        <f t="shared" si="172"/>
        <v/>
      </c>
      <c r="J1100" s="1" t="str">
        <f t="shared" si="173"/>
        <v/>
      </c>
      <c r="K1100" s="1" t="str">
        <f t="shared" si="174"/>
        <v/>
      </c>
      <c r="L1100" s="177"/>
      <c r="M1100" s="299" t="str">
        <f t="shared" si="175"/>
        <v/>
      </c>
      <c r="N1100" s="177"/>
      <c r="O1100" s="177" t="str">
        <f t="shared" si="176"/>
        <v/>
      </c>
      <c r="P1100" s="1" t="str">
        <f t="shared" si="177"/>
        <v/>
      </c>
      <c r="Q1100" s="199" t="str">
        <f ca="1">IF(B1100=0,"",(IF(ISERROR(OFFSET('Specs and Initial PMs'!$E$1,MATCH($B1100,'Specs and Initial PMs'!$D:$D,0)-1,0,1,1)),"",OFFSET('Specs and Initial PMs'!$E$1,MATCH($B1100,'Specs and Initial PMs'!$D:$D,0)-1,0,1,1))))</f>
        <v/>
      </c>
      <c r="R1100" s="103" t="str">
        <f t="shared" ca="1" si="178"/>
        <v/>
      </c>
      <c r="S1100" s="241"/>
    </row>
    <row r="1101" spans="1:19" x14ac:dyDescent="0.3">
      <c r="A1101" s="1">
        <f>'Specs and Initial PMs'!A1113</f>
        <v>1097</v>
      </c>
      <c r="B1101" s="1">
        <f>'Specs and Initial PMs'!D1113</f>
        <v>0</v>
      </c>
      <c r="C1101" s="103" t="e">
        <f ca="1">IF(B1101=0, NA(), (IF(ISERROR(OFFSET('Initial Results'!$U$1,MATCH($B1101,'Initial Results'!$R:$R,0)-1,0,1,1)),NA(),OFFSET('Initial Results'!$U$1,MATCH($B1101,'Initial Results'!$R:$R,0)-1,0,1,1))))</f>
        <v>#N/A</v>
      </c>
      <c r="D1101" s="103" t="str">
        <f t="shared" si="179"/>
        <v/>
      </c>
      <c r="E1101" s="199" t="e">
        <f ca="1">IF(B1101=0, NA(), (IF(ISERROR(OFFSET('Confirm Results'!$U$1,MATCH($B1101,'Confirm Results'!$R:$R,0)-1,0,1,1)),NA(),OFFSET('Confirm Results'!$U$1,MATCH($B1101,'Confirm Results'!$R:$R,0)-1,0,1,1))))</f>
        <v>#N/A</v>
      </c>
      <c r="F1101" s="103" t="str">
        <f t="shared" si="170"/>
        <v/>
      </c>
      <c r="G1101" s="103" t="str">
        <f t="shared" ca="1" si="171"/>
        <v/>
      </c>
      <c r="H1101" s="300"/>
      <c r="I1101" s="103" t="str">
        <f t="shared" si="172"/>
        <v/>
      </c>
      <c r="J1101" s="1" t="str">
        <f t="shared" si="173"/>
        <v/>
      </c>
      <c r="K1101" s="1" t="str">
        <f t="shared" si="174"/>
        <v/>
      </c>
      <c r="L1101" s="177"/>
      <c r="M1101" s="299" t="str">
        <f t="shared" si="175"/>
        <v/>
      </c>
      <c r="N1101" s="177"/>
      <c r="O1101" s="177" t="str">
        <f t="shared" si="176"/>
        <v/>
      </c>
      <c r="P1101" s="1" t="str">
        <f t="shared" si="177"/>
        <v/>
      </c>
      <c r="Q1101" s="199" t="str">
        <f ca="1">IF(B1101=0,"",(IF(ISERROR(OFFSET('Specs and Initial PMs'!$E$1,MATCH($B1101,'Specs and Initial PMs'!$D:$D,0)-1,0,1,1)),"",OFFSET('Specs and Initial PMs'!$E$1,MATCH($B1101,'Specs and Initial PMs'!$D:$D,0)-1,0,1,1))))</f>
        <v/>
      </c>
      <c r="R1101" s="103" t="str">
        <f t="shared" ca="1" si="178"/>
        <v/>
      </c>
      <c r="S1101" s="241"/>
    </row>
    <row r="1102" spans="1:19" x14ac:dyDescent="0.3">
      <c r="A1102" s="1">
        <f>'Specs and Initial PMs'!A1114</f>
        <v>1098</v>
      </c>
      <c r="B1102" s="1">
        <f>'Specs and Initial PMs'!D1114</f>
        <v>0</v>
      </c>
      <c r="C1102" s="103" t="e">
        <f ca="1">IF(B1102=0, NA(), (IF(ISERROR(OFFSET('Initial Results'!$U$1,MATCH($B1102,'Initial Results'!$R:$R,0)-1,0,1,1)),NA(),OFFSET('Initial Results'!$U$1,MATCH($B1102,'Initial Results'!$R:$R,0)-1,0,1,1))))</f>
        <v>#N/A</v>
      </c>
      <c r="D1102" s="103" t="str">
        <f t="shared" si="179"/>
        <v/>
      </c>
      <c r="E1102" s="199" t="e">
        <f ca="1">IF(B1102=0, NA(), (IF(ISERROR(OFFSET('Confirm Results'!$U$1,MATCH($B1102,'Confirm Results'!$R:$R,0)-1,0,1,1)),NA(),OFFSET('Confirm Results'!$U$1,MATCH($B1102,'Confirm Results'!$R:$R,0)-1,0,1,1))))</f>
        <v>#N/A</v>
      </c>
      <c r="F1102" s="103" t="str">
        <f t="shared" si="170"/>
        <v/>
      </c>
      <c r="G1102" s="103" t="str">
        <f t="shared" ca="1" si="171"/>
        <v/>
      </c>
      <c r="H1102" s="300"/>
      <c r="I1102" s="103" t="str">
        <f t="shared" si="172"/>
        <v/>
      </c>
      <c r="J1102" s="1" t="str">
        <f t="shared" si="173"/>
        <v/>
      </c>
      <c r="K1102" s="1" t="str">
        <f t="shared" si="174"/>
        <v/>
      </c>
      <c r="L1102" s="177"/>
      <c r="M1102" s="299" t="str">
        <f t="shared" si="175"/>
        <v/>
      </c>
      <c r="N1102" s="177"/>
      <c r="O1102" s="177" t="str">
        <f t="shared" si="176"/>
        <v/>
      </c>
      <c r="P1102" s="1" t="str">
        <f t="shared" si="177"/>
        <v/>
      </c>
      <c r="Q1102" s="199" t="str">
        <f ca="1">IF(B1102=0,"",(IF(ISERROR(OFFSET('Specs and Initial PMs'!$E$1,MATCH($B1102,'Specs and Initial PMs'!$D:$D,0)-1,0,1,1)),"",OFFSET('Specs and Initial PMs'!$E$1,MATCH($B1102,'Specs and Initial PMs'!$D:$D,0)-1,0,1,1))))</f>
        <v/>
      </c>
      <c r="R1102" s="103" t="str">
        <f t="shared" ca="1" si="178"/>
        <v/>
      </c>
      <c r="S1102" s="241"/>
    </row>
    <row r="1103" spans="1:19" x14ac:dyDescent="0.3">
      <c r="A1103" s="1">
        <f>'Specs and Initial PMs'!A1115</f>
        <v>1099</v>
      </c>
      <c r="B1103" s="1">
        <f>'Specs and Initial PMs'!D1115</f>
        <v>0</v>
      </c>
      <c r="C1103" s="103" t="e">
        <f ca="1">IF(B1103=0, NA(), (IF(ISERROR(OFFSET('Initial Results'!$U$1,MATCH($B1103,'Initial Results'!$R:$R,0)-1,0,1,1)),NA(),OFFSET('Initial Results'!$U$1,MATCH($B1103,'Initial Results'!$R:$R,0)-1,0,1,1))))</f>
        <v>#N/A</v>
      </c>
      <c r="D1103" s="103" t="str">
        <f t="shared" si="179"/>
        <v/>
      </c>
      <c r="E1103" s="199" t="e">
        <f ca="1">IF(B1103=0, NA(), (IF(ISERROR(OFFSET('Confirm Results'!$U$1,MATCH($B1103,'Confirm Results'!$R:$R,0)-1,0,1,1)),NA(),OFFSET('Confirm Results'!$U$1,MATCH($B1103,'Confirm Results'!$R:$R,0)-1,0,1,1))))</f>
        <v>#N/A</v>
      </c>
      <c r="F1103" s="103" t="str">
        <f t="shared" si="170"/>
        <v/>
      </c>
      <c r="G1103" s="103" t="str">
        <f t="shared" ca="1" si="171"/>
        <v/>
      </c>
      <c r="H1103" s="300"/>
      <c r="I1103" s="103" t="str">
        <f t="shared" si="172"/>
        <v/>
      </c>
      <c r="J1103" s="1" t="str">
        <f t="shared" si="173"/>
        <v/>
      </c>
      <c r="K1103" s="1" t="str">
        <f t="shared" si="174"/>
        <v/>
      </c>
      <c r="L1103" s="177"/>
      <c r="M1103" s="299" t="str">
        <f t="shared" si="175"/>
        <v/>
      </c>
      <c r="N1103" s="177"/>
      <c r="O1103" s="177" t="str">
        <f t="shared" si="176"/>
        <v/>
      </c>
      <c r="P1103" s="1" t="str">
        <f t="shared" si="177"/>
        <v/>
      </c>
      <c r="Q1103" s="199" t="str">
        <f ca="1">IF(B1103=0,"",(IF(ISERROR(OFFSET('Specs and Initial PMs'!$E$1,MATCH($B1103,'Specs and Initial PMs'!$D:$D,0)-1,0,1,1)),"",OFFSET('Specs and Initial PMs'!$E$1,MATCH($B1103,'Specs and Initial PMs'!$D:$D,0)-1,0,1,1))))</f>
        <v/>
      </c>
      <c r="R1103" s="103" t="str">
        <f t="shared" ca="1" si="178"/>
        <v/>
      </c>
      <c r="S1103" s="241"/>
    </row>
    <row r="1104" spans="1:19" x14ac:dyDescent="0.3">
      <c r="A1104" s="1">
        <f>'Specs and Initial PMs'!A1116</f>
        <v>1100</v>
      </c>
      <c r="B1104" s="1">
        <f>'Specs and Initial PMs'!D1116</f>
        <v>0</v>
      </c>
      <c r="C1104" s="103" t="e">
        <f ca="1">IF(B1104=0, NA(), (IF(ISERROR(OFFSET('Initial Results'!$U$1,MATCH($B1104,'Initial Results'!$R:$R,0)-1,0,1,1)),NA(),OFFSET('Initial Results'!$U$1,MATCH($B1104,'Initial Results'!$R:$R,0)-1,0,1,1))))</f>
        <v>#N/A</v>
      </c>
      <c r="D1104" s="103" t="str">
        <f t="shared" si="179"/>
        <v/>
      </c>
      <c r="E1104" s="199" t="e">
        <f ca="1">IF(B1104=0, NA(), (IF(ISERROR(OFFSET('Confirm Results'!$U$1,MATCH($B1104,'Confirm Results'!$R:$R,0)-1,0,1,1)),NA(),OFFSET('Confirm Results'!$U$1,MATCH($B1104,'Confirm Results'!$R:$R,0)-1,0,1,1))))</f>
        <v>#N/A</v>
      </c>
      <c r="F1104" s="103" t="str">
        <f t="shared" si="170"/>
        <v/>
      </c>
      <c r="G1104" s="103" t="str">
        <f t="shared" ca="1" si="171"/>
        <v/>
      </c>
      <c r="H1104" s="300"/>
      <c r="I1104" s="103" t="str">
        <f t="shared" si="172"/>
        <v/>
      </c>
      <c r="J1104" s="1" t="str">
        <f t="shared" si="173"/>
        <v/>
      </c>
      <c r="K1104" s="1" t="str">
        <f t="shared" si="174"/>
        <v/>
      </c>
      <c r="L1104" s="177"/>
      <c r="M1104" s="299" t="str">
        <f t="shared" si="175"/>
        <v/>
      </c>
      <c r="N1104" s="177"/>
      <c r="O1104" s="177" t="str">
        <f t="shared" si="176"/>
        <v/>
      </c>
      <c r="P1104" s="1" t="str">
        <f t="shared" si="177"/>
        <v/>
      </c>
      <c r="Q1104" s="199" t="str">
        <f ca="1">IF(B1104=0,"",(IF(ISERROR(OFFSET('Specs and Initial PMs'!$E$1,MATCH($B1104,'Specs and Initial PMs'!$D:$D,0)-1,0,1,1)),"",OFFSET('Specs and Initial PMs'!$E$1,MATCH($B1104,'Specs and Initial PMs'!$D:$D,0)-1,0,1,1))))</f>
        <v/>
      </c>
      <c r="R1104" s="103" t="str">
        <f t="shared" ca="1" si="178"/>
        <v/>
      </c>
      <c r="S1104" s="241"/>
    </row>
    <row r="1105" spans="1:19" x14ac:dyDescent="0.3">
      <c r="A1105" s="1">
        <f>'Specs and Initial PMs'!A1117</f>
        <v>1101</v>
      </c>
      <c r="B1105" s="1">
        <f>'Specs and Initial PMs'!D1117</f>
        <v>0</v>
      </c>
      <c r="C1105" s="103" t="e">
        <f ca="1">IF(B1105=0, NA(), (IF(ISERROR(OFFSET('Initial Results'!$U$1,MATCH($B1105,'Initial Results'!$R:$R,0)-1,0,1,1)),NA(),OFFSET('Initial Results'!$U$1,MATCH($B1105,'Initial Results'!$R:$R,0)-1,0,1,1))))</f>
        <v>#N/A</v>
      </c>
      <c r="D1105" s="103" t="str">
        <f t="shared" si="179"/>
        <v/>
      </c>
      <c r="E1105" s="199" t="e">
        <f ca="1">IF(B1105=0, NA(), (IF(ISERROR(OFFSET('Confirm Results'!$U$1,MATCH($B1105,'Confirm Results'!$R:$R,0)-1,0,1,1)),NA(),OFFSET('Confirm Results'!$U$1,MATCH($B1105,'Confirm Results'!$R:$R,0)-1,0,1,1))))</f>
        <v>#N/A</v>
      </c>
      <c r="F1105" s="103" t="str">
        <f t="shared" si="170"/>
        <v/>
      </c>
      <c r="G1105" s="103" t="str">
        <f t="shared" ca="1" si="171"/>
        <v/>
      </c>
      <c r="H1105" s="300"/>
      <c r="I1105" s="103" t="str">
        <f t="shared" si="172"/>
        <v/>
      </c>
      <c r="J1105" s="1" t="str">
        <f t="shared" si="173"/>
        <v/>
      </c>
      <c r="K1105" s="1" t="str">
        <f t="shared" si="174"/>
        <v/>
      </c>
      <c r="L1105" s="177"/>
      <c r="M1105" s="299" t="str">
        <f t="shared" si="175"/>
        <v/>
      </c>
      <c r="N1105" s="177"/>
      <c r="O1105" s="177" t="str">
        <f t="shared" si="176"/>
        <v/>
      </c>
      <c r="P1105" s="1" t="str">
        <f t="shared" si="177"/>
        <v/>
      </c>
      <c r="Q1105" s="199" t="str">
        <f ca="1">IF(B1105=0,"",(IF(ISERROR(OFFSET('Specs and Initial PMs'!$E$1,MATCH($B1105,'Specs and Initial PMs'!$D:$D,0)-1,0,1,1)),"",OFFSET('Specs and Initial PMs'!$E$1,MATCH($B1105,'Specs and Initial PMs'!$D:$D,0)-1,0,1,1))))</f>
        <v/>
      </c>
      <c r="R1105" s="103" t="str">
        <f t="shared" ca="1" si="178"/>
        <v/>
      </c>
      <c r="S1105" s="241"/>
    </row>
    <row r="1106" spans="1:19" x14ac:dyDescent="0.3">
      <c r="A1106" s="1">
        <f>'Specs and Initial PMs'!A1118</f>
        <v>1102</v>
      </c>
      <c r="B1106" s="1">
        <f>'Specs and Initial PMs'!D1118</f>
        <v>0</v>
      </c>
      <c r="C1106" s="103" t="e">
        <f ca="1">IF(B1106=0, NA(), (IF(ISERROR(OFFSET('Initial Results'!$U$1,MATCH($B1106,'Initial Results'!$R:$R,0)-1,0,1,1)),NA(),OFFSET('Initial Results'!$U$1,MATCH($B1106,'Initial Results'!$R:$R,0)-1,0,1,1))))</f>
        <v>#N/A</v>
      </c>
      <c r="D1106" s="103" t="str">
        <f t="shared" si="179"/>
        <v/>
      </c>
      <c r="E1106" s="199" t="e">
        <f ca="1">IF(B1106=0, NA(), (IF(ISERROR(OFFSET('Confirm Results'!$U$1,MATCH($B1106,'Confirm Results'!$R:$R,0)-1,0,1,1)),NA(),OFFSET('Confirm Results'!$U$1,MATCH($B1106,'Confirm Results'!$R:$R,0)-1,0,1,1))))</f>
        <v>#N/A</v>
      </c>
      <c r="F1106" s="103" t="str">
        <f t="shared" si="170"/>
        <v/>
      </c>
      <c r="G1106" s="103" t="str">
        <f t="shared" ca="1" si="171"/>
        <v/>
      </c>
      <c r="H1106" s="300"/>
      <c r="I1106" s="103" t="str">
        <f t="shared" si="172"/>
        <v/>
      </c>
      <c r="J1106" s="1" t="str">
        <f t="shared" si="173"/>
        <v/>
      </c>
      <c r="K1106" s="1" t="str">
        <f t="shared" si="174"/>
        <v/>
      </c>
      <c r="L1106" s="177"/>
      <c r="M1106" s="299" t="str">
        <f t="shared" si="175"/>
        <v/>
      </c>
      <c r="N1106" s="177"/>
      <c r="O1106" s="177" t="str">
        <f t="shared" si="176"/>
        <v/>
      </c>
      <c r="P1106" s="1" t="str">
        <f t="shared" si="177"/>
        <v/>
      </c>
      <c r="Q1106" s="199" t="str">
        <f ca="1">IF(B1106=0,"",(IF(ISERROR(OFFSET('Specs and Initial PMs'!$E$1,MATCH($B1106,'Specs and Initial PMs'!$D:$D,0)-1,0,1,1)),"",OFFSET('Specs and Initial PMs'!$E$1,MATCH($B1106,'Specs and Initial PMs'!$D:$D,0)-1,0,1,1))))</f>
        <v/>
      </c>
      <c r="R1106" s="103" t="str">
        <f t="shared" ca="1" si="178"/>
        <v/>
      </c>
      <c r="S1106" s="241"/>
    </row>
    <row r="1107" spans="1:19" x14ac:dyDescent="0.3">
      <c r="A1107" s="1">
        <f>'Specs and Initial PMs'!A1119</f>
        <v>1103</v>
      </c>
      <c r="B1107" s="1">
        <f>'Specs and Initial PMs'!D1119</f>
        <v>0</v>
      </c>
      <c r="C1107" s="103" t="e">
        <f ca="1">IF(B1107=0, NA(), (IF(ISERROR(OFFSET('Initial Results'!$U$1,MATCH($B1107,'Initial Results'!$R:$R,0)-1,0,1,1)),NA(),OFFSET('Initial Results'!$U$1,MATCH($B1107,'Initial Results'!$R:$R,0)-1,0,1,1))))</f>
        <v>#N/A</v>
      </c>
      <c r="D1107" s="103" t="str">
        <f t="shared" si="179"/>
        <v/>
      </c>
      <c r="E1107" s="199" t="e">
        <f ca="1">IF(B1107=0, NA(), (IF(ISERROR(OFFSET('Confirm Results'!$U$1,MATCH($B1107,'Confirm Results'!$R:$R,0)-1,0,1,1)),NA(),OFFSET('Confirm Results'!$U$1,MATCH($B1107,'Confirm Results'!$R:$R,0)-1,0,1,1))))</f>
        <v>#N/A</v>
      </c>
      <c r="F1107" s="103" t="str">
        <f t="shared" si="170"/>
        <v/>
      </c>
      <c r="G1107" s="103" t="str">
        <f t="shared" ca="1" si="171"/>
        <v/>
      </c>
      <c r="H1107" s="300"/>
      <c r="I1107" s="103" t="str">
        <f t="shared" si="172"/>
        <v/>
      </c>
      <c r="J1107" s="1" t="str">
        <f t="shared" si="173"/>
        <v/>
      </c>
      <c r="K1107" s="1" t="str">
        <f t="shared" si="174"/>
        <v/>
      </c>
      <c r="L1107" s="177"/>
      <c r="M1107" s="299" t="str">
        <f t="shared" si="175"/>
        <v/>
      </c>
      <c r="N1107" s="177"/>
      <c r="O1107" s="177" t="str">
        <f t="shared" si="176"/>
        <v/>
      </c>
      <c r="P1107" s="1" t="str">
        <f t="shared" si="177"/>
        <v/>
      </c>
      <c r="Q1107" s="199" t="str">
        <f ca="1">IF(B1107=0,"",(IF(ISERROR(OFFSET('Specs and Initial PMs'!$E$1,MATCH($B1107,'Specs and Initial PMs'!$D:$D,0)-1,0,1,1)),"",OFFSET('Specs and Initial PMs'!$E$1,MATCH($B1107,'Specs and Initial PMs'!$D:$D,0)-1,0,1,1))))</f>
        <v/>
      </c>
      <c r="R1107" s="103" t="str">
        <f t="shared" ca="1" si="178"/>
        <v/>
      </c>
      <c r="S1107" s="241"/>
    </row>
    <row r="1108" spans="1:19" x14ac:dyDescent="0.3">
      <c r="A1108" s="1">
        <f>'Specs and Initial PMs'!A1120</f>
        <v>1104</v>
      </c>
      <c r="B1108" s="1">
        <f>'Specs and Initial PMs'!D1120</f>
        <v>0</v>
      </c>
      <c r="C1108" s="103" t="e">
        <f ca="1">IF(B1108=0, NA(), (IF(ISERROR(OFFSET('Initial Results'!$U$1,MATCH($B1108,'Initial Results'!$R:$R,0)-1,0,1,1)),NA(),OFFSET('Initial Results'!$U$1,MATCH($B1108,'Initial Results'!$R:$R,0)-1,0,1,1))))</f>
        <v>#N/A</v>
      </c>
      <c r="D1108" s="103" t="str">
        <f t="shared" si="179"/>
        <v/>
      </c>
      <c r="E1108" s="199" t="e">
        <f ca="1">IF(B1108=0, NA(), (IF(ISERROR(OFFSET('Confirm Results'!$U$1,MATCH($B1108,'Confirm Results'!$R:$R,0)-1,0,1,1)),NA(),OFFSET('Confirm Results'!$U$1,MATCH($B1108,'Confirm Results'!$R:$R,0)-1,0,1,1))))</f>
        <v>#N/A</v>
      </c>
      <c r="F1108" s="103" t="str">
        <f t="shared" si="170"/>
        <v/>
      </c>
      <c r="G1108" s="103" t="str">
        <f t="shared" ca="1" si="171"/>
        <v/>
      </c>
      <c r="H1108" s="300"/>
      <c r="I1108" s="103" t="str">
        <f t="shared" si="172"/>
        <v/>
      </c>
      <c r="J1108" s="1" t="str">
        <f t="shared" si="173"/>
        <v/>
      </c>
      <c r="K1108" s="1" t="str">
        <f t="shared" si="174"/>
        <v/>
      </c>
      <c r="L1108" s="177"/>
      <c r="M1108" s="299" t="str">
        <f t="shared" si="175"/>
        <v/>
      </c>
      <c r="N1108" s="177"/>
      <c r="O1108" s="177" t="str">
        <f t="shared" si="176"/>
        <v/>
      </c>
      <c r="P1108" s="1" t="str">
        <f t="shared" si="177"/>
        <v/>
      </c>
      <c r="Q1108" s="199" t="str">
        <f ca="1">IF(B1108=0,"",(IF(ISERROR(OFFSET('Specs and Initial PMs'!$E$1,MATCH($B1108,'Specs and Initial PMs'!$D:$D,0)-1,0,1,1)),"",OFFSET('Specs and Initial PMs'!$E$1,MATCH($B1108,'Specs and Initial PMs'!$D:$D,0)-1,0,1,1))))</f>
        <v/>
      </c>
      <c r="R1108" s="103" t="str">
        <f t="shared" ca="1" si="178"/>
        <v/>
      </c>
      <c r="S1108" s="241"/>
    </row>
    <row r="1109" spans="1:19" x14ac:dyDescent="0.3">
      <c r="A1109" s="1">
        <f>'Specs and Initial PMs'!A1121</f>
        <v>1105</v>
      </c>
      <c r="B1109" s="1">
        <f>'Specs and Initial PMs'!D1121</f>
        <v>0</v>
      </c>
      <c r="C1109" s="103" t="e">
        <f ca="1">IF(B1109=0, NA(), (IF(ISERROR(OFFSET('Initial Results'!$U$1,MATCH($B1109,'Initial Results'!$R:$R,0)-1,0,1,1)),NA(),OFFSET('Initial Results'!$U$1,MATCH($B1109,'Initial Results'!$R:$R,0)-1,0,1,1))))</f>
        <v>#N/A</v>
      </c>
      <c r="D1109" s="103" t="str">
        <f t="shared" si="179"/>
        <v/>
      </c>
      <c r="E1109" s="199" t="e">
        <f ca="1">IF(B1109=0, NA(), (IF(ISERROR(OFFSET('Confirm Results'!$U$1,MATCH($B1109,'Confirm Results'!$R:$R,0)-1,0,1,1)),NA(),OFFSET('Confirm Results'!$U$1,MATCH($B1109,'Confirm Results'!$R:$R,0)-1,0,1,1))))</f>
        <v>#N/A</v>
      </c>
      <c r="F1109" s="103" t="str">
        <f t="shared" si="170"/>
        <v/>
      </c>
      <c r="G1109" s="103" t="str">
        <f t="shared" ca="1" si="171"/>
        <v/>
      </c>
      <c r="H1109" s="300"/>
      <c r="I1109" s="103" t="str">
        <f t="shared" si="172"/>
        <v/>
      </c>
      <c r="J1109" s="1" t="str">
        <f t="shared" si="173"/>
        <v/>
      </c>
      <c r="K1109" s="1" t="str">
        <f t="shared" si="174"/>
        <v/>
      </c>
      <c r="L1109" s="177"/>
      <c r="M1109" s="299" t="str">
        <f t="shared" si="175"/>
        <v/>
      </c>
      <c r="N1109" s="177"/>
      <c r="O1109" s="177" t="str">
        <f t="shared" si="176"/>
        <v/>
      </c>
      <c r="P1109" s="1" t="str">
        <f t="shared" si="177"/>
        <v/>
      </c>
      <c r="Q1109" s="199" t="str">
        <f ca="1">IF(B1109=0,"",(IF(ISERROR(OFFSET('Specs and Initial PMs'!$E$1,MATCH($B1109,'Specs and Initial PMs'!$D:$D,0)-1,0,1,1)),"",OFFSET('Specs and Initial PMs'!$E$1,MATCH($B1109,'Specs and Initial PMs'!$D:$D,0)-1,0,1,1))))</f>
        <v/>
      </c>
      <c r="R1109" s="103" t="str">
        <f t="shared" ca="1" si="178"/>
        <v/>
      </c>
      <c r="S1109" s="241"/>
    </row>
    <row r="1110" spans="1:19" x14ac:dyDescent="0.3">
      <c r="P1110" s="1"/>
    </row>
  </sheetData>
  <sheetProtection algorithmName="SHA-256" hashValue="ZuQj31/SibKxAPxoSBrkocoSKfPB/QjaC/LothOA0/k=" saltValue="tkIdS4MsBfI7fWkNrboz7A==" spinCount="100000" sheet="1" objects="1" scenarios="1" autoFilter="0"/>
  <autoFilter ref="A3:S4"/>
  <mergeCells count="20">
    <mergeCell ref="N3:N4"/>
    <mergeCell ref="O3:O4"/>
    <mergeCell ref="G3:G4"/>
    <mergeCell ref="S3:S4"/>
    <mergeCell ref="A1:S2"/>
    <mergeCell ref="R3:R4"/>
    <mergeCell ref="D3:D4"/>
    <mergeCell ref="F3:F4"/>
    <mergeCell ref="A3:A4"/>
    <mergeCell ref="B3:B4"/>
    <mergeCell ref="C3:C4"/>
    <mergeCell ref="E3:E4"/>
    <mergeCell ref="Q3:Q4"/>
    <mergeCell ref="H3:H4"/>
    <mergeCell ref="P3:P4"/>
    <mergeCell ref="L3:L4"/>
    <mergeCell ref="K3:K4"/>
    <mergeCell ref="J3:J4"/>
    <mergeCell ref="I3:I4"/>
    <mergeCell ref="M3:M4"/>
  </mergeCells>
  <conditionalFormatting sqref="P3:P65536">
    <cfRule type="containsText" dxfId="5" priority="8" stopIfTrue="1" operator="containsText" text="Pending">
      <formula>NOT(ISERROR(SEARCH("Pending",P3)))</formula>
    </cfRule>
  </conditionalFormatting>
  <conditionalFormatting sqref="P5:P1109">
    <cfRule type="containsText" dxfId="4" priority="6" stopIfTrue="1" operator="containsText" text="RECENT">
      <formula>NOT(ISERROR(SEARCH("RECENT",P5)))</formula>
    </cfRule>
  </conditionalFormatting>
  <conditionalFormatting sqref="D1:D1048576">
    <cfRule type="cellIs" dxfId="3" priority="2" operator="lessThanOrEqual">
      <formula>2</formula>
    </cfRule>
  </conditionalFormatting>
  <conditionalFormatting sqref="F1:I1048576">
    <cfRule type="cellIs" dxfId="2" priority="1" operator="lessThanOrEqual">
      <formula>1.5</formula>
    </cfRule>
  </conditionalFormatting>
  <dataValidations count="3">
    <dataValidation type="list" allowBlank="1" showInputMessage="1" showErrorMessage="1" sqref="L1110:O1110">
      <formula1>"Pos, Neg, HIV-2"</formula1>
    </dataValidation>
    <dataValidation type="list" allowBlank="1" showInputMessage="1" showErrorMessage="1" sqref="L5:L1109">
      <formula1>"Pos, Neg, HIV-2, Indeterminate"</formula1>
    </dataValidation>
    <dataValidation type="list" allowBlank="1" showInputMessage="1" showErrorMessage="1" sqref="N5:N1109">
      <formula1>"≥ 1000 copies/ml,&lt; 1000 copies/ml"</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G19"/>
  <sheetViews>
    <sheetView workbookViewId="0">
      <selection activeCell="F12" sqref="F12"/>
    </sheetView>
  </sheetViews>
  <sheetFormatPr defaultRowHeight="12.45" x14ac:dyDescent="0.3"/>
  <cols>
    <col min="1" max="1" width="5" customWidth="1"/>
    <col min="2" max="2" width="40.4609375" customWidth="1"/>
    <col min="3" max="3" width="18.84375" customWidth="1"/>
  </cols>
  <sheetData>
    <row r="1" spans="2:7" ht="12.9" thickBot="1" x14ac:dyDescent="0.35"/>
    <row r="2" spans="2:7" ht="29.25" customHeight="1" thickBot="1" x14ac:dyDescent="0.35">
      <c r="B2" s="388" t="s">
        <v>411</v>
      </c>
      <c r="C2" s="389"/>
      <c r="D2" s="389"/>
      <c r="E2" s="389"/>
      <c r="F2" s="389"/>
      <c r="G2" s="390"/>
    </row>
    <row r="3" spans="2:7" ht="23.25" customHeight="1" x14ac:dyDescent="0.3"/>
    <row r="4" spans="2:7" ht="22.5" customHeight="1" thickBot="1" x14ac:dyDescent="0.45">
      <c r="B4" s="148" t="s">
        <v>351</v>
      </c>
      <c r="C4" s="450"/>
      <c r="D4" s="450"/>
      <c r="E4" s="450"/>
    </row>
    <row r="5" spans="2:7" ht="22.5" customHeight="1" thickBot="1" x14ac:dyDescent="0.45">
      <c r="B5" s="148" t="s">
        <v>356</v>
      </c>
      <c r="C5" s="365"/>
      <c r="D5" s="365"/>
      <c r="E5" s="365"/>
    </row>
    <row r="6" spans="2:7" ht="22.5" customHeight="1" thickBot="1" x14ac:dyDescent="0.45">
      <c r="B6" s="148" t="s">
        <v>355</v>
      </c>
      <c r="C6" s="365"/>
      <c r="D6" s="365"/>
      <c r="E6" s="365"/>
    </row>
    <row r="7" spans="2:7" ht="22.5" customHeight="1" thickBot="1" x14ac:dyDescent="0.45">
      <c r="B7" s="148" t="s">
        <v>352</v>
      </c>
      <c r="C7" s="365"/>
      <c r="D7" s="365"/>
      <c r="E7" s="365"/>
    </row>
    <row r="8" spans="2:7" ht="22.5" customHeight="1" thickBot="1" x14ac:dyDescent="0.45">
      <c r="B8" s="148" t="s">
        <v>353</v>
      </c>
      <c r="C8" s="365"/>
      <c r="D8" s="365"/>
      <c r="E8" s="365"/>
    </row>
    <row r="9" spans="2:7" ht="22.5" customHeight="1" thickBot="1" x14ac:dyDescent="0.45">
      <c r="B9" s="148" t="s">
        <v>354</v>
      </c>
      <c r="C9" s="365"/>
      <c r="D9" s="365"/>
      <c r="E9" s="365"/>
    </row>
    <row r="10" spans="2:7" ht="37.5" customHeight="1" thickBot="1" x14ac:dyDescent="0.4">
      <c r="B10" s="149"/>
      <c r="C10" s="149"/>
      <c r="D10" s="149"/>
      <c r="E10" s="149"/>
    </row>
    <row r="11" spans="2:7" ht="22.5" customHeight="1" thickBot="1" x14ac:dyDescent="0.4">
      <c r="B11" s="188" t="s">
        <v>347</v>
      </c>
      <c r="C11" s="194">
        <f>COUNT('All Data'!D5:D1109)</f>
        <v>0</v>
      </c>
      <c r="D11" s="149"/>
      <c r="E11" s="149"/>
    </row>
    <row r="12" spans="2:7" ht="36" customHeight="1" thickBot="1" x14ac:dyDescent="0.4">
      <c r="B12" s="189" t="s">
        <v>365</v>
      </c>
      <c r="C12" s="194">
        <f>COUNTIF('All Data'!P4:P1108, "Pending Serology")+COUNTIF('All Data'!P4:P1108,"Pending VL")</f>
        <v>0</v>
      </c>
      <c r="D12" s="149"/>
      <c r="E12" s="149"/>
    </row>
    <row r="13" spans="2:7" ht="22.5" customHeight="1" thickBot="1" x14ac:dyDescent="0.4">
      <c r="B13" s="190" t="s">
        <v>367</v>
      </c>
      <c r="C13" s="195">
        <f>(COUNTIF('All Data'!P5:P1109, "Neg")+ COUNTIF('All Data'!P5:P1109, "Indeterminate")+ COUNTIF('All Data'!P5:P1109, "HIV-2"))</f>
        <v>0</v>
      </c>
      <c r="D13" s="149"/>
      <c r="E13" s="149"/>
    </row>
    <row r="14" spans="2:7" ht="22.5" customHeight="1" x14ac:dyDescent="0.35">
      <c r="B14" s="191" t="s">
        <v>357</v>
      </c>
      <c r="C14" s="196">
        <f>C11-C12-C13</f>
        <v>0</v>
      </c>
      <c r="D14" s="149"/>
      <c r="E14" s="149"/>
    </row>
    <row r="15" spans="2:7" ht="22.5" customHeight="1" x14ac:dyDescent="0.35">
      <c r="B15" s="192" t="s">
        <v>348</v>
      </c>
      <c r="C15" s="197">
        <f>COUNTIF('All Data'!P5:P1109, "Recent")</f>
        <v>0</v>
      </c>
      <c r="D15" s="149"/>
      <c r="E15" s="149"/>
    </row>
    <row r="16" spans="2:7" ht="22.5" customHeight="1" x14ac:dyDescent="0.35">
      <c r="B16" s="192" t="s">
        <v>366</v>
      </c>
      <c r="C16" s="197">
        <f>COUNTIF('All Data'!P5:P1109,"LT")+COUNTIF('All Data'!P5:P1109,"ART/EC (LT)")</f>
        <v>0</v>
      </c>
      <c r="D16" s="149"/>
      <c r="E16" s="149"/>
    </row>
    <row r="17" spans="2:5" ht="22.5" customHeight="1" thickBot="1" x14ac:dyDescent="0.4">
      <c r="B17" s="193" t="s">
        <v>350</v>
      </c>
      <c r="C17" s="198" t="e">
        <f>C15/C14</f>
        <v>#DIV/0!</v>
      </c>
      <c r="D17" s="149"/>
      <c r="E17" s="149"/>
    </row>
    <row r="18" spans="2:5" ht="15" x14ac:dyDescent="0.35">
      <c r="B18" s="149"/>
      <c r="C18" s="149"/>
      <c r="D18" s="149"/>
      <c r="E18" s="149"/>
    </row>
    <row r="19" spans="2:5" ht="15" x14ac:dyDescent="0.3">
      <c r="B19" s="219" t="s">
        <v>372</v>
      </c>
    </row>
  </sheetData>
  <sheetProtection algorithmName="SHA-512" hashValue="6Se5aFD8Wrx3zkkYxYHgfDGfQbbpl0GMDy6GeTaOHCIN3nQRbyKUxZcAty6uFtfqfV8tqjmu85vZrjpe4jJEeg==" saltValue="29kdTXykzc/+I1b6QvHfaQ==" spinCount="100000" sheet="1"/>
  <mergeCells count="7">
    <mergeCell ref="B2:G2"/>
    <mergeCell ref="C9:E9"/>
    <mergeCell ref="C8:E8"/>
    <mergeCell ref="C7:E7"/>
    <mergeCell ref="C4:E4"/>
    <mergeCell ref="C6:E6"/>
    <mergeCell ref="C5:E5"/>
  </mergeCells>
  <conditionalFormatting sqref="C12">
    <cfRule type="cellIs" dxfId="1" priority="1" stopIfTrue="1" operator="greaterThan">
      <formula>0</formula>
    </cfRule>
    <cfRule type="cellIs" dxfId="0" priority="2" stopIfTrue="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54</vt:i4>
      </vt:variant>
    </vt:vector>
  </HeadingPairs>
  <TitlesOfParts>
    <vt:vector size="63" baseType="lpstr">
      <vt:lpstr>Specs and Initial PMs</vt:lpstr>
      <vt:lpstr>Initial Results</vt:lpstr>
      <vt:lpstr>Confirm PMs</vt:lpstr>
      <vt:lpstr>Confirm Results</vt:lpstr>
      <vt:lpstr>Failed Runs</vt:lpstr>
      <vt:lpstr>QC</vt:lpstr>
      <vt:lpstr>All Data</vt:lpstr>
      <vt:lpstr>Final Summary</vt:lpstr>
      <vt:lpstr>Confirmatory vs. Initial </vt:lpstr>
      <vt:lpstr>'Confirm Results'!CAL</vt:lpstr>
      <vt:lpstr>CAL</vt:lpstr>
      <vt:lpstr>'Confirm Results'!CAL_1a</vt:lpstr>
      <vt:lpstr>CAL_1a</vt:lpstr>
      <vt:lpstr>'Confirm Results'!CAL_1b</vt:lpstr>
      <vt:lpstr>CAL_1b</vt:lpstr>
      <vt:lpstr>'Confirm Results'!CAL_1c</vt:lpstr>
      <vt:lpstr>CAL_1c</vt:lpstr>
      <vt:lpstr>'Confirm Results'!confirm</vt:lpstr>
      <vt:lpstr>confirm</vt:lpstr>
      <vt:lpstr>'Confirm Results'!Criteria</vt:lpstr>
      <vt:lpstr>'Initial Results'!Criteria</vt:lpstr>
      <vt:lpstr>'Confirm Results'!HPC</vt:lpstr>
      <vt:lpstr>HPC</vt:lpstr>
      <vt:lpstr>'Confirm Results'!HPC_1a</vt:lpstr>
      <vt:lpstr>HPC_1a</vt:lpstr>
      <vt:lpstr>'Confirm Results'!HPC_1b</vt:lpstr>
      <vt:lpstr>HPC_1b</vt:lpstr>
      <vt:lpstr>'Confirm Results'!HPC_1c</vt:lpstr>
      <vt:lpstr>HPC_1c</vt:lpstr>
      <vt:lpstr>'Confirm Results'!ID</vt:lpstr>
      <vt:lpstr>ID</vt:lpstr>
      <vt:lpstr>'Confirm Results'!LPC</vt:lpstr>
      <vt:lpstr>LPC</vt:lpstr>
      <vt:lpstr>'Confirm Results'!LPC_1a</vt:lpstr>
      <vt:lpstr>LPC_1a</vt:lpstr>
      <vt:lpstr>'Confirm Results'!LPC_1b</vt:lpstr>
      <vt:lpstr>LPC_1b</vt:lpstr>
      <vt:lpstr>'Confirm Results'!LPC_1c</vt:lpstr>
      <vt:lpstr>LPC_1c</vt:lpstr>
      <vt:lpstr>'Confirm Results'!Median</vt:lpstr>
      <vt:lpstr>Median</vt:lpstr>
      <vt:lpstr>'Confirm Results'!Neg</vt:lpstr>
      <vt:lpstr>Neg</vt:lpstr>
      <vt:lpstr>'Confirm Results'!Neg_1a</vt:lpstr>
      <vt:lpstr>Neg_1a</vt:lpstr>
      <vt:lpstr>'Confirm Results'!Neg_1b</vt:lpstr>
      <vt:lpstr>Neg_1b</vt:lpstr>
      <vt:lpstr>'Confirm Results'!OD</vt:lpstr>
      <vt:lpstr>OD</vt:lpstr>
      <vt:lpstr>'Confirm Results'!ODn</vt:lpstr>
      <vt:lpstr>ODn</vt:lpstr>
      <vt:lpstr>'Confirm Results'!Plate_No.</vt:lpstr>
      <vt:lpstr>Plate_No.</vt:lpstr>
      <vt:lpstr>'Confirm PMs'!Print_Area</vt:lpstr>
      <vt:lpstr>'Confirm Results'!Print_Area</vt:lpstr>
      <vt:lpstr>'Initial Results'!Print_Area</vt:lpstr>
      <vt:lpstr>'Specs and Initial PMs'!Print_Area</vt:lpstr>
      <vt:lpstr>'Confirm Results'!Result</vt:lpstr>
      <vt:lpstr>Result</vt:lpstr>
      <vt:lpstr>'Confirm Results'!Spec_ID</vt:lpstr>
      <vt:lpstr>Spec_ID</vt:lpstr>
      <vt:lpstr>'Confirm Results'!Well_ID</vt:lpstr>
      <vt:lpstr>Well_ID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Dobbs, Trudy (CDC/CGH/DGHT)</cp:lastModifiedBy>
  <cp:lastPrinted>2013-02-06T22:00:28Z</cp:lastPrinted>
  <dcterms:created xsi:type="dcterms:W3CDTF">1996-10-14T23:33:28Z</dcterms:created>
  <dcterms:modified xsi:type="dcterms:W3CDTF">2019-07-29T16:34:41Z</dcterms:modified>
</cp:coreProperties>
</file>